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oncejo\Desktop\UNIVERSIDAD DEL ATLANTICO\INVITACION PUBLICA\IP 003-2020 OBRA\ADENDA\"/>
    </mc:Choice>
  </mc:AlternateContent>
  <xr:revisionPtr revIDLastSave="0" documentId="8_{1CCE7D03-D8DD-441B-BA7A-09329AC45E85}" xr6:coauthVersionLast="45" xr6:coauthVersionMax="45" xr10:uidLastSave="{00000000-0000-0000-0000-000000000000}"/>
  <bookViews>
    <workbookView xWindow="-120" yWindow="-120" windowWidth="20730" windowHeight="11160" firstSheet="2" activeTab="2" xr2:uid="{00000000-000D-0000-FFFF-FFFF00000000}"/>
  </bookViews>
  <sheets>
    <sheet name="Resumen caso 2" sheetId="2" state="hidden" r:id="rId1"/>
    <sheet name="Resumen caso ideal" sheetId="3" state="hidden" r:id="rId2"/>
    <sheet name="Presupuesto - OBRA" sheetId="10" r:id="rId3"/>
    <sheet name="Presupuesto Interventoria" sheetId="5" state="hidden" r:id="rId4"/>
    <sheet name="AIU - Obra" sheetId="17"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s>
  <definedNames>
    <definedName name="\A" localSheetId="4">#REF!</definedName>
    <definedName name="\a">[1]PJ!#REF!</definedName>
    <definedName name="\B" localSheetId="4">#REF!</definedName>
    <definedName name="\B">#REF!</definedName>
    <definedName name="\C" localSheetId="4">#REF!</definedName>
    <definedName name="\C">#REF!</definedName>
    <definedName name="\D" localSheetId="4">#REF!</definedName>
    <definedName name="\D">#REF!</definedName>
    <definedName name="\I" localSheetId="4">#REF!</definedName>
    <definedName name="\I">#REF!</definedName>
    <definedName name="\L">#REF!</definedName>
    <definedName name="\M" localSheetId="4">#REF!</definedName>
    <definedName name="\M">#REF!</definedName>
    <definedName name="\P" localSheetId="4">#REF!</definedName>
    <definedName name="\P">#REF!</definedName>
    <definedName name="\s">#REF!</definedName>
    <definedName name="\X">#N/A</definedName>
    <definedName name="\Z">#N/A</definedName>
    <definedName name="________________________________PJ50">#REF!</definedName>
    <definedName name="_______________________________PJ50" localSheetId="2">#REF!</definedName>
    <definedName name="_______________________________PJ50">#REF!</definedName>
    <definedName name="______________________________APU221">#REF!</definedName>
    <definedName name="______________________________PJ50" localSheetId="2">#REF!</definedName>
    <definedName name="______________________________PJ50">#REF!</definedName>
    <definedName name="______________________________pj51">#REF!</definedName>
    <definedName name="_____________________________APU221">#REF!</definedName>
    <definedName name="_____________________________pj51">#REF!</definedName>
    <definedName name="____________________________APU221">#REF!</definedName>
    <definedName name="____________________________PJ50" localSheetId="2">#REF!</definedName>
    <definedName name="____________________________PJ50">#REF!</definedName>
    <definedName name="____________________________pj51" localSheetId="2">#REF!</definedName>
    <definedName name="____________________________pj51">#REF!</definedName>
    <definedName name="____________________________rc" localSheetId="2">#REF!</definedName>
    <definedName name="____________________________rc">#REF!</definedName>
    <definedName name="___________________________PJ50" localSheetId="2">#REF!</definedName>
    <definedName name="___________________________PJ50">#REF!</definedName>
    <definedName name="___________________________rc" localSheetId="2">#REF!</definedName>
    <definedName name="___________________________rc">#REF!</definedName>
    <definedName name="__________________________APU221">#REF!</definedName>
    <definedName name="__________________________PJ50">#REF!</definedName>
    <definedName name="__________________________pj51">#REF!</definedName>
    <definedName name="__________________________rc">#REF!</definedName>
    <definedName name="_________________________APU221">#REF!</definedName>
    <definedName name="_________________________PJ50">#REF!</definedName>
    <definedName name="_________________________pj51">#REF!</definedName>
    <definedName name="_________________________rc">#REF!</definedName>
    <definedName name="________________________APU221">#REF!</definedName>
    <definedName name="________________________PJ50" localSheetId="2">#REF!</definedName>
    <definedName name="________________________PJ50">#REF!</definedName>
    <definedName name="________________________pj51">#REF!</definedName>
    <definedName name="________________________rc">#REF!</definedName>
    <definedName name="_______________________APU221">#REF!</definedName>
    <definedName name="_______________________PJ50">#REF!</definedName>
    <definedName name="_______________________pj51">#REF!</definedName>
    <definedName name="_______________________rc" localSheetId="2">#REF!</definedName>
    <definedName name="_______________________rc">#REF!</definedName>
    <definedName name="______________________APU221">#REF!</definedName>
    <definedName name="______________________i1">#REF!</definedName>
    <definedName name="______________________PJ50">#REF!</definedName>
    <definedName name="______________________pj51" localSheetId="2">#REF!</definedName>
    <definedName name="______________________pj51">#REF!</definedName>
    <definedName name="______________________rc" localSheetId="2">#REF!</definedName>
    <definedName name="______________________rc">#REF!</definedName>
    <definedName name="_____________________APU221">#REF!</definedName>
    <definedName name="_____________________i1">#REF!</definedName>
    <definedName name="_____________________PJ50">#REF!</definedName>
    <definedName name="_____________________pj51" localSheetId="2">#REF!</definedName>
    <definedName name="_____________________pj51">#REF!</definedName>
    <definedName name="_____________________rc">#REF!</definedName>
    <definedName name="____________________APU221" localSheetId="2">#REF!</definedName>
    <definedName name="____________________APU221">#REF!</definedName>
    <definedName name="____________________i1">#REF!</definedName>
    <definedName name="____________________PJ50">#REF!</definedName>
    <definedName name="____________________pj51">#REF!</definedName>
    <definedName name="____________________rc">#REF!</definedName>
    <definedName name="___________________APU221">#REF!</definedName>
    <definedName name="___________________i1">#REF!</definedName>
    <definedName name="___________________PJ50">#REF!</definedName>
    <definedName name="___________________pj51">#REF!</definedName>
    <definedName name="___________________rc">#REF!</definedName>
    <definedName name="__________________APU221" localSheetId="2">#REF!</definedName>
    <definedName name="__________________APU221">#REF!</definedName>
    <definedName name="__________________i1">#REF!</definedName>
    <definedName name="__________________PJ50">#REF!</definedName>
    <definedName name="__________________pj51">#REF!</definedName>
    <definedName name="__________________rc">#REF!</definedName>
    <definedName name="_________________APU221">#REF!</definedName>
    <definedName name="_________________i1">#REF!</definedName>
    <definedName name="_________________PJ50">#REF!</definedName>
    <definedName name="_________________pj51">#REF!</definedName>
    <definedName name="_________________rc">#REF!</definedName>
    <definedName name="________________APU221">#REF!</definedName>
    <definedName name="________________i1">#REF!</definedName>
    <definedName name="________________PJ50">#REF!</definedName>
    <definedName name="________________pj51">#REF!</definedName>
    <definedName name="________________rc">#REF!</definedName>
    <definedName name="_______________APU221">#REF!</definedName>
    <definedName name="_______________i1">#REF!</definedName>
    <definedName name="_______________PJ50" localSheetId="2">#REF!</definedName>
    <definedName name="_______________PJ50">#REF!</definedName>
    <definedName name="_______________pj51">#REF!</definedName>
    <definedName name="_______________rc">#REF!</definedName>
    <definedName name="______________APU221">#REF!</definedName>
    <definedName name="______________i1">#REF!</definedName>
    <definedName name="______________PJ50">#REF!</definedName>
    <definedName name="______________pj51">#REF!</definedName>
    <definedName name="______________rc">#REF!</definedName>
    <definedName name="_____________APU221" localSheetId="2">#REF!</definedName>
    <definedName name="_____________APU221">#REF!</definedName>
    <definedName name="_____________i1">#REF!</definedName>
    <definedName name="_____________PJ50">#REF!</definedName>
    <definedName name="_____________pj51" localSheetId="2">#REF!</definedName>
    <definedName name="_____________pj51">#REF!</definedName>
    <definedName name="_____________rc">#REF!</definedName>
    <definedName name="____________APU221">#REF!</definedName>
    <definedName name="____________i1" localSheetId="2">#REF!</definedName>
    <definedName name="____________i1">#REF!</definedName>
    <definedName name="____________PJ50">#REF!</definedName>
    <definedName name="____________pj51">#REF!</definedName>
    <definedName name="____________rc">#REF!</definedName>
    <definedName name="___________AFC1">[2]INV!$A$25:$D$28</definedName>
    <definedName name="___________AFC3">[2]INV!$F$25:$I$28</definedName>
    <definedName name="___________AFC5">[2]INV!$K$25:$N$28</definedName>
    <definedName name="___________APU221">#REF!</definedName>
    <definedName name="___________BGC1">[2]INV!$A$5:$D$8</definedName>
    <definedName name="___________BGC3">[2]INV!$F$5:$I$8</definedName>
    <definedName name="___________BGC5">[2]INV!$K$5:$N$8</definedName>
    <definedName name="___________CAC1">[2]INV!$A$19:$D$22</definedName>
    <definedName name="___________CAC3">[2]INV!$F$19:$I$22</definedName>
    <definedName name="___________CAC5">[2]INV!$K$19:$N$22</definedName>
    <definedName name="___________i1">#REF!</definedName>
    <definedName name="___________PJ50">#REF!</definedName>
    <definedName name="___________pj51">#REF!</definedName>
    <definedName name="___________rc">#REF!</definedName>
    <definedName name="___________SBC1">[2]INV!$A$12:$D$15</definedName>
    <definedName name="___________SBC3">[2]INV!$F$12:$I$15</definedName>
    <definedName name="___________SBC5">[2]INV!$K$12:$N$15</definedName>
    <definedName name="__________AFC1">[2]INV!$A$25:$D$28</definedName>
    <definedName name="__________AFC3">[2]INV!$F$25:$I$28</definedName>
    <definedName name="__________AFC5">[2]INV!$K$25:$N$28</definedName>
    <definedName name="__________APU221">#REF!</definedName>
    <definedName name="__________BGC1">[2]INV!$A$5:$D$8</definedName>
    <definedName name="__________BGC3">[2]INV!$F$5:$I$8</definedName>
    <definedName name="__________BGC5">[2]INV!$K$5:$N$8</definedName>
    <definedName name="__________CAC1">[2]INV!$A$19:$D$22</definedName>
    <definedName name="__________CAC3">[2]INV!$F$19:$I$22</definedName>
    <definedName name="__________CAC5">[2]INV!$K$19:$N$22</definedName>
    <definedName name="__________i1">#REF!</definedName>
    <definedName name="__________PJ50">#REF!</definedName>
    <definedName name="__________pj51" localSheetId="2">#REF!</definedName>
    <definedName name="__________pj51">#REF!</definedName>
    <definedName name="__________rc">#REF!</definedName>
    <definedName name="__________SBC1">[2]INV!$A$12:$D$15</definedName>
    <definedName name="__________SBC3">[2]INV!$F$12:$I$15</definedName>
    <definedName name="__________SBC5">[2]INV!$K$12:$N$15</definedName>
    <definedName name="_________AFC1">[2]INV!$A$25:$D$28</definedName>
    <definedName name="_________AFC3">[2]INV!$F$25:$I$28</definedName>
    <definedName name="_________AFC5">[2]INV!$K$25:$N$28</definedName>
    <definedName name="_________APU221" localSheetId="2">#REF!</definedName>
    <definedName name="_________APU221">#REF!</definedName>
    <definedName name="_________BGC1">[2]INV!$A$5:$D$8</definedName>
    <definedName name="_________BGC3">[2]INV!$F$5:$I$8</definedName>
    <definedName name="_________BGC5">[2]INV!$K$5:$N$8</definedName>
    <definedName name="_________CAC1">[2]INV!$A$19:$D$22</definedName>
    <definedName name="_________CAC3">[2]INV!$F$19:$I$22</definedName>
    <definedName name="_________CAC5">[2]INV!$K$19:$N$22</definedName>
    <definedName name="_________i1">#REF!</definedName>
    <definedName name="_________MA2">#REF!</definedName>
    <definedName name="_________PJ50" localSheetId="2">#REF!</definedName>
    <definedName name="_________PJ50">#REF!</definedName>
    <definedName name="_________pj51">#REF!</definedName>
    <definedName name="_________rc">#REF!</definedName>
    <definedName name="_________SBC1">[2]INV!$A$12:$D$15</definedName>
    <definedName name="_________SBC3">[2]INV!$F$12:$I$15</definedName>
    <definedName name="_________SBC5">[2]INV!$K$12:$N$15</definedName>
    <definedName name="________AFC1">[2]INV!$A$25:$D$28</definedName>
    <definedName name="________AFC3">[2]INV!$F$25:$I$28</definedName>
    <definedName name="________AFC5">[2]INV!$K$25:$N$28</definedName>
    <definedName name="________APU221">#REF!</definedName>
    <definedName name="________BGC1">[2]INV!$A$5:$D$8</definedName>
    <definedName name="________BGC3">[2]INV!$F$5:$I$8</definedName>
    <definedName name="________BGC5">[2]INV!$K$5:$N$8</definedName>
    <definedName name="________CAC1">[2]INV!$A$19:$D$22</definedName>
    <definedName name="________CAC3">[2]INV!$F$19:$I$22</definedName>
    <definedName name="________CAC5">[2]INV!$K$19:$N$22</definedName>
    <definedName name="________i1">#REF!</definedName>
    <definedName name="________MA2">#REF!</definedName>
    <definedName name="________PJ50">#REF!</definedName>
    <definedName name="________pj51">#REF!</definedName>
    <definedName name="________rc">#REF!</definedName>
    <definedName name="________SBC1">[2]INV!$A$12:$D$15</definedName>
    <definedName name="________SBC3">[2]INV!$F$12:$I$15</definedName>
    <definedName name="________SBC5">[2]INV!$K$12:$N$15</definedName>
    <definedName name="_______AFC1">[2]INV!$A$25:$D$28</definedName>
    <definedName name="_______AFC3">[2]INV!$F$25:$I$28</definedName>
    <definedName name="_______AFC5">[2]INV!$K$25:$N$28</definedName>
    <definedName name="_______APU221">#REF!</definedName>
    <definedName name="_______BGC1">[2]INV!$A$5:$D$8</definedName>
    <definedName name="_______BGC3">[2]INV!$F$5:$I$8</definedName>
    <definedName name="_______BGC5">[2]INV!$K$5:$N$8</definedName>
    <definedName name="_______CAC1">[2]INV!$A$19:$D$22</definedName>
    <definedName name="_______CAC3">[2]INV!$F$19:$I$22</definedName>
    <definedName name="_______CAC5">[2]INV!$K$19:$N$22</definedName>
    <definedName name="_______cua1">'[3]ALCANTARILLADO RAS'!$A$4:$B$14</definedName>
    <definedName name="_______DMD1">#REF!</definedName>
    <definedName name="_______i1">#REF!</definedName>
    <definedName name="_______MA2">#REF!</definedName>
    <definedName name="_______PJ50">#REF!</definedName>
    <definedName name="_______pj51" localSheetId="2">#REF!</definedName>
    <definedName name="_______pj51">#REF!</definedName>
    <definedName name="_______rc" localSheetId="2">#REF!</definedName>
    <definedName name="_______rc">#REF!</definedName>
    <definedName name="_______SBC1">[2]INV!$A$12:$D$15</definedName>
    <definedName name="_______SBC3">[2]INV!$F$12:$I$15</definedName>
    <definedName name="_______SBC5">[2]INV!$K$12:$N$15</definedName>
    <definedName name="_______VPD1">[4]TARIFAS!$C$582</definedName>
    <definedName name="_______VPI1">[4]TARIFAS!$C$580</definedName>
    <definedName name="_______VRA1">[4]TARIFAS!$C$579</definedName>
    <definedName name="______AFC1" localSheetId="4">[5]INV!$A$25:$D$28</definedName>
    <definedName name="______AFC1">[2]INV!$A$25:$D$28</definedName>
    <definedName name="______AFC3" localSheetId="4">[5]INV!$F$25:$I$28</definedName>
    <definedName name="______AFC3">[2]INV!$F$25:$I$28</definedName>
    <definedName name="______AFC5" localSheetId="4">[5]INV!$K$25:$N$28</definedName>
    <definedName name="______AFC5">[2]INV!$K$25:$N$28</definedName>
    <definedName name="______APU221">#REF!</definedName>
    <definedName name="______BGC1" localSheetId="4">[5]INV!$A$5:$D$8</definedName>
    <definedName name="______BGC1">[2]INV!$A$5:$D$8</definedName>
    <definedName name="______BGC3" localSheetId="4">[5]INV!$F$5:$I$8</definedName>
    <definedName name="______BGC3">[2]INV!$F$5:$I$8</definedName>
    <definedName name="______BGC5" localSheetId="4">[5]INV!$K$5:$N$8</definedName>
    <definedName name="______BGC5">[2]INV!$K$5:$N$8</definedName>
    <definedName name="______CAC1" localSheetId="4">[5]INV!$A$19:$D$22</definedName>
    <definedName name="______CAC1">[2]INV!$A$19:$D$22</definedName>
    <definedName name="______CAC3" localSheetId="4">[5]INV!$F$19:$I$22</definedName>
    <definedName name="______CAC3">[2]INV!$F$19:$I$22</definedName>
    <definedName name="______CAC5" localSheetId="4">[5]INV!$K$19:$N$22</definedName>
    <definedName name="______CAC5">[2]INV!$K$19:$N$22</definedName>
    <definedName name="______cua1">'[3]ALCANTARILLADO RAS'!$A$4:$B$14</definedName>
    <definedName name="______DMD1">#REF!</definedName>
    <definedName name="______i1">#REF!</definedName>
    <definedName name="______INF1">#REF!</definedName>
    <definedName name="______MA2">#REF!</definedName>
    <definedName name="______PJ50">#REF!</definedName>
    <definedName name="______pj51">#REF!</definedName>
    <definedName name="______rc">#REF!</definedName>
    <definedName name="______SBC1" localSheetId="4">[5]INV!$A$12:$D$15</definedName>
    <definedName name="______SBC1">[2]INV!$A$12:$D$15</definedName>
    <definedName name="______SBC3" localSheetId="4">[5]INV!$F$12:$I$15</definedName>
    <definedName name="______SBC3">[2]INV!$F$12:$I$15</definedName>
    <definedName name="______SBC5" localSheetId="4">[5]INV!$K$12:$N$15</definedName>
    <definedName name="______SBC5">[2]INV!$K$12:$N$15</definedName>
    <definedName name="______VPD1">[4]TARIFAS!$C$582</definedName>
    <definedName name="______VPI1">[4]TARIFAS!$C$580</definedName>
    <definedName name="______VRA1">[4]TARIFAS!$C$579</definedName>
    <definedName name="_____AFC1" localSheetId="4">[5]INV!$A$25:$D$28</definedName>
    <definedName name="_____AFC1">[2]INV!$A$25:$D$28</definedName>
    <definedName name="_____AFC3" localSheetId="4">[5]INV!$F$25:$I$28</definedName>
    <definedName name="_____AFC3">[2]INV!$F$25:$I$28</definedName>
    <definedName name="_____AFC5" localSheetId="4">[5]INV!$K$25:$N$28</definedName>
    <definedName name="_____AFC5">[2]INV!$K$25:$N$28</definedName>
    <definedName name="_____APU221">#REF!</definedName>
    <definedName name="_____BGC1" localSheetId="4">[5]INV!$A$5:$D$8</definedName>
    <definedName name="_____BGC1">[2]INV!$A$5:$D$8</definedName>
    <definedName name="_____BGC3" localSheetId="4">[5]INV!$F$5:$I$8</definedName>
    <definedName name="_____BGC3">[2]INV!$F$5:$I$8</definedName>
    <definedName name="_____BGC5" localSheetId="4">[5]INV!$K$5:$N$8</definedName>
    <definedName name="_____BGC5">[2]INV!$K$5:$N$8</definedName>
    <definedName name="_____CAC1" localSheetId="4">[5]INV!$A$19:$D$22</definedName>
    <definedName name="_____CAC1">[2]INV!$A$19:$D$22</definedName>
    <definedName name="_____CAC3" localSheetId="4">[5]INV!$F$19:$I$22</definedName>
    <definedName name="_____CAC3">[2]INV!$F$19:$I$22</definedName>
    <definedName name="_____CAC5" localSheetId="4">[5]INV!$K$19:$N$22</definedName>
    <definedName name="_____CAC5">[2]INV!$K$19:$N$22</definedName>
    <definedName name="_____cua1">'[3]ALCANTARILLADO RAS'!$A$4:$B$14</definedName>
    <definedName name="_____DMD1">#REF!</definedName>
    <definedName name="_____EST1">#REF!</definedName>
    <definedName name="_____EST10">#REF!</definedName>
    <definedName name="_____EST11">#REF!</definedName>
    <definedName name="_____EST12" localSheetId="2">#REF!</definedName>
    <definedName name="_____EST12">#REF!</definedName>
    <definedName name="_____EST13">#REF!</definedName>
    <definedName name="_____EST14">#REF!</definedName>
    <definedName name="_____EST15">#REF!</definedName>
    <definedName name="_____EST16" localSheetId="2">#REF!</definedName>
    <definedName name="_____EST16">#REF!</definedName>
    <definedName name="_____EST17">#REF!</definedName>
    <definedName name="_____EST18" localSheetId="2">#REF!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6">#REF!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3">#REF!</definedName>
    <definedName name="_____EXC4">#REF!</definedName>
    <definedName name="_____EXC5">#REF!</definedName>
    <definedName name="_____EXC8">#REF!</definedName>
    <definedName name="_____EXC9">#REF!</definedName>
    <definedName name="_____i1">#REF!</definedName>
    <definedName name="_____MA2" localSheetId="2">#REF!</definedName>
    <definedName name="_____MA2">#REF!</definedName>
    <definedName name="_____PJ50">#REF!</definedName>
    <definedName name="_____pj51">#REF!</definedName>
    <definedName name="_____rc">#REF!</definedName>
    <definedName name="_____SBC1" localSheetId="4">[5]INV!$A$12:$D$15</definedName>
    <definedName name="_____SBC1">[2]INV!$A$12:$D$15</definedName>
    <definedName name="_____SBC3" localSheetId="4">[5]INV!$F$12:$I$15</definedName>
    <definedName name="_____SBC3">[2]INV!$F$12:$I$15</definedName>
    <definedName name="_____SBC5" localSheetId="4">[5]INV!$K$12:$N$15</definedName>
    <definedName name="_____SBC5">[2]INV!$K$12:$N$15</definedName>
    <definedName name="_____VPD1">[4]TARIFAS!$C$582</definedName>
    <definedName name="_____VPI1">[4]TARIFAS!$C$580</definedName>
    <definedName name="_____VRA1">[4]TARIFAS!$C$579</definedName>
    <definedName name="____AFC1" localSheetId="4">[5]INV!$A$25:$D$28</definedName>
    <definedName name="____AFC1">[2]INV!$A$25:$D$28</definedName>
    <definedName name="____AFC3" localSheetId="4">[5]INV!$F$25:$I$28</definedName>
    <definedName name="____AFC3">[2]INV!$F$25:$I$28</definedName>
    <definedName name="____AFC5" localSheetId="4">[5]INV!$K$25:$N$28</definedName>
    <definedName name="____AFC5">[2]INV!$K$25:$N$28</definedName>
    <definedName name="____APU221">#REF!</definedName>
    <definedName name="____BGC1" localSheetId="4">[5]INV!$A$5:$D$8</definedName>
    <definedName name="____BGC1">[2]INV!$A$5:$D$8</definedName>
    <definedName name="____BGC3" localSheetId="4">[5]INV!$F$5:$I$8</definedName>
    <definedName name="____BGC3">[2]INV!$F$5:$I$8</definedName>
    <definedName name="____BGC5" localSheetId="4">[5]INV!$K$5:$N$8</definedName>
    <definedName name="____BGC5">[2]INV!$K$5:$N$8</definedName>
    <definedName name="____CAC1" localSheetId="4">[5]INV!$A$19:$D$22</definedName>
    <definedName name="____CAC1">[2]INV!$A$19:$D$22</definedName>
    <definedName name="____CAC3" localSheetId="4">[5]INV!$F$19:$I$22</definedName>
    <definedName name="____CAC3">[2]INV!$F$19:$I$22</definedName>
    <definedName name="____CAC5" localSheetId="4">[5]INV!$K$19:$N$22</definedName>
    <definedName name="____CAC5">[2]INV!$K$19:$N$22</definedName>
    <definedName name="____cua1">'[3]ALCANTARILLADO RAS'!$A$4:$B$14</definedName>
    <definedName name="____DMD1" localSheetId="2">#REF!</definedName>
    <definedName name="____DMD1">#REF!</definedName>
    <definedName name="____EXC2">#REF!</definedName>
    <definedName name="____EXC6" localSheetId="2">#REF!</definedName>
    <definedName name="____EXC6">#REF!</definedName>
    <definedName name="____EXC7">#REF!</definedName>
    <definedName name="____i1">#REF!</definedName>
    <definedName name="____MA2">#REF!</definedName>
    <definedName name="____PJ50">#REF!</definedName>
    <definedName name="____pj51">#REF!</definedName>
    <definedName name="____rc">#REF!</definedName>
    <definedName name="____SBC1" localSheetId="4">[5]INV!$A$12:$D$15</definedName>
    <definedName name="____SBC1">[2]INV!$A$12:$D$15</definedName>
    <definedName name="____SBC3" localSheetId="4">[5]INV!$F$12:$I$15</definedName>
    <definedName name="____SBC3">[2]INV!$F$12:$I$15</definedName>
    <definedName name="____SBC5" localSheetId="4">[5]INV!$K$12:$N$15</definedName>
    <definedName name="____SBC5">[2]INV!$K$12:$N$15</definedName>
    <definedName name="____VPD1">[4]TARIFAS!$C$582</definedName>
    <definedName name="____VPI1">[4]TARIFAS!$C$580</definedName>
    <definedName name="____VRA1">[4]TARIFAS!$C$579</definedName>
    <definedName name="___AFC1" localSheetId="4">[5]INV!$A$25:$D$28</definedName>
    <definedName name="___AFC1">[2]INV!$A$25:$D$28</definedName>
    <definedName name="___AFC3" localSheetId="4">[5]INV!$F$25:$I$28</definedName>
    <definedName name="___AFC3">[2]INV!$F$25:$I$28</definedName>
    <definedName name="___AFC5" localSheetId="4">[5]INV!$K$25:$N$28</definedName>
    <definedName name="___AFC5">[2]INV!$K$25:$N$28</definedName>
    <definedName name="___APU221">#REF!</definedName>
    <definedName name="___BGC1" localSheetId="4">[5]INV!$A$5:$D$8</definedName>
    <definedName name="___BGC1">[2]INV!$A$5:$D$8</definedName>
    <definedName name="___BGC3" localSheetId="4">[5]INV!$F$5:$I$8</definedName>
    <definedName name="___BGC3">[2]INV!$F$5:$I$8</definedName>
    <definedName name="___BGC5" localSheetId="4">[5]INV!$K$5:$N$8</definedName>
    <definedName name="___BGC5">[2]INV!$K$5:$N$8</definedName>
    <definedName name="___CAC1" localSheetId="4">[5]INV!$A$19:$D$22</definedName>
    <definedName name="___CAC1">[2]INV!$A$19:$D$22</definedName>
    <definedName name="___CAC3" localSheetId="4">[5]INV!$F$19:$I$22</definedName>
    <definedName name="___CAC3">[2]INV!$F$19:$I$22</definedName>
    <definedName name="___CAC5" localSheetId="4">[5]INV!$K$19:$N$22</definedName>
    <definedName name="___CAC5">[2]INV!$K$19:$N$22</definedName>
    <definedName name="___Cod1">#REF!</definedName>
    <definedName name="___cua1">'[3]ALCANTARILLADO RAS'!$A$4:$B$14</definedName>
    <definedName name="___DMD1">#REF!</definedName>
    <definedName name="___EST1">#REF!</definedName>
    <definedName name="___EST10">#REF!</definedName>
    <definedName name="___EST11">#REF!</definedName>
    <definedName name="___EST12">#REF!</definedName>
    <definedName name="___EST13" localSheetId="2">#REF!</definedName>
    <definedName name="___EST13">#REF!</definedName>
    <definedName name="___EST14">#REF!</definedName>
    <definedName name="___EST15">#REF!</definedName>
    <definedName name="___EST16">#REF!</definedName>
    <definedName name="___EST17">#REF!</definedName>
    <definedName name="___EST18" localSheetId="2">#REF!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R13" localSheetId="2">#REF!</definedName>
    <definedName name="___ETR13">#REF!</definedName>
    <definedName name="___EXC1" localSheetId="2">#REF!</definedName>
    <definedName name="___EXC1">#REF!</definedName>
    <definedName name="___EXC10">#REF!</definedName>
    <definedName name="___EXC11">#REF!</definedName>
    <definedName name="___EXC12">#REF!</definedName>
    <definedName name="___EXC2">#REF!</definedName>
    <definedName name="___EXC3">#REF!</definedName>
    <definedName name="___EXC4" localSheetId="2">#REF!</definedName>
    <definedName name="___EXC4">#REF!</definedName>
    <definedName name="___EXC5" localSheetId="2">#REF!</definedName>
    <definedName name="___EXC5">#REF!</definedName>
    <definedName name="___EXC8" localSheetId="2">#REF!</definedName>
    <definedName name="___EXC8">#REF!</definedName>
    <definedName name="___EXC9">#REF!</definedName>
    <definedName name="___f">[6]Cálculo!$B$67</definedName>
    <definedName name="___i1" localSheetId="2">#REF!</definedName>
    <definedName name="___i1">#REF!</definedName>
    <definedName name="___INF1" localSheetId="2">#REF!</definedName>
    <definedName name="___INF1">#REF!</definedName>
    <definedName name="___MA2">#REF!</definedName>
    <definedName name="___MSC1">#REF!</definedName>
    <definedName name="___PJ50">#REF!</definedName>
    <definedName name="___pj51">#REF!</definedName>
    <definedName name="___rc">#REF!</definedName>
    <definedName name="___SBC1" localSheetId="4">[5]INV!$A$12:$D$15</definedName>
    <definedName name="___SBC1">[2]INV!$A$12:$D$15</definedName>
    <definedName name="___SBC3" localSheetId="4">[5]INV!$F$12:$I$15</definedName>
    <definedName name="___SBC3">[2]INV!$F$12:$I$15</definedName>
    <definedName name="___SBC5" localSheetId="4">[5]INV!$K$12:$N$15</definedName>
    <definedName name="___SBC5">[2]INV!$K$12:$N$15</definedName>
    <definedName name="___srn001">'[7]SRN-005'!$C$3</definedName>
    <definedName name="___VPD1">[4]TARIFAS!$C$582</definedName>
    <definedName name="___VPI1">[4]TARIFAS!$C$580</definedName>
    <definedName name="___VRA1">[4]TARIFAS!$C$579</definedName>
    <definedName name="__123Graph_A" hidden="1">[8]AIU!$D$338:$D$357</definedName>
    <definedName name="__123Graph_Acaja" hidden="1">[8]EVA!$D$39:$AD$39</definedName>
    <definedName name="__123Graph_ACart_AnticAdic" hidden="1">[8]EVA!$F$95:$I$95</definedName>
    <definedName name="__123Graph_AFACTURAC" hidden="1">[8]Program!$B$120:$Y$120</definedName>
    <definedName name="__123Graph_AGraph2" hidden="1">[8]AIU!$D$338:$D$357</definedName>
    <definedName name="__123Graph_B" localSheetId="4" hidden="1">#REF!</definedName>
    <definedName name="__123Graph_B" hidden="1">#REF!</definedName>
    <definedName name="__123Graph_Bcaja" hidden="1">[8]EVA!$D$56:$AD$56</definedName>
    <definedName name="__123Graph_BCart_AnticAdic" hidden="1">[8]EVA!$F$96:$I$96</definedName>
    <definedName name="__123Graph_C" localSheetId="4" hidden="1">#REF!</definedName>
    <definedName name="__123Graph_C" hidden="1">#REF!</definedName>
    <definedName name="__123Graph_Ccaja" hidden="1">[8]EVA!$D$58:$AD$58</definedName>
    <definedName name="__123Graph_CCart_AnticAdic" hidden="1">[8]EVA!$F$97:$I$97</definedName>
    <definedName name="__123Graph_D" localSheetId="4" hidden="1">#REF!</definedName>
    <definedName name="__123Graph_D" hidden="1">#REF!</definedName>
    <definedName name="__123Graph_Dcaja" hidden="1">[8]EVA!$D$61:$AD$61</definedName>
    <definedName name="__123Graph_DCart_AnticAdic" hidden="1">[8]EVA!$F$99:$I$99</definedName>
    <definedName name="__123Graph_E" localSheetId="4" hidden="1">#REF!</definedName>
    <definedName name="__123Graph_E" hidden="1">#REF!</definedName>
    <definedName name="__123Graph_ECart_AnticAdic" hidden="1">[8]EVA!$F$99:$I$99</definedName>
    <definedName name="__123Graph_F" localSheetId="4" hidden="1">#REF!</definedName>
    <definedName name="__123Graph_F" hidden="1">#REF!</definedName>
    <definedName name="__123Graph_LBL_ACart_AnticAdic" hidden="1">[8]EVA!$J$95:$K$95</definedName>
    <definedName name="__123Graph_LBL_Ccaja" hidden="1">[8]EVA!$D$58:$AD$58</definedName>
    <definedName name="__123Graph_LBL_DCart_AnticAdic" hidden="1">[8]EVA!$F$98:$I$98</definedName>
    <definedName name="__123Graph_X" hidden="1">[8]AIU!$C$338:$C$357</definedName>
    <definedName name="__123Graph_Xcaja" hidden="1">[8]EVA!$D$6:$AD$6</definedName>
    <definedName name="__2008_Database" localSheetId="2">#REF!</definedName>
    <definedName name="__2008_Database">#REF!</definedName>
    <definedName name="__a1" localSheetId="2">#REF!</definedName>
    <definedName name="__a1">#REF!</definedName>
    <definedName name="__a3" localSheetId="2">#REF!</definedName>
    <definedName name="__a3">#REF!</definedName>
    <definedName name="__a4" localSheetId="2">#REF!</definedName>
    <definedName name="__a4">#REF!</definedName>
    <definedName name="__a5" localSheetId="2">#REF!</definedName>
    <definedName name="__a5">#REF!</definedName>
    <definedName name="__a6" localSheetId="2">#REF!</definedName>
    <definedName name="__a6">#REF!</definedName>
    <definedName name="__abr01" localSheetId="2">#REF!</definedName>
    <definedName name="__abr01">#REF!</definedName>
    <definedName name="__abr06" localSheetId="2">#REF!</definedName>
    <definedName name="__abr06">#REF!</definedName>
    <definedName name="__abr97" localSheetId="2">#REF!</definedName>
    <definedName name="__abr97">#REF!</definedName>
    <definedName name="__abr98" localSheetId="2">#REF!</definedName>
    <definedName name="__abr98">#REF!</definedName>
    <definedName name="__abr99" localSheetId="2">#REF!</definedName>
    <definedName name="__abr99">#REF!</definedName>
    <definedName name="__AFC1" localSheetId="4">[5]INV!$A$25:$D$28</definedName>
    <definedName name="__AFC1">[2]INV!$A$25:$D$28</definedName>
    <definedName name="__AFC3" localSheetId="4">[5]INV!$F$25:$I$28</definedName>
    <definedName name="__AFC3">[2]INV!$F$25:$I$28</definedName>
    <definedName name="__AFC5" localSheetId="4">[5]INV!$K$25:$N$28</definedName>
    <definedName name="__AFC5">[2]INV!$K$25:$N$28</definedName>
    <definedName name="__Afe1">'[9]2008 Database'!$D$2:$D$42,'[9]2008 Database'!$D$43:$D$43</definedName>
    <definedName name="__ago01" localSheetId="2">#REF!</definedName>
    <definedName name="__ago01">#REF!</definedName>
    <definedName name="__ago06" localSheetId="2">#REF!</definedName>
    <definedName name="__ago06">#REF!</definedName>
    <definedName name="__ago97" localSheetId="2">#REF!</definedName>
    <definedName name="__ago97">#REF!</definedName>
    <definedName name="__ago98" localSheetId="2">#REF!</definedName>
    <definedName name="__ago98">#REF!</definedName>
    <definedName name="__ago99" localSheetId="2">#REF!</definedName>
    <definedName name="__ago99">#REF!</definedName>
    <definedName name="__ALL4" localSheetId="2">#REF!</definedName>
    <definedName name="__ALL4">#REF!</definedName>
    <definedName name="__APU221">#REF!</definedName>
    <definedName name="__b2" localSheetId="2">#REF!</definedName>
    <definedName name="__b2">#REF!</definedName>
    <definedName name="__b3" localSheetId="2">#REF!</definedName>
    <definedName name="__b3">#REF!</definedName>
    <definedName name="__b4" localSheetId="2">#REF!</definedName>
    <definedName name="__b4">#REF!</definedName>
    <definedName name="__b5" localSheetId="2">#REF!</definedName>
    <definedName name="__b5">#REF!</definedName>
    <definedName name="__b6" localSheetId="2">#REF!</definedName>
    <definedName name="__b6">#REF!</definedName>
    <definedName name="__b7" localSheetId="2">#REF!</definedName>
    <definedName name="__b7">#REF!</definedName>
    <definedName name="__b8" localSheetId="2">#REF!</definedName>
    <definedName name="__b8">#REF!</definedName>
    <definedName name="__bb9" localSheetId="2">#REF!</definedName>
    <definedName name="__bb9">#REF!</definedName>
    <definedName name="__bgb5" localSheetId="2">#REF!</definedName>
    <definedName name="__bgb5">#REF!</definedName>
    <definedName name="__BGC1" localSheetId="4">[5]INV!$A$5:$D$8</definedName>
    <definedName name="__BGC1">[2]INV!$A$5:$D$8</definedName>
    <definedName name="__BGC3" localSheetId="4">[5]INV!$F$5:$I$8</definedName>
    <definedName name="__BGC3">[2]INV!$F$5:$I$8</definedName>
    <definedName name="__BGC5" localSheetId="4">[5]INV!$K$5:$N$8</definedName>
    <definedName name="__BGC5">[2]INV!$K$5:$N$8</definedName>
    <definedName name="__Bid1">#REF!</definedName>
    <definedName name="__Bid2">#REF!</definedName>
    <definedName name="__Bid3">#REF!</definedName>
    <definedName name="__Bid4">#REF!</definedName>
    <definedName name="__CAC1" localSheetId="4">[5]INV!$A$19:$D$22</definedName>
    <definedName name="__CAC1">[2]INV!$A$19:$D$22</definedName>
    <definedName name="__CAC3" localSheetId="4">[5]INV!$F$19:$I$22</definedName>
    <definedName name="__CAC3">[2]INV!$F$19:$I$22</definedName>
    <definedName name="__CAC5" localSheetId="4">[5]INV!$K$19:$N$22</definedName>
    <definedName name="__CAC5">[2]INV!$K$19:$N$22</definedName>
    <definedName name="__CMU005">#REF!</definedName>
    <definedName name="__cmu05">#REF!</definedName>
    <definedName name="__Cod1">#REF!</definedName>
    <definedName name="__com06" localSheetId="2">#REF!</definedName>
    <definedName name="__com06">#REF!</definedName>
    <definedName name="__CON123">#REF!</definedName>
    <definedName name="__CON2200" localSheetId="2">#REF!</definedName>
    <definedName name="__CON2200">#REF!</definedName>
    <definedName name="__CON2500" localSheetId="2">#REF!</definedName>
    <definedName name="__CON2500">#REF!</definedName>
    <definedName name="__con3000">#REF!</definedName>
    <definedName name="__cua1">'[3]ALCANTARILLADO RAS'!$A$4:$B$14</definedName>
    <definedName name="__dic01" localSheetId="2">#REF!</definedName>
    <definedName name="__dic01">#REF!</definedName>
    <definedName name="__dic06" localSheetId="2">#REF!</definedName>
    <definedName name="__dic06">#REF!</definedName>
    <definedName name="__dic97" localSheetId="2">#REF!</definedName>
    <definedName name="__dic97">#REF!</definedName>
    <definedName name="__dic98" localSheetId="2">#REF!</definedName>
    <definedName name="__dic98">#REF!</definedName>
    <definedName name="__dic99" localSheetId="2">#REF!</definedName>
    <definedName name="__dic99">#REF!</definedName>
    <definedName name="__DMD1" localSheetId="2">#REF!</definedName>
    <definedName name="__DMD1">#REF!</definedName>
    <definedName name="__ene01" localSheetId="2">#REF!</definedName>
    <definedName name="__ene01">#REF!</definedName>
    <definedName name="__ene03" localSheetId="2">#REF!</definedName>
    <definedName name="__ene03">#REF!</definedName>
    <definedName name="__ene06" localSheetId="2">#REF!</definedName>
    <definedName name="__ene06">#REF!</definedName>
    <definedName name="__ene97" localSheetId="2">#REF!</definedName>
    <definedName name="__ene97">#REF!</definedName>
    <definedName name="__ene98" localSheetId="2">#REF!</definedName>
    <definedName name="__ene98">#REF!</definedName>
    <definedName name="__ene99" localSheetId="2">#REF!</definedName>
    <definedName name="__ene99">#REF!</definedName>
    <definedName name="__EQP1" localSheetId="2">#REF!</definedName>
    <definedName name="__EQP1">#REF!</definedName>
    <definedName name="__EQP2">#REF!</definedName>
    <definedName name="__eqp27">#REF!</definedName>
    <definedName name="__EQP3">#REF!</definedName>
    <definedName name="__EQP4">#REF!</definedName>
    <definedName name="__EST1">#REF!</definedName>
    <definedName name="__EST10" localSheetId="2">#REF!</definedName>
    <definedName name="__EST10">#REF!</definedName>
    <definedName name="__EST11">#REF!</definedName>
    <definedName name="__EST12" localSheetId="2">#REF!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 localSheetId="2">#REF!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R13" localSheetId="2">#REF!</definedName>
    <definedName name="__ETR13">#REF!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 localSheetId="2">#REF!</definedName>
    <definedName name="__EXC6">#REF!</definedName>
    <definedName name="__EXC7">#REF!</definedName>
    <definedName name="__EXC8">#REF!</definedName>
    <definedName name="__EXC9">#REF!</definedName>
    <definedName name="__exp06" localSheetId="2">#REF!</definedName>
    <definedName name="__exp06">#REF!</definedName>
    <definedName name="__f" localSheetId="2">#REF!</definedName>
    <definedName name="__f">#REF!</definedName>
    <definedName name="__feb01" localSheetId="2">#REF!</definedName>
    <definedName name="__feb01">#REF!</definedName>
    <definedName name="__feb06" localSheetId="2">#REF!</definedName>
    <definedName name="__feb06">#REF!</definedName>
    <definedName name="__feb97" localSheetId="2">#REF!</definedName>
    <definedName name="__feb97">#REF!</definedName>
    <definedName name="__feb98" localSheetId="2">#REF!</definedName>
    <definedName name="__feb98">#REF!</definedName>
    <definedName name="__feb99" localSheetId="2">#REF!</definedName>
    <definedName name="__feb99">#REF!</definedName>
    <definedName name="__FS01" localSheetId="2">#REF!</definedName>
    <definedName name="__FS01">#REF!</definedName>
    <definedName name="__g2" localSheetId="2">#REF!</definedName>
    <definedName name="__g2">#REF!</definedName>
    <definedName name="__g3" localSheetId="2">#REF!</definedName>
    <definedName name="__g3">#REF!</definedName>
    <definedName name="__g4" localSheetId="2">#REF!</definedName>
    <definedName name="__g4">#REF!</definedName>
    <definedName name="__g5" localSheetId="2">#REF!</definedName>
    <definedName name="__g5">#REF!</definedName>
    <definedName name="__g6" localSheetId="2">#REF!</definedName>
    <definedName name="__g6">#REF!</definedName>
    <definedName name="__g7" localSheetId="2">#REF!</definedName>
    <definedName name="__g7">#REF!</definedName>
    <definedName name="__GR1" localSheetId="2">#REF!</definedName>
    <definedName name="__GR1">#REF!</definedName>
    <definedName name="__gtr4" localSheetId="2">#REF!</definedName>
    <definedName name="__gtr4">#REF!</definedName>
    <definedName name="__h2" localSheetId="2">#REF!</definedName>
    <definedName name="__h2">#REF!</definedName>
    <definedName name="__h3" localSheetId="2">#REF!</definedName>
    <definedName name="__h3">#REF!</definedName>
    <definedName name="__h4" localSheetId="2">#REF!</definedName>
    <definedName name="__h4">#REF!</definedName>
    <definedName name="__h5" localSheetId="2">#REF!</definedName>
    <definedName name="__h5">#REF!</definedName>
    <definedName name="__h6" localSheetId="2">#REF!</definedName>
    <definedName name="__h6">#REF!</definedName>
    <definedName name="__h7" localSheetId="2">#REF!</definedName>
    <definedName name="__h7">#REF!</definedName>
    <definedName name="__h8" localSheetId="2">#REF!</definedName>
    <definedName name="__h8">#REF!</definedName>
    <definedName name="__hfh7" localSheetId="2">#REF!</definedName>
    <definedName name="__hfh7">#REF!</definedName>
    <definedName name="__i1" localSheetId="2">#REF!</definedName>
    <definedName name="__i1">#REF!</definedName>
    <definedName name="__i4" localSheetId="2">#REF!</definedName>
    <definedName name="__i4">#REF!</definedName>
    <definedName name="__i5" localSheetId="2">#REF!</definedName>
    <definedName name="__i5">#REF!</definedName>
    <definedName name="__i6" localSheetId="2">#REF!</definedName>
    <definedName name="__i6">#REF!</definedName>
    <definedName name="__i7" localSheetId="2">#REF!</definedName>
    <definedName name="__i7">#REF!</definedName>
    <definedName name="__i77" localSheetId="2">#REF!</definedName>
    <definedName name="__i77">#REF!</definedName>
    <definedName name="__i8" localSheetId="2">#REF!</definedName>
    <definedName name="__i8">#REF!</definedName>
    <definedName name="__i9" localSheetId="2">#REF!</definedName>
    <definedName name="__i9">#REF!</definedName>
    <definedName name="__jul01" localSheetId="2">#REF!</definedName>
    <definedName name="__jul01">#REF!</definedName>
    <definedName name="__jul06" localSheetId="2">#REF!</definedName>
    <definedName name="__jul06">#REF!</definedName>
    <definedName name="__jul97" localSheetId="2">#REF!</definedName>
    <definedName name="__jul97">#REF!</definedName>
    <definedName name="__jul98" localSheetId="2">#REF!</definedName>
    <definedName name="__jul98">#REF!</definedName>
    <definedName name="__jul99" localSheetId="2">#REF!</definedName>
    <definedName name="__jul99">#REF!</definedName>
    <definedName name="__jun01" localSheetId="2">#REF!</definedName>
    <definedName name="__jun01">#REF!</definedName>
    <definedName name="__jun06" localSheetId="2">#REF!</definedName>
    <definedName name="__jun06">#REF!</definedName>
    <definedName name="__jun97" localSheetId="2">#REF!</definedName>
    <definedName name="__jun97">#REF!</definedName>
    <definedName name="__jun98" localSheetId="2">#REF!</definedName>
    <definedName name="__jun98">#REF!</definedName>
    <definedName name="__jun99" localSheetId="2">#REF!</definedName>
    <definedName name="__jun99">#REF!</definedName>
    <definedName name="__k3" localSheetId="2">#REF!</definedName>
    <definedName name="__k3">#REF!</definedName>
    <definedName name="__k4" localSheetId="2">#REF!</definedName>
    <definedName name="__k4">#REF!</definedName>
    <definedName name="__k5" localSheetId="2">#REF!</definedName>
    <definedName name="__k5">#REF!</definedName>
    <definedName name="__k6" localSheetId="2">#REF!</definedName>
    <definedName name="__k6">#REF!</definedName>
    <definedName name="__k7" localSheetId="2">#REF!</definedName>
    <definedName name="__k7">#REF!</definedName>
    <definedName name="__k8" localSheetId="2">#REF!</definedName>
    <definedName name="__k8">#REF!</definedName>
    <definedName name="__k9" localSheetId="2">#REF!</definedName>
    <definedName name="__k9">#REF!</definedName>
    <definedName name="__kjk6" localSheetId="2">#REF!</definedName>
    <definedName name="__kjk6">#REF!</definedName>
    <definedName name="__lgc1" localSheetId="2">#REF!</definedName>
    <definedName name="__lgc1">#REF!</definedName>
    <definedName name="__lgc2" localSheetId="2">#REF!</definedName>
    <definedName name="__lgc2">#REF!</definedName>
    <definedName name="__lgc3" localSheetId="2">#REF!</definedName>
    <definedName name="__lgc3">#REF!</definedName>
    <definedName name="__LMO1">[10]MO!$A$2:$A$188</definedName>
    <definedName name="__M14" localSheetId="2">#REF!</definedName>
    <definedName name="__M14">#REF!</definedName>
    <definedName name="__m3" localSheetId="2">#REF!</definedName>
    <definedName name="__m3">#REF!</definedName>
    <definedName name="__m4" localSheetId="2">#REF!</definedName>
    <definedName name="__m4">#REF!</definedName>
    <definedName name="__m5" localSheetId="2">#REF!</definedName>
    <definedName name="__m5">#REF!</definedName>
    <definedName name="__m6" localSheetId="2">#REF!</definedName>
    <definedName name="__m6">#REF!</definedName>
    <definedName name="__m7" localSheetId="2">#REF!</definedName>
    <definedName name="__m7">#REF!</definedName>
    <definedName name="__m8" localSheetId="2">#REF!</definedName>
    <definedName name="__m8">#REF!</definedName>
    <definedName name="__m9" localSheetId="2">#REF!</definedName>
    <definedName name="__m9">#REF!</definedName>
    <definedName name="__MA2">#REF!</definedName>
    <definedName name="__mar01" localSheetId="2">#REF!</definedName>
    <definedName name="__mar01">#REF!</definedName>
    <definedName name="__mar06" localSheetId="2">#REF!</definedName>
    <definedName name="__mar06">#REF!</definedName>
    <definedName name="__mar97" localSheetId="2">#REF!</definedName>
    <definedName name="__mar97">#REF!</definedName>
    <definedName name="__mar98" localSheetId="2">#REF!</definedName>
    <definedName name="__mar98">#REF!</definedName>
    <definedName name="__mar99" localSheetId="2">#REF!</definedName>
    <definedName name="__mar99">#REF!</definedName>
    <definedName name="__MAT1111">#REF!</definedName>
    <definedName name="__MAT170">#REF!</definedName>
    <definedName name="__MAT171">#REF!</definedName>
    <definedName name="__MAT832">#REF!</definedName>
    <definedName name="__may01" localSheetId="2">#REF!</definedName>
    <definedName name="__may01">#REF!</definedName>
    <definedName name="__may06" localSheetId="2">#REF!</definedName>
    <definedName name="__may06">#REF!</definedName>
    <definedName name="__may97" localSheetId="2">#REF!</definedName>
    <definedName name="__may97">#REF!</definedName>
    <definedName name="__may98" localSheetId="2">#REF!</definedName>
    <definedName name="__may98">#REF!</definedName>
    <definedName name="__may99" localSheetId="2">#REF!</definedName>
    <definedName name="__may99">#REF!</definedName>
    <definedName name="__mor15">#REF!</definedName>
    <definedName name="__Mux1">[11]CALCULO!$B$19</definedName>
    <definedName name="__Mux2">[11]CALCULO!$E$19</definedName>
    <definedName name="__Mux3">[11]CALCULO!$H$19</definedName>
    <definedName name="__Muy1">[11]CALCULO!$B$20</definedName>
    <definedName name="__Muy2">[11]CALCULO!$E$20</definedName>
    <definedName name="__Muy3">[11]CALCULO!$H$20</definedName>
    <definedName name="__n3" localSheetId="2">#REF!</definedName>
    <definedName name="__n3">#REF!</definedName>
    <definedName name="__n4" localSheetId="2">#REF!</definedName>
    <definedName name="__n4">#REF!</definedName>
    <definedName name="__n5" localSheetId="2">#REF!</definedName>
    <definedName name="__n5">#REF!</definedName>
    <definedName name="__nov01" localSheetId="2">#REF!</definedName>
    <definedName name="__nov01">#REF!</definedName>
    <definedName name="__nov06" localSheetId="2">#REF!</definedName>
    <definedName name="__nov06">#REF!</definedName>
    <definedName name="__nov97" localSheetId="2">#REF!</definedName>
    <definedName name="__nov97">#REF!</definedName>
    <definedName name="__nov98" localSheetId="2">#REF!</definedName>
    <definedName name="__nov98">#REF!</definedName>
    <definedName name="__nov99" localSheetId="2">#REF!</definedName>
    <definedName name="__nov99">#REF!</definedName>
    <definedName name="__num10">#REF!</definedName>
    <definedName name="__num2">#REF!</definedName>
    <definedName name="__num3" localSheetId="2">#REF!</definedName>
    <definedName name="__num3">#REF!</definedName>
    <definedName name="__num4">#REF!</definedName>
    <definedName name="__num5">#REF!</definedName>
    <definedName name="__num6">#REF!</definedName>
    <definedName name="__num7">#REF!</definedName>
    <definedName name="__num8">#REF!</definedName>
    <definedName name="__num9">#REF!</definedName>
    <definedName name="__nyn7" localSheetId="2">#REF!</definedName>
    <definedName name="__nyn7">#REF!</definedName>
    <definedName name="__o4" localSheetId="2">#REF!</definedName>
    <definedName name="__o4">#REF!</definedName>
    <definedName name="__o5" localSheetId="2">#REF!</definedName>
    <definedName name="__o5">#REF!</definedName>
    <definedName name="__o6" localSheetId="2">#REF!</definedName>
    <definedName name="__o6">#REF!</definedName>
    <definedName name="__o7" localSheetId="2">#REF!</definedName>
    <definedName name="__o7">#REF!</definedName>
    <definedName name="__o8" localSheetId="2">#REF!</definedName>
    <definedName name="__o8">#REF!</definedName>
    <definedName name="__o9" localSheetId="2">#REF!</definedName>
    <definedName name="__o9">#REF!</definedName>
    <definedName name="__occ1" localSheetId="2">#REF!</definedName>
    <definedName name="__occ1">#REF!</definedName>
    <definedName name="__occ2" localSheetId="2">#REF!</definedName>
    <definedName name="__occ2">#REF!</definedName>
    <definedName name="__oct01" localSheetId="2">#REF!</definedName>
    <definedName name="__oct01">#REF!</definedName>
    <definedName name="__oct06" localSheetId="2">#REF!</definedName>
    <definedName name="__oct06">#REF!</definedName>
    <definedName name="__oct97" localSheetId="2">#REF!</definedName>
    <definedName name="__oct97">#REF!</definedName>
    <definedName name="__oct98" localSheetId="2">#REF!</definedName>
    <definedName name="__oct98">#REF!</definedName>
    <definedName name="__oct99" localSheetId="2">#REF!</definedName>
    <definedName name="__oct99">#REF!</definedName>
    <definedName name="__p6" localSheetId="2">#REF!</definedName>
    <definedName name="__p6">#REF!</definedName>
    <definedName name="__p7" localSheetId="2">#REF!</definedName>
    <definedName name="__p7">#REF!</definedName>
    <definedName name="__p8" localSheetId="2">#REF!</definedName>
    <definedName name="__p8">#REF!</definedName>
    <definedName name="__PJ50">#REF!</definedName>
    <definedName name="__pj51" localSheetId="2">#REF!</definedName>
    <definedName name="__pj51">#REF!</definedName>
    <definedName name="__PRE12" localSheetId="2">#REF!</definedName>
    <definedName name="__PRE12">#REF!</definedName>
    <definedName name="__Pu1">[11]CALCULO!$B$18</definedName>
    <definedName name="__Pu2">[11]CALCULO!$E$18</definedName>
    <definedName name="__Pu3">[11]CALCULO!$H$18</definedName>
    <definedName name="__r" localSheetId="2">#REF!</definedName>
    <definedName name="__r">#REF!</definedName>
    <definedName name="__r4r" localSheetId="2">#REF!</definedName>
    <definedName name="__r4r">#REF!</definedName>
    <definedName name="__Rc">#REF!</definedName>
    <definedName name="__ref4">#REF!</definedName>
    <definedName name="__rtu6" localSheetId="2">#REF!</definedName>
    <definedName name="__rtu6">#REF!</definedName>
    <definedName name="__s1" localSheetId="2">#REF!</definedName>
    <definedName name="__s1">#REF!</definedName>
    <definedName name="__s2" localSheetId="2">#REF!</definedName>
    <definedName name="__s2">#REF!</definedName>
    <definedName name="__s3" localSheetId="2">#REF!</definedName>
    <definedName name="__s3">#REF!</definedName>
    <definedName name="__s4" localSheetId="2">#REF!</definedName>
    <definedName name="__s4">#REF!</definedName>
    <definedName name="__s5" localSheetId="2">#REF!</definedName>
    <definedName name="__s5">#REF!</definedName>
    <definedName name="__s6" localSheetId="2">#REF!</definedName>
    <definedName name="__s6">#REF!</definedName>
    <definedName name="__s7" localSheetId="2">#REF!</definedName>
    <definedName name="__s7">#REF!</definedName>
    <definedName name="__SBC1" localSheetId="4">[5]INV!$A$12:$D$15</definedName>
    <definedName name="__SBC1">[2]INV!$A$12:$D$15</definedName>
    <definedName name="__SBC3" localSheetId="4">[5]INV!$F$12:$I$15</definedName>
    <definedName name="__SBC3">[2]INV!$F$12:$I$15</definedName>
    <definedName name="__SBC5" localSheetId="4">[5]INV!$K$12:$N$15</definedName>
    <definedName name="__SBC5">[2]INV!$K$12:$N$15</definedName>
    <definedName name="__sep01" localSheetId="2">#REF!</definedName>
    <definedName name="__sep01">#REF!</definedName>
    <definedName name="__sep06" localSheetId="2">#REF!</definedName>
    <definedName name="__sep06">#REF!</definedName>
    <definedName name="__sep97" localSheetId="2">#REF!</definedName>
    <definedName name="__sep97">#REF!</definedName>
    <definedName name="__sep98" localSheetId="2">#REF!</definedName>
    <definedName name="__sep98">#REF!</definedName>
    <definedName name="__sep99" localSheetId="2">#REF!</definedName>
    <definedName name="__sep99">#REF!</definedName>
    <definedName name="__srn001">'[7]SRN-005'!$C$3</definedName>
    <definedName name="__t3" localSheetId="2">#REF!</definedName>
    <definedName name="__t3">#REF!</definedName>
    <definedName name="__t4" localSheetId="2">#REF!</definedName>
    <definedName name="__t4">#REF!</definedName>
    <definedName name="__t5" localSheetId="2">#REF!</definedName>
    <definedName name="__t5">#REF!</definedName>
    <definedName name="__t6" localSheetId="2">#REF!</definedName>
    <definedName name="__t6">#REF!</definedName>
    <definedName name="__t66" localSheetId="2">#REF!</definedName>
    <definedName name="__t66">#REF!</definedName>
    <definedName name="__t7" localSheetId="2">#REF!</definedName>
    <definedName name="__t7">#REF!</definedName>
    <definedName name="__t77" localSheetId="2">#REF!</definedName>
    <definedName name="__t77">#REF!</definedName>
    <definedName name="__t8" localSheetId="2">#REF!</definedName>
    <definedName name="__t8">#REF!</definedName>
    <definedName name="__t88" localSheetId="2">#REF!</definedName>
    <definedName name="__t88">#REF!</definedName>
    <definedName name="__t9" localSheetId="2">#REF!</definedName>
    <definedName name="__t9">#REF!</definedName>
    <definedName name="__t99" localSheetId="2">#REF!</definedName>
    <definedName name="__t99">#REF!</definedName>
    <definedName name="__tab1">#REF!</definedName>
    <definedName name="__tab2">#REF!</definedName>
    <definedName name="__tab3">#REF!</definedName>
    <definedName name="__TAB4" localSheetId="2">#REF!</definedName>
    <definedName name="__TAB4">#REF!</definedName>
    <definedName name="__tf3813" localSheetId="2">#REF!</definedName>
    <definedName name="__tf3813">#REF!</definedName>
    <definedName name="__u4" localSheetId="2">#REF!</definedName>
    <definedName name="__u4">#REF!</definedName>
    <definedName name="__u5" localSheetId="2">#REF!</definedName>
    <definedName name="__u5">#REF!</definedName>
    <definedName name="__u6" localSheetId="2">#REF!</definedName>
    <definedName name="__u6">#REF!</definedName>
    <definedName name="__u7" localSheetId="2">#REF!</definedName>
    <definedName name="__u7">#REF!</definedName>
    <definedName name="__u8" localSheetId="2">#REF!</definedName>
    <definedName name="__u8">#REF!</definedName>
    <definedName name="__u9" localSheetId="2">#REF!</definedName>
    <definedName name="__u9">#REF!</definedName>
    <definedName name="__ur7" localSheetId="2">#REF!</definedName>
    <definedName name="__ur7">#REF!</definedName>
    <definedName name="__v2" localSheetId="2">#REF!</definedName>
    <definedName name="__v2">#REF!</definedName>
    <definedName name="__v3" localSheetId="2">#REF!</definedName>
    <definedName name="__v3">#REF!</definedName>
    <definedName name="__v4" localSheetId="2">#REF!</definedName>
    <definedName name="__v4">#REF!</definedName>
    <definedName name="__v5" localSheetId="2">#REF!</definedName>
    <definedName name="__v5">#REF!</definedName>
    <definedName name="__v6" localSheetId="2">#REF!</definedName>
    <definedName name="__v6">#REF!</definedName>
    <definedName name="__v7" localSheetId="2">#REF!</definedName>
    <definedName name="__v7">#REF!</definedName>
    <definedName name="__v8" localSheetId="2">#REF!</definedName>
    <definedName name="__v8">#REF!</definedName>
    <definedName name="__v9" localSheetId="2">#REF!</definedName>
    <definedName name="__v9">#REF!</definedName>
    <definedName name="__vfv4" localSheetId="2">#REF!</definedName>
    <definedName name="__vfv4">#REF!</definedName>
    <definedName name="__VPD1">[4]TARIFAS!$C$582</definedName>
    <definedName name="__VPI1">[4]TARIFAS!$C$580</definedName>
    <definedName name="__VRA1">[4]TARIFAS!$C$579</definedName>
    <definedName name="__Vu1">[11]CALCULO!$B$23</definedName>
    <definedName name="__Vu2">[11]CALCULO!$E$23</definedName>
    <definedName name="__Vu3">[11]CALCULO!$H$23</definedName>
    <definedName name="__x1" localSheetId="2">#REF!</definedName>
    <definedName name="__x1">#REF!</definedName>
    <definedName name="__x2" localSheetId="2">#REF!</definedName>
    <definedName name="__x2">#REF!</definedName>
    <definedName name="__x3" localSheetId="2">#REF!</definedName>
    <definedName name="__x3">#REF!</definedName>
    <definedName name="__x4" localSheetId="2">#REF!</definedName>
    <definedName name="__x4">#REF!</definedName>
    <definedName name="__x5" localSheetId="2">#REF!</definedName>
    <definedName name="__x5">#REF!</definedName>
    <definedName name="__x6" localSheetId="2">#REF!</definedName>
    <definedName name="__x6">#REF!</definedName>
    <definedName name="__x7" localSheetId="2">#REF!</definedName>
    <definedName name="__x7">#REF!</definedName>
    <definedName name="__x8" localSheetId="2">#REF!</definedName>
    <definedName name="__x8">#REF!</definedName>
    <definedName name="__x9" localSheetId="2">#REF!</definedName>
    <definedName name="__x9">#REF!</definedName>
    <definedName name="__xlfn.BAHTTEXT" hidden="1">#NAME?</definedName>
    <definedName name="__y2" localSheetId="2">#REF!</definedName>
    <definedName name="__y2">#REF!</definedName>
    <definedName name="__y3" localSheetId="2">#REF!</definedName>
    <definedName name="__y3">#REF!</definedName>
    <definedName name="__y4" localSheetId="2">#REF!</definedName>
    <definedName name="__y4">#REF!</definedName>
    <definedName name="__y5" localSheetId="2">#REF!</definedName>
    <definedName name="__y5">#REF!</definedName>
    <definedName name="__y6" localSheetId="2">#REF!</definedName>
    <definedName name="__y6">#REF!</definedName>
    <definedName name="__y7" localSheetId="2">#REF!</definedName>
    <definedName name="__y7">#REF!</definedName>
    <definedName name="__y8" localSheetId="2">#REF!</definedName>
    <definedName name="__y8">#REF!</definedName>
    <definedName name="__y9" localSheetId="2">#REF!</definedName>
    <definedName name="__y9">#REF!</definedName>
    <definedName name="__z1" localSheetId="2">#REF!</definedName>
    <definedName name="__z1">#REF!</definedName>
    <definedName name="__z2" localSheetId="2">#REF!</definedName>
    <definedName name="__z2">#REF!</definedName>
    <definedName name="__z3" localSheetId="2">#REF!</definedName>
    <definedName name="__z3">#REF!</definedName>
    <definedName name="__z4" localSheetId="2">#REF!</definedName>
    <definedName name="__z4">#REF!</definedName>
    <definedName name="__z5" localSheetId="2">#REF!</definedName>
    <definedName name="__z5">#REF!</definedName>
    <definedName name="__z6" localSheetId="2">#REF!</definedName>
    <definedName name="__z6">#REF!</definedName>
    <definedName name="_1.10" localSheetId="2">#REF!</definedName>
    <definedName name="_1.10">#REF!</definedName>
    <definedName name="_1.11" localSheetId="2">#REF!</definedName>
    <definedName name="_1.11">#REF!</definedName>
    <definedName name="_1.12" localSheetId="2">#REF!</definedName>
    <definedName name="_1.12">#REF!</definedName>
    <definedName name="_1.13" localSheetId="2">#REF!</definedName>
    <definedName name="_1.13">#REF!</definedName>
    <definedName name="_1.14" localSheetId="2">#REF!</definedName>
    <definedName name="_1.14">#REF!</definedName>
    <definedName name="_1.15" localSheetId="2">#REF!</definedName>
    <definedName name="_1.15">#REF!</definedName>
    <definedName name="_1.16" localSheetId="2">#REF!</definedName>
    <definedName name="_1.16">#REF!</definedName>
    <definedName name="_1.17" localSheetId="2">#REF!</definedName>
    <definedName name="_1.17">#REF!</definedName>
    <definedName name="_1.18" localSheetId="2">#REF!</definedName>
    <definedName name="_1.18">#REF!</definedName>
    <definedName name="_1.19" localSheetId="2">#REF!</definedName>
    <definedName name="_1.19">#REF!</definedName>
    <definedName name="_1.20" localSheetId="2">#REF!</definedName>
    <definedName name="_1.20">#REF!</definedName>
    <definedName name="_10INV_11_4" localSheetId="2">#REF!</definedName>
    <definedName name="_10INV_11_4">#REF!</definedName>
    <definedName name="_11INV_11_5">#REF!</definedName>
    <definedName name="_12INV_11_6">#REF!</definedName>
    <definedName name="_2_10" localSheetId="2">#REF!</definedName>
    <definedName name="_2_10">#REF!</definedName>
    <definedName name="_2_11" localSheetId="2">#REF!</definedName>
    <definedName name="_2_11">#REF!</definedName>
    <definedName name="_2_12" localSheetId="2">#REF!</definedName>
    <definedName name="_2_12">#REF!</definedName>
    <definedName name="_2_13" localSheetId="2">#REF!</definedName>
    <definedName name="_2_13">#REF!</definedName>
    <definedName name="_2_14" localSheetId="2">#REF!</definedName>
    <definedName name="_2_14">#REF!</definedName>
    <definedName name="_2_15" localSheetId="2">#REF!</definedName>
    <definedName name="_2_15">#REF!</definedName>
    <definedName name="_2_16" localSheetId="2">#REF!</definedName>
    <definedName name="_2_16">#REF!</definedName>
    <definedName name="_2_17" localSheetId="2">#REF!</definedName>
    <definedName name="_2_17">#REF!</definedName>
    <definedName name="_2_18" localSheetId="2">#REF!</definedName>
    <definedName name="_2_18">#REF!</definedName>
    <definedName name="_3_10_1" localSheetId="2">#REF!</definedName>
    <definedName name="_3_10_1">#REF!</definedName>
    <definedName name="_3_10_2" localSheetId="2">#REF!</definedName>
    <definedName name="_3_10_2">#REF!</definedName>
    <definedName name="_3_10_3" localSheetId="2">#REF!</definedName>
    <definedName name="_3_10_3">#REF!</definedName>
    <definedName name="_3_10_4" localSheetId="2">#REF!</definedName>
    <definedName name="_3_10_4">#REF!</definedName>
    <definedName name="_3_10_5" localSheetId="2">#REF!</definedName>
    <definedName name="_3_10_5">#REF!</definedName>
    <definedName name="_3_11" localSheetId="2">#REF!</definedName>
    <definedName name="_3_11">#REF!</definedName>
    <definedName name="_4_10" localSheetId="2">#REF!</definedName>
    <definedName name="_4_10">#REF!</definedName>
    <definedName name="_4_11" localSheetId="2">#REF!</definedName>
    <definedName name="_4_11">#REF!</definedName>
    <definedName name="_4_12" localSheetId="2">#REF!</definedName>
    <definedName name="_4_12">#REF!</definedName>
    <definedName name="_5" localSheetId="2">#REF!</definedName>
    <definedName name="_5">#REF!</definedName>
    <definedName name="_5_10" localSheetId="2">#REF!</definedName>
    <definedName name="_5_10">#REF!</definedName>
    <definedName name="_5_11" localSheetId="2">#REF!</definedName>
    <definedName name="_5_11">#REF!</definedName>
    <definedName name="_5_12" localSheetId="2">#REF!</definedName>
    <definedName name="_5_12">#REF!</definedName>
    <definedName name="_5_13" localSheetId="2">#REF!</definedName>
    <definedName name="_5_13">#REF!</definedName>
    <definedName name="_5_14" localSheetId="2">#REF!</definedName>
    <definedName name="_5_14">#REF!</definedName>
    <definedName name="_5_15" localSheetId="2">#REF!</definedName>
    <definedName name="_5_15">#REF!</definedName>
    <definedName name="_5_16" localSheetId="2">#REF!</definedName>
    <definedName name="_5_16">#REF!</definedName>
    <definedName name="_5_17" localSheetId="2">#REF!</definedName>
    <definedName name="_5_17">#REF!</definedName>
    <definedName name="_5_18" localSheetId="2">#REF!</definedName>
    <definedName name="_5_18">#REF!</definedName>
    <definedName name="_5_19" localSheetId="2">#REF!</definedName>
    <definedName name="_5_19">#REF!</definedName>
    <definedName name="_5_20" localSheetId="2">#REF!</definedName>
    <definedName name="_5_20">#REF!</definedName>
    <definedName name="_5_21" localSheetId="2">#REF!</definedName>
    <definedName name="_5_21">#REF!</definedName>
    <definedName name="_5_22" localSheetId="2">#REF!</definedName>
    <definedName name="_5_22">#REF!</definedName>
    <definedName name="_7INV_11_1">#REF!</definedName>
    <definedName name="_8INV_11_2" localSheetId="2">#REF!</definedName>
    <definedName name="_8INV_11_2">#REF!</definedName>
    <definedName name="_9INV_11_3" localSheetId="2">#REF!</definedName>
    <definedName name="_9INV_11_3">#REF!</definedName>
    <definedName name="_a1" localSheetId="2">#REF!</definedName>
    <definedName name="_a1">#REF!</definedName>
    <definedName name="_a3" localSheetId="2">#REF!</definedName>
    <definedName name="_a3">#REF!</definedName>
    <definedName name="_a4" localSheetId="2">#REF!</definedName>
    <definedName name="_a4">#REF!</definedName>
    <definedName name="_a5" localSheetId="2">#REF!</definedName>
    <definedName name="_a5">#REF!</definedName>
    <definedName name="_a6" localSheetId="2">#REF!</definedName>
    <definedName name="_a6">#REF!</definedName>
    <definedName name="_ADH12">[12]BASE!$D$218</definedName>
    <definedName name="_ADM12">[12]BASE!$D$219</definedName>
    <definedName name="_ADM4">[12]BASE!$D$120</definedName>
    <definedName name="_AFC1" localSheetId="4">[5]INV!$A$25:$D$28</definedName>
    <definedName name="_AFC1">[2]INV!$A$25:$D$28</definedName>
    <definedName name="_AFC3" localSheetId="4">[5]INV!$F$25:$I$28</definedName>
    <definedName name="_AFC3">[2]INV!$F$25:$I$28</definedName>
    <definedName name="_AFC5" localSheetId="4">[5]INV!$K$25:$N$28</definedName>
    <definedName name="_AFC5">[2]INV!$K$25:$N$28</definedName>
    <definedName name="_Afe1">'[13]2007 Database'!$E$2:$E$171,'[13]2007 Database'!$E$171:$E$172</definedName>
    <definedName name="_aiu2">[14]AIU!$J$105</definedName>
    <definedName name="_ALL4" localSheetId="2">#REF!</definedName>
    <definedName name="_ALL4">#REF!</definedName>
    <definedName name="_APU101">#REF!</definedName>
    <definedName name="_APU1010">#REF!</definedName>
    <definedName name="_APU1011">#REF!</definedName>
    <definedName name="_APU1012">#REF!</definedName>
    <definedName name="_APU1013">#REF!</definedName>
    <definedName name="_APU1014">#REF!</definedName>
    <definedName name="_APU102">#REF!</definedName>
    <definedName name="_APU103">#REF!</definedName>
    <definedName name="_APU104">#REF!</definedName>
    <definedName name="_APU105" localSheetId="2">#REF!</definedName>
    <definedName name="_APU105">#REF!</definedName>
    <definedName name="_APU106">#REF!</definedName>
    <definedName name="_APU107">#REF!</definedName>
    <definedName name="_APU108">#REF!</definedName>
    <definedName name="_APU109">#REF!</definedName>
    <definedName name="_APU11">#REF!</definedName>
    <definedName name="_APU110">#REF!</definedName>
    <definedName name="_APU1101">#REF!</definedName>
    <definedName name="_APU1102">#REF!</definedName>
    <definedName name="_APU1103">#REF!</definedName>
    <definedName name="_APU1104">#REF!</definedName>
    <definedName name="_APU1105">#REF!</definedName>
    <definedName name="_APU1106">#REF!</definedName>
    <definedName name="_APU1107">#REF!</definedName>
    <definedName name="_APU1108">#REF!</definedName>
    <definedName name="_APU1109" localSheetId="2">#REF!</definedName>
    <definedName name="_APU1109">#REF!</definedName>
    <definedName name="_APU1110">#REF!</definedName>
    <definedName name="_APU1111" localSheetId="2">#REF!</definedName>
    <definedName name="_APU1111">#REF!</definedName>
    <definedName name="_APU1112" localSheetId="2">#REF!</definedName>
    <definedName name="_APU1112">#REF!</definedName>
    <definedName name="_APU1113">#REF!</definedName>
    <definedName name="_APU1114">#REF!</definedName>
    <definedName name="_APU1115">#REF!</definedName>
    <definedName name="_APU1116" localSheetId="2">#REF!</definedName>
    <definedName name="_APU1116">#REF!</definedName>
    <definedName name="_APU1117" localSheetId="2">#REF!</definedName>
    <definedName name="_APU1117">#REF!</definedName>
    <definedName name="_APU12">#REF!</definedName>
    <definedName name="_APU1201">#REF!</definedName>
    <definedName name="_APU1202">#REF!</definedName>
    <definedName name="_APU1203">#REF!</definedName>
    <definedName name="_APU1204">#REF!</definedName>
    <definedName name="_APU1205">#REF!</definedName>
    <definedName name="_APU1206">#REF!</definedName>
    <definedName name="_APU1207">#REF!</definedName>
    <definedName name="_APU1208">#REF!</definedName>
    <definedName name="_APU1209">#REF!</definedName>
    <definedName name="_APU1210">#REF!</definedName>
    <definedName name="_APU1211" localSheetId="2">#REF!</definedName>
    <definedName name="_APU1211">#REF!</definedName>
    <definedName name="_APU1212">#REF!</definedName>
    <definedName name="_APU1213" localSheetId="2">#REF!</definedName>
    <definedName name="_APU1213">#REF!</definedName>
    <definedName name="_APU1214">#REF!</definedName>
    <definedName name="_APU1215">#REF!</definedName>
    <definedName name="_APU1216">#REF!</definedName>
    <definedName name="_APU1217" localSheetId="2">#REF!</definedName>
    <definedName name="_APU1217">#REF!</definedName>
    <definedName name="_APU1218" localSheetId="2">#REF!</definedName>
    <definedName name="_APU1218">#REF!</definedName>
    <definedName name="_APU1219">#REF!</definedName>
    <definedName name="_APU1220" localSheetId="2">#REF!</definedName>
    <definedName name="_APU1220">#REF!</definedName>
    <definedName name="_APU13" localSheetId="2">#REF!</definedName>
    <definedName name="_APU13">#REF!</definedName>
    <definedName name="_APU1301">#REF!</definedName>
    <definedName name="_APU1302">#REF!</definedName>
    <definedName name="_APU1303">#REF!</definedName>
    <definedName name="_APU1304" localSheetId="2">#REF!</definedName>
    <definedName name="_APU1304">#REF!</definedName>
    <definedName name="_APU1305">#REF!</definedName>
    <definedName name="_APU1306" localSheetId="2">#REF!</definedName>
    <definedName name="_APU1306">#REF!</definedName>
    <definedName name="_APU1307">#REF!</definedName>
    <definedName name="_APU1308">#REF!</definedName>
    <definedName name="_APU1309">#REF!</definedName>
    <definedName name="_APU1310">#REF!</definedName>
    <definedName name="_APU1311">#REF!</definedName>
    <definedName name="_APU1312">#REF!</definedName>
    <definedName name="_APU1313">#REF!</definedName>
    <definedName name="_APU1314">#REF!</definedName>
    <definedName name="_APU1315">#REF!</definedName>
    <definedName name="_APU1316">#REF!</definedName>
    <definedName name="_APU1317">#REF!</definedName>
    <definedName name="_APU1318">#REF!</definedName>
    <definedName name="_APU1319">#REF!</definedName>
    <definedName name="_APU1320">#REF!</definedName>
    <definedName name="_APU1321">#REF!</definedName>
    <definedName name="_APU1322">#REF!</definedName>
    <definedName name="_APU1323">#REF!</definedName>
    <definedName name="_APU1324">#REF!</definedName>
    <definedName name="_APU1325">#REF!</definedName>
    <definedName name="_APU1326">#REF!</definedName>
    <definedName name="_APU1327">#REF!</definedName>
    <definedName name="_APU1328">#REF!</definedName>
    <definedName name="_APU1329">#REF!</definedName>
    <definedName name="_APU1330">#REF!</definedName>
    <definedName name="_APU1331" localSheetId="2">#REF!</definedName>
    <definedName name="_APU1331">#REF!</definedName>
    <definedName name="_APU1332">#REF!</definedName>
    <definedName name="_APU1333">#REF!</definedName>
    <definedName name="_APU1334" localSheetId="2">#REF!</definedName>
    <definedName name="_APU1334">#REF!</definedName>
    <definedName name="_APU1335">#REF!</definedName>
    <definedName name="_APU14">#REF!</definedName>
    <definedName name="_APU1401">#REF!</definedName>
    <definedName name="_APU1402" localSheetId="2">#REF!</definedName>
    <definedName name="_APU1402">#REF!</definedName>
    <definedName name="_APU1403">#REF!</definedName>
    <definedName name="_APU1404">#REF!</definedName>
    <definedName name="_APU15">#REF!</definedName>
    <definedName name="_APU1501">#REF!</definedName>
    <definedName name="_APU1502" localSheetId="2">#REF!</definedName>
    <definedName name="_APU1502">#REF!</definedName>
    <definedName name="_APU1503">#REF!</definedName>
    <definedName name="_APU1504">#REF!</definedName>
    <definedName name="_APU1505">#REF!</definedName>
    <definedName name="_APU1506" localSheetId="2">#REF!</definedName>
    <definedName name="_APU1506">#REF!</definedName>
    <definedName name="_APU1507">#REF!</definedName>
    <definedName name="_APU1508">#REF!</definedName>
    <definedName name="_APU1509">#REF!</definedName>
    <definedName name="_APU16">#REF!</definedName>
    <definedName name="_APU17">#REF!</definedName>
    <definedName name="_APU18">#REF!</definedName>
    <definedName name="_APU19">#REF!</definedName>
    <definedName name="_APU21" localSheetId="2">#REF!</definedName>
    <definedName name="_APU21">#REF!</definedName>
    <definedName name="_APU22">#REF!</definedName>
    <definedName name="_APU221">#REF!</definedName>
    <definedName name="_APU23">#REF!</definedName>
    <definedName name="_APU24">#REF!</definedName>
    <definedName name="_APU25">#REF!</definedName>
    <definedName name="_APU26">#REF!</definedName>
    <definedName name="_APU27">#REF!</definedName>
    <definedName name="_APU28">#REF!</definedName>
    <definedName name="_APU3">#REF!</definedName>
    <definedName name="_APU31">#REF!</definedName>
    <definedName name="_APU310">#REF!</definedName>
    <definedName name="_APU311" localSheetId="2">#REF!</definedName>
    <definedName name="_APU311">#REF!</definedName>
    <definedName name="_APU312">#REF!</definedName>
    <definedName name="_APU313">#REF!</definedName>
    <definedName name="_APU314">#REF!</definedName>
    <definedName name="_APU315" localSheetId="2">#REF!</definedName>
    <definedName name="_APU315">#REF!</definedName>
    <definedName name="_APU32">#REF!</definedName>
    <definedName name="_APU33" localSheetId="2">#REF!</definedName>
    <definedName name="_APU33">#REF!</definedName>
    <definedName name="_APU34">#REF!</definedName>
    <definedName name="_APU35">#REF!</definedName>
    <definedName name="_APU36">#REF!</definedName>
    <definedName name="_APU37">#REF!</definedName>
    <definedName name="_APU38">#REF!</definedName>
    <definedName name="_APU39">#REF!</definedName>
    <definedName name="_APU41">#REF!</definedName>
    <definedName name="_APU410" localSheetId="2">#REF!</definedName>
    <definedName name="_APU410">#REF!</definedName>
    <definedName name="_APU411">#REF!</definedName>
    <definedName name="_APU412">#REF!</definedName>
    <definedName name="_APU413">#REF!</definedName>
    <definedName name="_APU414">#REF!</definedName>
    <definedName name="_APU415">#REF!</definedName>
    <definedName name="_APU416">#REF!</definedName>
    <definedName name="_APU417">#REF!</definedName>
    <definedName name="_APU42">#REF!</definedName>
    <definedName name="_APU43">#REF!</definedName>
    <definedName name="_APU44">#REF!</definedName>
    <definedName name="_APU45">#REF!</definedName>
    <definedName name="_APU46">#REF!</definedName>
    <definedName name="_APU465">[15]!absc</definedName>
    <definedName name="_APU47" localSheetId="2">#REF!</definedName>
    <definedName name="_APU47">#REF!</definedName>
    <definedName name="_APU48">#REF!</definedName>
    <definedName name="_APU49">#REF!</definedName>
    <definedName name="_APU51">#REF!</definedName>
    <definedName name="_APU510">#REF!</definedName>
    <definedName name="_APU511">#REF!</definedName>
    <definedName name="_APU512">#REF!</definedName>
    <definedName name="_APU513">#REF!</definedName>
    <definedName name="_APU514">#REF!</definedName>
    <definedName name="_APU515">#REF!</definedName>
    <definedName name="_APU516">#REF!</definedName>
    <definedName name="_APU517">#REF!</definedName>
    <definedName name="_APU518" localSheetId="2">#REF!</definedName>
    <definedName name="_APU518">#REF!</definedName>
    <definedName name="_APU519">#REF!</definedName>
    <definedName name="_APU52">#REF!</definedName>
    <definedName name="_APU520">#REF!</definedName>
    <definedName name="_APU521">#REF!</definedName>
    <definedName name="_APU522">#REF!</definedName>
    <definedName name="_APU523">#REF!</definedName>
    <definedName name="_APU524">#REF!</definedName>
    <definedName name="_APU525">#REF!</definedName>
    <definedName name="_APU526">#REF!</definedName>
    <definedName name="_APU527">#REF!</definedName>
    <definedName name="_APU528">#REF!</definedName>
    <definedName name="_APU529">#REF!</definedName>
    <definedName name="_APU53">#REF!</definedName>
    <definedName name="_APU530">#REF!</definedName>
    <definedName name="_APU531" localSheetId="2">#REF!</definedName>
    <definedName name="_APU531">#REF!</definedName>
    <definedName name="_APU532">#REF!</definedName>
    <definedName name="_APU533">#REF!</definedName>
    <definedName name="_APU54">#REF!</definedName>
    <definedName name="_APU55">#REF!</definedName>
    <definedName name="_APU56" localSheetId="2">#REF!</definedName>
    <definedName name="_APU56">#REF!</definedName>
    <definedName name="_APU57">#REF!</definedName>
    <definedName name="_APU58">#REF!</definedName>
    <definedName name="_APU59">#REF!</definedName>
    <definedName name="_APU61">#REF!</definedName>
    <definedName name="_APU610">#REF!</definedName>
    <definedName name="_APU611">#REF!</definedName>
    <definedName name="_APU612">#REF!</definedName>
    <definedName name="_APU613">#REF!</definedName>
    <definedName name="_APU614">#REF!</definedName>
    <definedName name="_APU62">#REF!</definedName>
    <definedName name="_APU63">#REF!</definedName>
    <definedName name="_APU64">#REF!</definedName>
    <definedName name="_APU65">#REF!</definedName>
    <definedName name="_APU66">#REF!</definedName>
    <definedName name="_APU67">#REF!</definedName>
    <definedName name="_APU68">#REF!</definedName>
    <definedName name="_APU69">#REF!</definedName>
    <definedName name="_APU71" localSheetId="2">#REF!</definedName>
    <definedName name="_APU71">#REF!</definedName>
    <definedName name="_APU72">#REF!</definedName>
    <definedName name="_APU73">#REF!</definedName>
    <definedName name="_APU74">#REF!</definedName>
    <definedName name="_APU75">#REF!</definedName>
    <definedName name="_APU76" localSheetId="2">#REF!</definedName>
    <definedName name="_APU76">#REF!</definedName>
    <definedName name="_APU77">#REF!</definedName>
    <definedName name="_APU78">#REF!</definedName>
    <definedName name="_APU81" localSheetId="2">#REF!</definedName>
    <definedName name="_APU81">#REF!</definedName>
    <definedName name="_APU810" localSheetId="2">#REF!</definedName>
    <definedName name="_APU810">#REF!</definedName>
    <definedName name="_APU811" localSheetId="2">#REF!</definedName>
    <definedName name="_APU811">#REF!</definedName>
    <definedName name="_APU812">#REF!</definedName>
    <definedName name="_APU813">#REF!</definedName>
    <definedName name="_APU814">#REF!</definedName>
    <definedName name="_APU82">#REF!</definedName>
    <definedName name="_APU83">#REF!</definedName>
    <definedName name="_APU84">#REF!</definedName>
    <definedName name="_APU85">#REF!</definedName>
    <definedName name="_APU86">#REF!</definedName>
    <definedName name="_APU87">#REF!</definedName>
    <definedName name="_APU88">#REF!</definedName>
    <definedName name="_APU89">#REF!</definedName>
    <definedName name="_APU91">#REF!</definedName>
    <definedName name="_APU910">#REF!</definedName>
    <definedName name="_APU911">#REF!</definedName>
    <definedName name="_APU912">#REF!</definedName>
    <definedName name="_APU913" localSheetId="2">#REF!</definedName>
    <definedName name="_APU913">#REF!</definedName>
    <definedName name="_APU914" localSheetId="2">#REF!</definedName>
    <definedName name="_APU914">#REF!</definedName>
    <definedName name="_APU915">#REF!</definedName>
    <definedName name="_APU92" localSheetId="2">#REF!</definedName>
    <definedName name="_APU92">#REF!</definedName>
    <definedName name="_APU93" localSheetId="2">#REF!</definedName>
    <definedName name="_APU93">#REF!</definedName>
    <definedName name="_APU94">#REF!</definedName>
    <definedName name="_APU95" localSheetId="2">#REF!</definedName>
    <definedName name="_APU95">#REF!</definedName>
    <definedName name="_APU96" localSheetId="2">#REF!</definedName>
    <definedName name="_APU96">#REF!</definedName>
    <definedName name="_APU97">#REF!</definedName>
    <definedName name="_APU98">#REF!</definedName>
    <definedName name="_APU99">#REF!</definedName>
    <definedName name="_ARO1" localSheetId="2">#REF!</definedName>
    <definedName name="_ARO1">#REF!</definedName>
    <definedName name="_ARO2" localSheetId="2">#REF!</definedName>
    <definedName name="_ARO2">#REF!</definedName>
    <definedName name="_ARO3" localSheetId="2">#REF!</definedName>
    <definedName name="_ARO3">#REF!</definedName>
    <definedName name="_b2" localSheetId="2">#REF!</definedName>
    <definedName name="_b2">#REF!</definedName>
    <definedName name="_b3" localSheetId="2">#REF!</definedName>
    <definedName name="_b3">#REF!</definedName>
    <definedName name="_b4" localSheetId="2">#REF!</definedName>
    <definedName name="_b4">#REF!</definedName>
    <definedName name="_b5" localSheetId="2">#REF!</definedName>
    <definedName name="_b5">#REF!</definedName>
    <definedName name="_b6" localSheetId="2">#REF!</definedName>
    <definedName name="_b6">#REF!</definedName>
    <definedName name="_b7" localSheetId="2">#REF!</definedName>
    <definedName name="_b7">#REF!</definedName>
    <definedName name="_b8" localSheetId="2">#REF!</definedName>
    <definedName name="_b8">#REF!</definedName>
    <definedName name="_BAZ10">[12]BASE!$D$270</definedName>
    <definedName name="_bb9" localSheetId="2">#REF!</definedName>
    <definedName name="_bb9">#REF!</definedName>
    <definedName name="_bgb5" localSheetId="2">#REF!</definedName>
    <definedName name="_bgb5">#REF!</definedName>
    <definedName name="_BGC1" localSheetId="4">[5]INV!$A$5:$D$8</definedName>
    <definedName name="_BGC1">[2]INV!$A$5:$D$8</definedName>
    <definedName name="_BGC3" localSheetId="4">[5]INV!$F$5:$I$8</definedName>
    <definedName name="_BGC3">[2]INV!$F$5:$I$8</definedName>
    <definedName name="_BGC5" localSheetId="4">[5]INV!$K$5:$N$8</definedName>
    <definedName name="_BGC5">[2]INV!$K$5:$N$8</definedName>
    <definedName name="_BLO20">[12]BASE!$D$56</definedName>
    <definedName name="_CAC1" localSheetId="4">[5]INV!$A$19:$D$22</definedName>
    <definedName name="_CAC1">[2]INV!$A$19:$D$22</definedName>
    <definedName name="_CAC3" localSheetId="4">[5]INV!$F$19:$I$22</definedName>
    <definedName name="_CAC3">[2]INV!$F$19:$I$22</definedName>
    <definedName name="_CAC5" localSheetId="4">[5]INV!$K$19:$N$22</definedName>
    <definedName name="_CAC5">[2]INV!$K$19:$N$22</definedName>
    <definedName name="_CAN28">[12]BASE!$D$315</definedName>
    <definedName name="_cap01">#REF!</definedName>
    <definedName name="_cap02">#REF!</definedName>
    <definedName name="_cap03">#REF!</definedName>
    <definedName name="_cap04">#REF!</definedName>
    <definedName name="_cap05">#REF!</definedName>
    <definedName name="_cap06">#REF!</definedName>
    <definedName name="_cap07">#REF!</definedName>
    <definedName name="_cap08">#REF!</definedName>
    <definedName name="_cap09">#REF!</definedName>
    <definedName name="_CAP1">#REF!</definedName>
    <definedName name="_CAP10">#REF!</definedName>
    <definedName name="_CAP11" localSheetId="2">#REF!</definedName>
    <definedName name="_CAP11">#REF!</definedName>
    <definedName name="_CAP12">#REF!</definedName>
    <definedName name="_CAP13">#REF!</definedName>
    <definedName name="_CAP14" localSheetId="2">#REF!</definedName>
    <definedName name="_CAP14">#REF!</definedName>
    <definedName name="_CAP15">#REF!</definedName>
    <definedName name="_CAP16">#REF!</definedName>
    <definedName name="_CAP17">#REF!</definedName>
    <definedName name="_CAP18">#REF!</definedName>
    <definedName name="_CAP19">#REF!</definedName>
    <definedName name="_CAP2">#REF!</definedName>
    <definedName name="_CAP20">#REF!</definedName>
    <definedName name="_CAP3">#REF!</definedName>
    <definedName name="_CAP4" localSheetId="2">#REF!</definedName>
    <definedName name="_CAP4">#REF!</definedName>
    <definedName name="_CAP5">#REF!</definedName>
    <definedName name="_CAP6" localSheetId="2">#REF!</definedName>
    <definedName name="_CAP6">#REF!</definedName>
    <definedName name="_CAP7">#REF!</definedName>
    <definedName name="_CAP8" localSheetId="2">#REF!</definedName>
    <definedName name="_CAP8">#REF!</definedName>
    <definedName name="_CAP9">#REF!</definedName>
    <definedName name="_CMU005">#REF!</definedName>
    <definedName name="_cmu05" localSheetId="2">#REF!</definedName>
    <definedName name="_cmu05">#REF!</definedName>
    <definedName name="_Cod1">#REF!</definedName>
    <definedName name="_CON123" localSheetId="2">#REF!</definedName>
    <definedName name="_CON123">#REF!</definedName>
    <definedName name="_CON2200">#REF!</definedName>
    <definedName name="_CON2500" localSheetId="2">#REF!</definedName>
    <definedName name="_CON2500">#REF!</definedName>
    <definedName name="_con3000" localSheetId="2">#REF!</definedName>
    <definedName name="_con3000">#REF!</definedName>
    <definedName name="_cua1">'[3]ALCANTARILLADO RAS'!$A$4:$B$14</definedName>
    <definedName name="_CUA44">[12]BASE!$D$253</definedName>
    <definedName name="_DMD1">#REF!</definedName>
    <definedName name="_DTF2" localSheetId="4">#REF!</definedName>
    <definedName name="_DTF2">#REF!</definedName>
    <definedName name="_EQP1">#REF!</definedName>
    <definedName name="_EQP2">#REF!</definedName>
    <definedName name="_eqp27">#REF!</definedName>
    <definedName name="_EQP3" localSheetId="2">#REF!</definedName>
    <definedName name="_EQP3">#REF!</definedName>
    <definedName name="_EQP4">#REF!</definedName>
    <definedName name="_EST1">#REF!</definedName>
    <definedName name="_EST10">#REF!</definedName>
    <definedName name="_EST11" localSheetId="2">#REF!</definedName>
    <definedName name="_EST11">#REF!</definedName>
    <definedName name="_EST12">#REF!</definedName>
    <definedName name="_EST13">#REF!</definedName>
    <definedName name="_EST14">#REF!</definedName>
    <definedName name="_EST15">#REF!</definedName>
    <definedName name="_EST16" localSheetId="2">#REF!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 localSheetId="2">#REF!</definedName>
    <definedName name="_EST9">#REF!</definedName>
    <definedName name="_ETR13">#REF!</definedName>
    <definedName name="_EXC02">[16]MEM!$E$53</definedName>
    <definedName name="_EXC1">#REF!</definedName>
    <definedName name="_EXC10" localSheetId="2">#REF!</definedName>
    <definedName name="_EXC10">#REF!</definedName>
    <definedName name="_EXC11">#REF!</definedName>
    <definedName name="_EXC12">#REF!</definedName>
    <definedName name="_EXC2">#REF!</definedName>
    <definedName name="_EXC23">[16]MEM!$E$55</definedName>
    <definedName name="_EXC3">#REF!</definedName>
    <definedName name="_EXC4">#REF!</definedName>
    <definedName name="_EXC5">#REF!</definedName>
    <definedName name="_EXC6">#REF!</definedName>
    <definedName name="_EXC7">#REF!</definedName>
    <definedName name="_EXC8">#REF!</definedName>
    <definedName name="_EXC9" localSheetId="2">#REF!</definedName>
    <definedName name="_EXC9">#REF!</definedName>
    <definedName name="_EXT02">[16]MEM!$E$54</definedName>
    <definedName name="_EXT23">[16]MEM!$E$56</definedName>
    <definedName name="_f">#REF!</definedName>
    <definedName name="_FC">[17]prestaciones!$F$44</definedName>
    <definedName name="_fcv1">#REF!</definedName>
    <definedName name="_FEB1" localSheetId="2">#REF!</definedName>
    <definedName name="_FEB1">#REF!</definedName>
    <definedName name="_Fill" localSheetId="4" hidden="1">#REF!</definedName>
    <definedName name="_Fill">#REF!</definedName>
    <definedName name="_xlnm._FilterDatabase" localSheetId="2" hidden="1">'Presupuesto - OBRA'!$A$5:$G$652</definedName>
    <definedName name="_FS01" localSheetId="2">#REF!</definedName>
    <definedName name="_FS01">#REF!</definedName>
    <definedName name="_g2" localSheetId="2">#REF!</definedName>
    <definedName name="_g2">#REF!</definedName>
    <definedName name="_g3" localSheetId="2">#REF!</definedName>
    <definedName name="_g3">#REF!</definedName>
    <definedName name="_g4" localSheetId="2">#REF!</definedName>
    <definedName name="_g4">#REF!</definedName>
    <definedName name="_g5" localSheetId="2">#REF!</definedName>
    <definedName name="_g5">#REF!</definedName>
    <definedName name="_g6" localSheetId="2">#REF!</definedName>
    <definedName name="_g6">#REF!</definedName>
    <definedName name="_g7" localSheetId="2">#REF!</definedName>
    <definedName name="_g7">#REF!</definedName>
    <definedName name="_GR1" localSheetId="2">#REF!</definedName>
    <definedName name="_GR1">#REF!</definedName>
    <definedName name="_gtr4" localSheetId="2">#REF!</definedName>
    <definedName name="_gtr4">#REF!</definedName>
    <definedName name="_h2" localSheetId="2">#REF!</definedName>
    <definedName name="_h2">#REF!</definedName>
    <definedName name="_h3" localSheetId="2">#REF!</definedName>
    <definedName name="_h3">#REF!</definedName>
    <definedName name="_h4" localSheetId="2">#REF!</definedName>
    <definedName name="_h4">#REF!</definedName>
    <definedName name="_h5" localSheetId="2">#REF!</definedName>
    <definedName name="_h5">#REF!</definedName>
    <definedName name="_h6" localSheetId="2">#REF!</definedName>
    <definedName name="_h6">#REF!</definedName>
    <definedName name="_h7" localSheetId="2">#REF!</definedName>
    <definedName name="_h7">#REF!</definedName>
    <definedName name="_h8" localSheetId="2">#REF!</definedName>
    <definedName name="_h8">#REF!</definedName>
    <definedName name="_hfh7" localSheetId="2">#REF!</definedName>
    <definedName name="_hfh7">#REF!</definedName>
    <definedName name="_i1">#REF!</definedName>
    <definedName name="_i4" localSheetId="2">#REF!</definedName>
    <definedName name="_i4">#REF!</definedName>
    <definedName name="_i5" localSheetId="2">#REF!</definedName>
    <definedName name="_i5">#REF!</definedName>
    <definedName name="_i6" localSheetId="2">#REF!</definedName>
    <definedName name="_i6">#REF!</definedName>
    <definedName name="_i7" localSheetId="2">#REF!</definedName>
    <definedName name="_i7">#REF!</definedName>
    <definedName name="_i77" localSheetId="2">#REF!</definedName>
    <definedName name="_i77">#REF!</definedName>
    <definedName name="_i8" localSheetId="2">#REF!</definedName>
    <definedName name="_i8">#REF!</definedName>
    <definedName name="_i9" localSheetId="2">#REF!</definedName>
    <definedName name="_i9">#REF!</definedName>
    <definedName name="_INF1">#REF!</definedName>
    <definedName name="_IPC2002">#REF!</definedName>
    <definedName name="_k3" localSheetId="2">#REF!</definedName>
    <definedName name="_k3">#REF!</definedName>
    <definedName name="_k4" localSheetId="2">#REF!</definedName>
    <definedName name="_k4">#REF!</definedName>
    <definedName name="_k5" localSheetId="2">#REF!</definedName>
    <definedName name="_k5">#REF!</definedName>
    <definedName name="_k6" localSheetId="2">#REF!</definedName>
    <definedName name="_k6">#REF!</definedName>
    <definedName name="_k7" localSheetId="2">#REF!</definedName>
    <definedName name="_k7">#REF!</definedName>
    <definedName name="_k8" localSheetId="2">#REF!</definedName>
    <definedName name="_k8">#REF!</definedName>
    <definedName name="_k9" localSheetId="2">#REF!</definedName>
    <definedName name="_k9">#REF!</definedName>
    <definedName name="_Key1" localSheetId="4" hidden="1">#REF!</definedName>
    <definedName name="_Key1">#REF!</definedName>
    <definedName name="_kjk6" localSheetId="2">#REF!</definedName>
    <definedName name="_kjk6">#REF!</definedName>
    <definedName name="_LA124">[12]BASE!$D$64</definedName>
    <definedName name="_LAC18">[18]BASE!$D$252</definedName>
    <definedName name="_lar03">#REF!</definedName>
    <definedName name="_LMO1">[10]MO!$A$2:$A$188</definedName>
    <definedName name="_M14">#REF!</definedName>
    <definedName name="_m3" localSheetId="2">#REF!</definedName>
    <definedName name="_m3">#REF!</definedName>
    <definedName name="_m4" localSheetId="2">#REF!</definedName>
    <definedName name="_m4">#REF!</definedName>
    <definedName name="_m5" localSheetId="2">#REF!</definedName>
    <definedName name="_m5">#REF!</definedName>
    <definedName name="_m6" localSheetId="2">#REF!</definedName>
    <definedName name="_m6">#REF!</definedName>
    <definedName name="_m7" localSheetId="2">#REF!</definedName>
    <definedName name="_m7">#REF!</definedName>
    <definedName name="_m8" localSheetId="2">#REF!</definedName>
    <definedName name="_m8">#REF!</definedName>
    <definedName name="_m9" localSheetId="2">#REF!</definedName>
    <definedName name="_m9">#REF!</definedName>
    <definedName name="_MA2">#REF!</definedName>
    <definedName name="_MAR01" localSheetId="2">#REF!</definedName>
    <definedName name="_MAR01">#REF!</definedName>
    <definedName name="_MAT1111">#REF!</definedName>
    <definedName name="_MAT170">#REF!</definedName>
    <definedName name="_MAT171">#REF!</definedName>
    <definedName name="_MAT832">#REF!</definedName>
    <definedName name="_mor15">#REF!</definedName>
    <definedName name="_MSC1">#REF!</definedName>
    <definedName name="_Mux1">[11]CALCULO!$B$19</definedName>
    <definedName name="_Mux2">[11]CALCULO!$E$19</definedName>
    <definedName name="_Mux3">[11]CALCULO!$H$19</definedName>
    <definedName name="_Muy1">[11]CALCULO!$B$20</definedName>
    <definedName name="_Muy2">[11]CALCULO!$E$20</definedName>
    <definedName name="_Muy3">[11]CALCULO!$H$20</definedName>
    <definedName name="_n3" localSheetId="2">#REF!</definedName>
    <definedName name="_n3">#REF!</definedName>
    <definedName name="_n4" localSheetId="2">#REF!</definedName>
    <definedName name="_n4">#REF!</definedName>
    <definedName name="_n5" localSheetId="2">#REF!</definedName>
    <definedName name="_n5">#REF!</definedName>
    <definedName name="_noa2">#REF!</definedName>
    <definedName name="_NOM1">#REF!</definedName>
    <definedName name="_NOM10" localSheetId="2">#REF!</definedName>
    <definedName name="_NOM10">#REF!</definedName>
    <definedName name="_NOM11">#REF!</definedName>
    <definedName name="_NOM12">#REF!</definedName>
    <definedName name="_NOM13">#REF!</definedName>
    <definedName name="_NOM14">#REF!</definedName>
    <definedName name="_NOM15">#REF!</definedName>
    <definedName name="_NOM16">#REF!</definedName>
    <definedName name="_NOM17">#REF!</definedName>
    <definedName name="_NOM18" localSheetId="2">#REF!</definedName>
    <definedName name="_NOM18">#REF!</definedName>
    <definedName name="_NOM19">#REF!</definedName>
    <definedName name="_NOM2">#REF!</definedName>
    <definedName name="_NOM20">#REF!</definedName>
    <definedName name="_NOM3">#REF!</definedName>
    <definedName name="_NOM4">#REF!</definedName>
    <definedName name="_NOM5">#REF!</definedName>
    <definedName name="_NOM6">#REF!</definedName>
    <definedName name="_NOM7">#REF!</definedName>
    <definedName name="_NOM8">#REF!</definedName>
    <definedName name="_NOM9">#REF!</definedName>
    <definedName name="_num10">#REF!</definedName>
    <definedName name="_num2">#REF!</definedName>
    <definedName name="_num3">#REF!</definedName>
    <definedName name="_num4">#REF!</definedName>
    <definedName name="_num5">#REF!</definedName>
    <definedName name="_num6">#REF!</definedName>
    <definedName name="_num7" localSheetId="2">#REF!</definedName>
    <definedName name="_num7">#REF!</definedName>
    <definedName name="_num8">#REF!</definedName>
    <definedName name="_num9">#REF!</definedName>
    <definedName name="_nyn7" localSheetId="2">#REF!</definedName>
    <definedName name="_nyn7">#REF!</definedName>
    <definedName name="_o4" localSheetId="2">#REF!</definedName>
    <definedName name="_o4">#REF!</definedName>
    <definedName name="_o5" localSheetId="2">#REF!</definedName>
    <definedName name="_o5">#REF!</definedName>
    <definedName name="_o6" localSheetId="2">#REF!</definedName>
    <definedName name="_o6">#REF!</definedName>
    <definedName name="_o7" localSheetId="2">#REF!</definedName>
    <definedName name="_o7">#REF!</definedName>
    <definedName name="_o8" localSheetId="2">#REF!</definedName>
    <definedName name="_o8">#REF!</definedName>
    <definedName name="_o9" localSheetId="2">#REF!</definedName>
    <definedName name="_o9">#REF!</definedName>
    <definedName name="_Order1" localSheetId="4" hidden="1">255</definedName>
    <definedName name="_Order1" hidden="1">0</definedName>
    <definedName name="_Order2" hidden="1">255</definedName>
    <definedName name="_ORO10">#REF!</definedName>
    <definedName name="_ORO11">#REF!</definedName>
    <definedName name="_ORO12">#REF!</definedName>
    <definedName name="_ORO13">#REF!</definedName>
    <definedName name="_ORO14" localSheetId="2">#REF!</definedName>
    <definedName name="_ORO14">#REF!</definedName>
    <definedName name="_ORO15">#REF!</definedName>
    <definedName name="_ORO16">#REF!</definedName>
    <definedName name="_ORO17">#REF!</definedName>
    <definedName name="_ORO18">#REF!</definedName>
    <definedName name="_ORO19">#REF!</definedName>
    <definedName name="_p6" localSheetId="2">#REF!</definedName>
    <definedName name="_p6">#REF!</definedName>
    <definedName name="_p7" localSheetId="2">#REF!</definedName>
    <definedName name="_p7">#REF!</definedName>
    <definedName name="_p8" localSheetId="2">#REF!</definedName>
    <definedName name="_p8">#REF!</definedName>
    <definedName name="_PJ50">#REF!</definedName>
    <definedName name="_pj51">#REF!</definedName>
    <definedName name="_PL02" localSheetId="2">#REF!</definedName>
    <definedName name="_PL02">#REF!</definedName>
    <definedName name="_PMT5671" localSheetId="2">#REF!</definedName>
    <definedName name="_PMT5671">#REF!</definedName>
    <definedName name="_PMT5805" localSheetId="2">#REF!</definedName>
    <definedName name="_PMT5805">#REF!</definedName>
    <definedName name="_PMT5806" localSheetId="2">#REF!</definedName>
    <definedName name="_PMT5806">#REF!</definedName>
    <definedName name="_PMT5815" localSheetId="2">#REF!</definedName>
    <definedName name="_PMT5815">#REF!</definedName>
    <definedName name="_PMT5820" localSheetId="2">#REF!</definedName>
    <definedName name="_PMT5820">#REF!</definedName>
    <definedName name="_PRE1" localSheetId="2">#REF!</definedName>
    <definedName name="_PRE1">#REF!</definedName>
    <definedName name="_PRE12">#REF!</definedName>
    <definedName name="_Pu1">[11]CALCULO!$B$18</definedName>
    <definedName name="_Pu2">[11]CALCULO!$E$18</definedName>
    <definedName name="_Pu3">[11]CALCULO!$H$18</definedName>
    <definedName name="_r" localSheetId="2">#REF!</definedName>
    <definedName name="_r">#REF!</definedName>
    <definedName name="_r4r" localSheetId="2">#REF!</definedName>
    <definedName name="_r4r">#REF!</definedName>
    <definedName name="_R84JH">[18]BASE!$D$172</definedName>
    <definedName name="_Rc">#REF!</definedName>
    <definedName name="_ref4">#REF!</definedName>
    <definedName name="_REWQ">#REF!</definedName>
    <definedName name="_rtu6" localSheetId="2">#REF!</definedName>
    <definedName name="_rtu6">#REF!</definedName>
    <definedName name="_s1" localSheetId="2">#REF!</definedName>
    <definedName name="_s1">#REF!</definedName>
    <definedName name="_s2" localSheetId="2">#REF!</definedName>
    <definedName name="_s2">#REF!</definedName>
    <definedName name="_s3" localSheetId="2">#REF!</definedName>
    <definedName name="_s3">#REF!</definedName>
    <definedName name="_s4" localSheetId="2">#REF!</definedName>
    <definedName name="_s4">#REF!</definedName>
    <definedName name="_s5" localSheetId="2">#REF!</definedName>
    <definedName name="_s5">#REF!</definedName>
    <definedName name="_s6" localSheetId="2">#REF!</definedName>
    <definedName name="_s6">#REF!</definedName>
    <definedName name="_s7" localSheetId="2">#REF!</definedName>
    <definedName name="_s7">#REF!</definedName>
    <definedName name="_SBC1" localSheetId="4">[5]INV!$A$12:$D$15</definedName>
    <definedName name="_SBC1">[2]INV!$A$12:$D$15</definedName>
    <definedName name="_SBC3" localSheetId="4">[5]INV!$F$12:$I$15</definedName>
    <definedName name="_SBC3">[2]INV!$F$12:$I$15</definedName>
    <definedName name="_SBC5" localSheetId="4">[5]INV!$K$12:$N$15</definedName>
    <definedName name="_SBC5">[2]INV!$K$12:$N$15</definedName>
    <definedName name="_SD02">[16]MEM!$E$59</definedName>
    <definedName name="_SD23">[16]MEM!$E$60</definedName>
    <definedName name="_Sort" localSheetId="4" hidden="1">#REF!</definedName>
    <definedName name="_Sort">#REF!</definedName>
    <definedName name="_srn001" localSheetId="4">'[7]SRN-005'!$C$3</definedName>
    <definedName name="_srn001">#REF!</definedName>
    <definedName name="_t3" localSheetId="2">#REF!</definedName>
    <definedName name="_t3">#REF!</definedName>
    <definedName name="_t4" localSheetId="2">#REF!</definedName>
    <definedName name="_t4">#REF!</definedName>
    <definedName name="_t5" localSheetId="2">#REF!</definedName>
    <definedName name="_t5">#REF!</definedName>
    <definedName name="_t6" localSheetId="2">#REF!</definedName>
    <definedName name="_t6">#REF!</definedName>
    <definedName name="_t66" localSheetId="2">#REF!</definedName>
    <definedName name="_t66">#REF!</definedName>
    <definedName name="_t7" localSheetId="2">#REF!</definedName>
    <definedName name="_t7">#REF!</definedName>
    <definedName name="_t77" localSheetId="2">#REF!</definedName>
    <definedName name="_t77">#REF!</definedName>
    <definedName name="_t8" localSheetId="2">#REF!</definedName>
    <definedName name="_t8">#REF!</definedName>
    <definedName name="_t88" localSheetId="2">#REF!</definedName>
    <definedName name="_t88">#REF!</definedName>
    <definedName name="_t9" localSheetId="2">#REF!</definedName>
    <definedName name="_t9">#REF!</definedName>
    <definedName name="_t99" localSheetId="2">#REF!</definedName>
    <definedName name="_t99">#REF!</definedName>
    <definedName name="_tab1" localSheetId="2">#REF!</definedName>
    <definedName name="_tab1">#REF!</definedName>
    <definedName name="_tab2">#REF!</definedName>
    <definedName name="_tab3">#REF!</definedName>
    <definedName name="_TAB4">#REF!</definedName>
    <definedName name="_Table2_Out">#REF!</definedName>
    <definedName name="_TBV1">#REF!</definedName>
    <definedName name="_TBV1606" localSheetId="2">#REF!</definedName>
    <definedName name="_TBV1606">#REF!</definedName>
    <definedName name="_TBV3">#REF!</definedName>
    <definedName name="_TC12">[16]MEM!$M$79</definedName>
    <definedName name="_TC15">[16]MEM!$M$80</definedName>
    <definedName name="_TEP44">[12]BASE!$D$103</definedName>
    <definedName name="_tf3813">#REF!</definedName>
    <definedName name="_TOT1">#REF!</definedName>
    <definedName name="_TOT10">#REF!</definedName>
    <definedName name="_TOT11">#REF!</definedName>
    <definedName name="_TOT7">#REF!</definedName>
    <definedName name="_TPF12">[12]BASE!$D$217</definedName>
    <definedName name="_TRM2">#REF!</definedName>
    <definedName name="_TUZ22" localSheetId="2">#REF!</definedName>
    <definedName name="_TUZ22">#REF!</definedName>
    <definedName name="_TUZ36" localSheetId="2">#REF!</definedName>
    <definedName name="_TUZ36">#REF!</definedName>
    <definedName name="_TZ2110">[12]BASE!$D$79</definedName>
    <definedName name="_TZ214">[12]BASE!$D$76</definedName>
    <definedName name="_TZ216">[12]BASE!$D$77</definedName>
    <definedName name="_TZ268">[18]BASE!$D$85</definedName>
    <definedName name="_TZ323" localSheetId="2">#REF!</definedName>
    <definedName name="_TZ323">#REF!</definedName>
    <definedName name="_TZ324" localSheetId="2">#REF!</definedName>
    <definedName name="_TZ324">#REF!</definedName>
    <definedName name="_u4" localSheetId="2">#REF!</definedName>
    <definedName name="_u4">#REF!</definedName>
    <definedName name="_u5" localSheetId="2">#REF!</definedName>
    <definedName name="_u5">#REF!</definedName>
    <definedName name="_u6" localSheetId="2">#REF!</definedName>
    <definedName name="_u6">#REF!</definedName>
    <definedName name="_u7" localSheetId="2">#REF!</definedName>
    <definedName name="_u7">#REF!</definedName>
    <definedName name="_u8" localSheetId="2">#REF!</definedName>
    <definedName name="_u8">#REF!</definedName>
    <definedName name="_u9" localSheetId="2">#REF!</definedName>
    <definedName name="_u9">#REF!</definedName>
    <definedName name="_ur7" localSheetId="2">#REF!</definedName>
    <definedName name="_ur7">#REF!</definedName>
    <definedName name="_v2" localSheetId="2">#REF!</definedName>
    <definedName name="_v2">#REF!</definedName>
    <definedName name="_v3" localSheetId="2">#REF!</definedName>
    <definedName name="_v3">#REF!</definedName>
    <definedName name="_v4" localSheetId="2">#REF!</definedName>
    <definedName name="_v4">#REF!</definedName>
    <definedName name="_v5" localSheetId="2">#REF!</definedName>
    <definedName name="_v5">#REF!</definedName>
    <definedName name="_v6" localSheetId="2">#REF!</definedName>
    <definedName name="_v6">#REF!</definedName>
    <definedName name="_v7" localSheetId="2">#REF!</definedName>
    <definedName name="_v7">#REF!</definedName>
    <definedName name="_v8" localSheetId="2">#REF!</definedName>
    <definedName name="_v8">#REF!</definedName>
    <definedName name="_v9" localSheetId="2">#REF!</definedName>
    <definedName name="_v9">#REF!</definedName>
    <definedName name="_vfv4" localSheetId="2">#REF!</definedName>
    <definedName name="_vfv4">#REF!</definedName>
    <definedName name="_VPD1">[4]TARIFAS!$C$582</definedName>
    <definedName name="_VPI1">[4]TARIFAS!$C$580</definedName>
    <definedName name="_VRA1">[4]TARIFAS!$C$579</definedName>
    <definedName name="_Vu1">[11]CALCULO!$B$23</definedName>
    <definedName name="_Vu2">[11]CALCULO!$E$23</definedName>
    <definedName name="_Vu3">[11]CALCULO!$H$23</definedName>
    <definedName name="_x1" localSheetId="2">#REF!</definedName>
    <definedName name="_x1">#REF!</definedName>
    <definedName name="_x2" localSheetId="2">#REF!</definedName>
    <definedName name="_x2">#REF!</definedName>
    <definedName name="_x3" localSheetId="2">#REF!</definedName>
    <definedName name="_x3">#REF!</definedName>
    <definedName name="_x4" localSheetId="2">#REF!</definedName>
    <definedName name="_x4">#REF!</definedName>
    <definedName name="_x5" localSheetId="2">#REF!</definedName>
    <definedName name="_x5">#REF!</definedName>
    <definedName name="_x6" localSheetId="2">#REF!</definedName>
    <definedName name="_x6">#REF!</definedName>
    <definedName name="_x7" localSheetId="2">#REF!</definedName>
    <definedName name="_x7">#REF!</definedName>
    <definedName name="_x8" localSheetId="2">#REF!</definedName>
    <definedName name="_x8">#REF!</definedName>
    <definedName name="_x9" localSheetId="2">#REF!</definedName>
    <definedName name="_x9">#REF!</definedName>
    <definedName name="_y2" localSheetId="2">#REF!</definedName>
    <definedName name="_y2">#REF!</definedName>
    <definedName name="_y3" localSheetId="2">#REF!</definedName>
    <definedName name="_y3">#REF!</definedName>
    <definedName name="_y4" localSheetId="2">#REF!</definedName>
    <definedName name="_y4">#REF!</definedName>
    <definedName name="_y5" localSheetId="2">#REF!</definedName>
    <definedName name="_y5">#REF!</definedName>
    <definedName name="_y6" localSheetId="2">#REF!</definedName>
    <definedName name="_y6">#REF!</definedName>
    <definedName name="_y7" localSheetId="2">#REF!</definedName>
    <definedName name="_y7">#REF!</definedName>
    <definedName name="_y8" localSheetId="2">#REF!</definedName>
    <definedName name="_y8">#REF!</definedName>
    <definedName name="_y9" localSheetId="2">#REF!</definedName>
    <definedName name="_y9">#REF!</definedName>
    <definedName name="_z1" localSheetId="2">#REF!</definedName>
    <definedName name="_z1">#REF!</definedName>
    <definedName name="_z2" localSheetId="2">#REF!</definedName>
    <definedName name="_z2">#REF!</definedName>
    <definedName name="_z3" localSheetId="2">#REF!</definedName>
    <definedName name="_z3">#REF!</definedName>
    <definedName name="_z4" localSheetId="2">#REF!</definedName>
    <definedName name="_z4">#REF!</definedName>
    <definedName name="_z5" localSheetId="2">#REF!</definedName>
    <definedName name="_z5">#REF!</definedName>
    <definedName name="_z6" localSheetId="2">#REF!</definedName>
    <definedName name="_z6">#REF!</definedName>
    <definedName name="A" localSheetId="4">#REF!</definedName>
    <definedName name="A" localSheetId="2">#REF!</definedName>
    <definedName name="A">#REF!</definedName>
    <definedName name="A.1">#REF!</definedName>
    <definedName name="A.D.CV1_Moisture">#REF!</definedName>
    <definedName name="A.D.CV2_Al">#REF!</definedName>
    <definedName name="A.D.CV2_Co" localSheetId="2">#REF!</definedName>
    <definedName name="A.D.CV2_Co">#REF!</definedName>
    <definedName name="A.D.CV2_ContainedAl">#REF!</definedName>
    <definedName name="A.D.CV2_ContainedCo">#REF!</definedName>
    <definedName name="A.D.CV2_ContainedFe" localSheetId="2">#REF!</definedName>
    <definedName name="A.D.CV2_ContainedFe">#REF!</definedName>
    <definedName name="A.D.CV2_ContainedMg">#REF!</definedName>
    <definedName name="A.D.CV2_ContainedNi">#REF!</definedName>
    <definedName name="A.D.CV2_ContainedSi">#REF!</definedName>
    <definedName name="A.D.CV2_DryTonnes">#REF!</definedName>
    <definedName name="A.D.CV2_dtph">#REF!</definedName>
    <definedName name="A.D.CV2_Fe" localSheetId="2">#REF!</definedName>
    <definedName name="A.D.CV2_Fe">#REF!</definedName>
    <definedName name="A.D.CV2_Mg">#REF!</definedName>
    <definedName name="A.D.CV2_Ni">#REF!</definedName>
    <definedName name="A.D.CV2_Si">#REF!</definedName>
    <definedName name="A.D.Mill_Availability">#REF!</definedName>
    <definedName name="A.D.Mill_Downtime">#REF!</definedName>
    <definedName name="A.D.Mill_DryTonnes">#REF!</definedName>
    <definedName name="A.D.Mill_DryTph">#REF!</definedName>
    <definedName name="A.D.Mill_PowerDraw">#REF!</definedName>
    <definedName name="A.D.Mill_PowerDrawPerTonne">#REF!</definedName>
    <definedName name="A.D.Mill_Uptime">#REF!</definedName>
    <definedName name="A.D.Mill_Utilization">#REF!</definedName>
    <definedName name="A.D.Mill_WetTonnes" localSheetId="2">#REF!</definedName>
    <definedName name="A.D.Mill_WetTonnes">#REF!</definedName>
    <definedName name="A.D.Mill_WetTph">#REF!</definedName>
    <definedName name="A.D.MillFeed_Al">#REF!</definedName>
    <definedName name="A.D.MillFeed_Co">#REF!</definedName>
    <definedName name="A.D.MillFeed_Fe">#REF!</definedName>
    <definedName name="A.D.MillFeed_Mg">#REF!</definedName>
    <definedName name="A.D.MillFeed_Ni">#REF!</definedName>
    <definedName name="A.D.MillFeed_Si" localSheetId="2">#REF!</definedName>
    <definedName name="A.D.MillFeed_Si">#REF!</definedName>
    <definedName name="A.D.MillH2O_Head" localSheetId="2">#REF!</definedName>
    <definedName name="A.D.MillH2O_Head">#REF!</definedName>
    <definedName name="A.D.MillH2O_Screen">#REF!</definedName>
    <definedName name="A.D.MillH2O_Total">#REF!</definedName>
    <definedName name="A.D.OreToStorage_Al">#REF!</definedName>
    <definedName name="A.D.OreToStorage_Co" localSheetId="2">#REF!</definedName>
    <definedName name="A.D.OreToStorage_Co">#REF!</definedName>
    <definedName name="A.D.OreToStorage_ContainedAl">#REF!</definedName>
    <definedName name="A.D.OreToStorage_ContainedCo" localSheetId="2">#REF!</definedName>
    <definedName name="A.D.OreToStorage_ContainedCo">#REF!</definedName>
    <definedName name="A.D.OreToStorage_ContainedFe">#REF!</definedName>
    <definedName name="A.D.OreToStorage_ContainedMg">#REF!</definedName>
    <definedName name="A.D.OreToStorage_ContainedNi">#REF!</definedName>
    <definedName name="A.D.OreToStorage_ContainedSi">#REF!</definedName>
    <definedName name="A.D.OreToStorage_DryTonnes" localSheetId="2">#REF!</definedName>
    <definedName name="A.D.OreToStorage_DryTonnes">#REF!</definedName>
    <definedName name="A.D.OreToStorage_DryTph" localSheetId="2">#REF!</definedName>
    <definedName name="A.D.OreToStorage_DryTph">#REF!</definedName>
    <definedName name="A.D.OreToStorage_Fe">#REF!</definedName>
    <definedName name="A.D.OreToStorage_Mg">#REF!</definedName>
    <definedName name="A.D.OreToStorage_Ni">#REF!</definedName>
    <definedName name="A.D.OreToStorage_PulpDensity" localSheetId="2">#REF!</definedName>
    <definedName name="A.D.OreToStorage_PulpDensity">#REF!</definedName>
    <definedName name="A.D.OreToStorage_PulpYieldStress">#REF!</definedName>
    <definedName name="A.D.OreToStorage_Si">#REF!</definedName>
    <definedName name="A.D.OreToStorage_Tank1Level">#REF!</definedName>
    <definedName name="A.D.OreToStorage_Tank2Level">#REF!</definedName>
    <definedName name="A.D.OreToStorage_Tank3Level">#REF!</definedName>
    <definedName name="A.D.OreToStorage_Tank4Level">#REF!</definedName>
    <definedName name="A.D.OreToStorage_Volume">#REF!</definedName>
    <definedName name="A.D.OreToStorage_VolumePerHr">#REF!</definedName>
    <definedName name="A.D.ROM1_PercentFed">#REF!</definedName>
    <definedName name="A.D.ROM1_TonnesFed">#REF!</definedName>
    <definedName name="A.D.ROM2_PercentFed">#REF!</definedName>
    <definedName name="A.D.ROM2_TonnesFed">#REF!</definedName>
    <definedName name="A.D.ROM3_PercentFed">#REF!</definedName>
    <definedName name="A.D.ROM3_TonnesFed">#REF!</definedName>
    <definedName name="A.D.ROM4_PercentFed" localSheetId="2">#REF!</definedName>
    <definedName name="A.D.ROM4_PercentFed">#REF!</definedName>
    <definedName name="A.D.ROM4_TonnesFed">#REF!</definedName>
    <definedName name="A.D.ROM5_PercentFed">#REF!</definedName>
    <definedName name="A.D.ROM5_TonnesFed">#REF!</definedName>
    <definedName name="A.D.Total_ContainedAl">#REF!</definedName>
    <definedName name="A.D.Total_ContainedCo">#REF!</definedName>
    <definedName name="A.D.Total_ContainedFe">#REF!</definedName>
    <definedName name="A.D.Total_ContainedMg" localSheetId="2">#REF!</definedName>
    <definedName name="A.D.Total_ContainedMg">#REF!</definedName>
    <definedName name="A.D.Total_ContainedNi">#REF!</definedName>
    <definedName name="A.D.Total_ContainedSi">#REF!</definedName>
    <definedName name="A.M.CV1_Moisture">#REF!</definedName>
    <definedName name="A.M.CV2_Al" localSheetId="2">#REF!</definedName>
    <definedName name="A.M.CV2_Al">#REF!</definedName>
    <definedName name="A.M.CV2_Co" localSheetId="2">#REF!</definedName>
    <definedName name="A.M.CV2_Co">#REF!</definedName>
    <definedName name="A.M.CV2_DryTonnes">#REF!</definedName>
    <definedName name="A.M.CV2_dtph">#REF!</definedName>
    <definedName name="A.M.CV2_Fe">#REF!</definedName>
    <definedName name="A.M.CV2_Mg">#REF!</definedName>
    <definedName name="A.M.CV2_Ni">#REF!</definedName>
    <definedName name="A.M.CV2_Si">#REF!</definedName>
    <definedName name="A.M.Mill_Availability">#REF!</definedName>
    <definedName name="A.M.Mill_Downtime" localSheetId="2">#REF!</definedName>
    <definedName name="A.M.Mill_Downtime">#REF!</definedName>
    <definedName name="A.M.Mill_DryTonnes">#REF!</definedName>
    <definedName name="A.M.Mill_DryTph">#REF!</definedName>
    <definedName name="A.M.Mill_PowerDraw">#REF!</definedName>
    <definedName name="A.M.Mill_PowerDrawPerTonne">#REF!</definedName>
    <definedName name="A.M.Mill_Uptime">#REF!</definedName>
    <definedName name="A.M.Mill_Utilization">#REF!</definedName>
    <definedName name="A.M.Mill_WetTonnes" localSheetId="2">#REF!</definedName>
    <definedName name="A.M.Mill_WetTonnes">#REF!</definedName>
    <definedName name="A.M.Mill_WetTph">#REF!</definedName>
    <definedName name="A.M.MillFeed_Al">#REF!</definedName>
    <definedName name="A.M.MillFeed_Co">#REF!</definedName>
    <definedName name="A.M.MillFeed_Fe">#REF!</definedName>
    <definedName name="A.M.MillFeed_Mg">#REF!</definedName>
    <definedName name="A.M.MillFeed_Ni">#REF!</definedName>
    <definedName name="A.M.MillFeed_Si">#REF!</definedName>
    <definedName name="A.M.MillH2O_Head">#REF!</definedName>
    <definedName name="A.M.MillH2O_Screen">#REF!</definedName>
    <definedName name="A.M.MillH2O_Total">#REF!</definedName>
    <definedName name="A.M.OreToStorage_Al">#REF!</definedName>
    <definedName name="A.M.OreToStorage_Co">#REF!</definedName>
    <definedName name="A.M.OreToStorage_DryTonnes">#REF!</definedName>
    <definedName name="A.M.OreToStorage_DryTph">#REF!</definedName>
    <definedName name="A.M.OreToStorage_Fe">#REF!</definedName>
    <definedName name="A.M.OreToStorage_Mg">#REF!</definedName>
    <definedName name="A.M.OreToStorage_Ni">#REF!</definedName>
    <definedName name="A.M.OreToStorage_PulpDensity">#REF!</definedName>
    <definedName name="A.M.OreToStorage_PulpYieldStress">#REF!</definedName>
    <definedName name="A.M.OreToStorage_Si" localSheetId="2">#REF!</definedName>
    <definedName name="A.M.OreToStorage_Si">#REF!</definedName>
    <definedName name="A.M.OreToStorage_Volume" localSheetId="2">#REF!</definedName>
    <definedName name="A.M.OreToStorage_Volume">#REF!</definedName>
    <definedName name="A.M.OreToStorage_VolumePerHr">#REF!</definedName>
    <definedName name="A.Y.CV1_Moisture">#REF!</definedName>
    <definedName name="A.Y.CV2_Al">#REF!</definedName>
    <definedName name="A.Y.CV2_Co" localSheetId="2">#REF!</definedName>
    <definedName name="A.Y.CV2_Co">#REF!</definedName>
    <definedName name="A.Y.CV2_DryTonnes">#REF!</definedName>
    <definedName name="A.Y.CV2_dtph">#REF!</definedName>
    <definedName name="A.Y.CV2_Fe" localSheetId="2">#REF!</definedName>
    <definedName name="A.Y.CV2_Fe">#REF!</definedName>
    <definedName name="A.Y.CV2_Mg" localSheetId="2">#REF!</definedName>
    <definedName name="A.Y.CV2_Mg">#REF!</definedName>
    <definedName name="A.Y.CV2_Ni">#REF!</definedName>
    <definedName name="A.Y.CV2_Si">#REF!</definedName>
    <definedName name="A.Y.Mill_Availability">#REF!</definedName>
    <definedName name="A.Y.Mill_Downtime">#REF!</definedName>
    <definedName name="A.Y.Mill_DryTonnes">#REF!</definedName>
    <definedName name="A.Y.Mill_DryTph">#REF!</definedName>
    <definedName name="A.Y.Mill_PowerDraw">#REF!</definedName>
    <definedName name="A.Y.Mill_PowerDrawPerTonne">#REF!</definedName>
    <definedName name="A.Y.Mill_Uptime">#REF!</definedName>
    <definedName name="A.Y.Mill_Utilization">#REF!</definedName>
    <definedName name="A.Y.Mill_WetTonnes">#REF!</definedName>
    <definedName name="A.Y.Mill_WetTph">#REF!</definedName>
    <definedName name="A.Y.MillFeed_Al">#REF!</definedName>
    <definedName name="A.Y.MillFeed_Co">#REF!</definedName>
    <definedName name="A.Y.MillFeed_Fe">#REF!</definedName>
    <definedName name="A.Y.MillFeed_Mg">#REF!</definedName>
    <definedName name="A.Y.MillFeed_Ni">#REF!</definedName>
    <definedName name="A.Y.MillFeed_Si">#REF!</definedName>
    <definedName name="A.Y.MillH2O_Head">#REF!</definedName>
    <definedName name="A.Y.MillH2O_Screen">#REF!</definedName>
    <definedName name="A.Y.MillH2O_Total">#REF!</definedName>
    <definedName name="A.Y.OreToStorage_Al">#REF!</definedName>
    <definedName name="A.Y.OreToStorage_Co">#REF!</definedName>
    <definedName name="A.Y.OreToStorage_DryTonnes">#REF!</definedName>
    <definedName name="A.Y.OreToStorage_DryTph">#REF!</definedName>
    <definedName name="A.Y.OreToStorage_Fe">#REF!</definedName>
    <definedName name="A.Y.OreToStorage_Mg">#REF!</definedName>
    <definedName name="A.Y.OreToStorage_Ni">#REF!</definedName>
    <definedName name="A.Y.OreToStorage_PulpDensity">#REF!</definedName>
    <definedName name="A.Y.OreToStorage_PulpYieldStress">#REF!</definedName>
    <definedName name="A.Y.OreToStorage_Si" localSheetId="2">#REF!</definedName>
    <definedName name="A.Y.OreToStorage_Si">#REF!</definedName>
    <definedName name="A.Y.OreToStorage_Volume" localSheetId="2">#REF!</definedName>
    <definedName name="A.Y.OreToStorage_Volume">#REF!</definedName>
    <definedName name="A.Y.OreToStorage_VolumePerHr">#REF!</definedName>
    <definedName name="a_1">#REF!</definedName>
    <definedName name="a_2">#REF!</definedName>
    <definedName name="a_3">#REF!</definedName>
    <definedName name="a_4">#REF!</definedName>
    <definedName name="A_impresión_IM">#REF!</definedName>
    <definedName name="A_impresion_IM1">#REF!</definedName>
    <definedName name="A0">#REF!</definedName>
    <definedName name="a2a" localSheetId="2">#REF!</definedName>
    <definedName name="a2a">#REF!</definedName>
    <definedName name="A40LI">[12]BASE!$D$22</definedName>
    <definedName name="A60FI">[12]BASE!$D$21</definedName>
    <definedName name="AA">#REF!</definedName>
    <definedName name="AAA">#REF!</definedName>
    <definedName name="AAAA">'[19]PU (2)'!$F$10</definedName>
    <definedName name="AAAAA" localSheetId="2">#REF!</definedName>
    <definedName name="AAAAA">#REF!</definedName>
    <definedName name="aaaaaaaa" localSheetId="2">#REF!</definedName>
    <definedName name="aaaaaaaa">#REF!</definedName>
    <definedName name="aaaaaaaaaaaaaaaaaa">#REF!</definedName>
    <definedName name="aaaaas" localSheetId="2">#REF!</definedName>
    <definedName name="aaaaas">#REF!</definedName>
    <definedName name="AAC" localSheetId="4">[5]AASHTO!$A$14:$F$17</definedName>
    <definedName name="AAC">[2]AASHTO!$A$14:$F$17</definedName>
    <definedName name="AADOQUINVEH">#REF!</definedName>
    <definedName name="AANDENES">#REF!</definedName>
    <definedName name="Ab">#REF!</definedName>
    <definedName name="abc">#REF!</definedName>
    <definedName name="ABG" localSheetId="4">[5]AASHTO!$A$2:$F$5</definedName>
    <definedName name="ABG">[2]AASHTO!$A$2:$F$5</definedName>
    <definedName name="abr00">[20]Dólar!#REF!</definedName>
    <definedName name="absc">[21]!absc</definedName>
    <definedName name="absc_" localSheetId="2">#REF!</definedName>
    <definedName name="absc_">#REF!</definedName>
    <definedName name="absc_1" localSheetId="2">#REF!</definedName>
    <definedName name="absc_1">#REF!</definedName>
    <definedName name="absc1">[22]!absc</definedName>
    <definedName name="Ac">#REF!</definedName>
    <definedName name="ACALZADA">#REF!</definedName>
    <definedName name="ACCE2">#REF!</definedName>
    <definedName name="ACCE4">#REF!</definedName>
    <definedName name="ACCE6">#REF!</definedName>
    <definedName name="AccessDatabase" hidden="1">"C:\C-314\VOLUMENES\volfin4.mdb"</definedName>
    <definedName name="acero" localSheetId="2">#REF!</definedName>
    <definedName name="acero">#REF!</definedName>
    <definedName name="ACERO60">#REF!</definedName>
    <definedName name="ACOM" localSheetId="2">#REF!</definedName>
    <definedName name="ACOM">#REF!</definedName>
    <definedName name="ACOND">[12]BASE!$D$215</definedName>
    <definedName name="acondicionamientopozo">#REF!</definedName>
    <definedName name="ACPM">'[23]TARIFAS EQUIPOS'!$C$2</definedName>
    <definedName name="ACTIVIDAD">#REF!</definedName>
    <definedName name="Ad">#REF!</definedName>
    <definedName name="Ad_Un">#REF!</definedName>
    <definedName name="ADAPTADOR_HEMBRA_P.V.C_1_2">#REF!</definedName>
    <definedName name="ADAPTADOR_MACHO_P.V.C_1_2">#REF!</definedName>
    <definedName name="adasd" localSheetId="2">#REF!</definedName>
    <definedName name="adasd">#REF!</definedName>
    <definedName name="ADC">[24]ANALISIS!$J$5</definedName>
    <definedName name="AdditionalCosts_Lumpsum" localSheetId="2">#REF!</definedName>
    <definedName name="AdditionalCosts_Lumpsum">#REF!</definedName>
    <definedName name="AdditionalCosts_Percent">#REF!</definedName>
    <definedName name="ADFGSDB" localSheetId="2">#REF!</definedName>
    <definedName name="ADFGSDB">#REF!</definedName>
    <definedName name="ADI">#REF!</definedName>
    <definedName name="aditivos" localSheetId="4">[25]MATERIALES!#REF!</definedName>
    <definedName name="aditivos">[25]MATERIALES!#REF!</definedName>
    <definedName name="administrador">#REF!</definedName>
    <definedName name="admon" localSheetId="4">'[26]O.Civil A. Base Zona A2S4'!$E$50</definedName>
    <definedName name="Admon">#REF!</definedName>
    <definedName name="adoc1">[22]!absc</definedName>
    <definedName name="adoq">[27]!absc</definedName>
    <definedName name="ADSAD" localSheetId="2">#REF!</definedName>
    <definedName name="ADSAD">#REF!</definedName>
    <definedName name="Ae">#REF!</definedName>
    <definedName name="aefa" localSheetId="2">#REF!</definedName>
    <definedName name="aefa">#REF!</definedName>
    <definedName name="Af">#REF!</definedName>
    <definedName name="afdsw" localSheetId="2">#REF!</definedName>
    <definedName name="afdsw">#REF!</definedName>
    <definedName name="Afe">'[28]2009 Jagua'!$C$2:$C$27</definedName>
    <definedName name="afecompletions" localSheetId="2">#REF!</definedName>
    <definedName name="afecompletions">#REF!</definedName>
    <definedName name="Ag">#REF!</definedName>
    <definedName name="agdsgg" localSheetId="2">#REF!</definedName>
    <definedName name="agdsgg">#REF!</definedName>
    <definedName name="ago00">[20]Dólar!#REF!</definedName>
    <definedName name="agua" localSheetId="4">[25]MATERIALES!#REF!</definedName>
    <definedName name="AGUA">[12]BASE!$D$340</definedName>
    <definedName name="Ah" localSheetId="2">#REF!</definedName>
    <definedName name="Ah">#REF!</definedName>
    <definedName name="ahe">#REF!</definedName>
    <definedName name="Ai">#REF!</definedName>
    <definedName name="AIU" localSheetId="4">[25]Administración!$C$65</definedName>
    <definedName name="AIU">[12]BASE!$C$3</definedName>
    <definedName name="aj">#REF!</definedName>
    <definedName name="AjustDelAIU">#REF!</definedName>
    <definedName name="AJUSTE" localSheetId="4">#REF!</definedName>
    <definedName name="Ajuste">[29]Datos!$B$11</definedName>
    <definedName name="Ak">#REF!</definedName>
    <definedName name="ALAMBRE">#REF!</definedName>
    <definedName name="ALAMBRE_">#REF!</definedName>
    <definedName name="ALANR">[12]BASE!$D$20</definedName>
    <definedName name="alc">[30]!absc</definedName>
    <definedName name="ALCANT24" localSheetId="2">#REF!</definedName>
    <definedName name="ALCANT24">#REF!</definedName>
    <definedName name="ALPUA">[12]BASE!$D$244</definedName>
    <definedName name="ALUMTE" localSheetId="2">#REF!</definedName>
    <definedName name="ALUMTE">#REF!</definedName>
    <definedName name="Am">#REF!</definedName>
    <definedName name="AMBIENTAL" localSheetId="2">#REF!</definedName>
    <definedName name="AMBIENTAL">#REF!</definedName>
    <definedName name="An">#REF!</definedName>
    <definedName name="ANA">#REF!</definedName>
    <definedName name="Analyst">#REF!</definedName>
    <definedName name="ANDAM">[12]BASE!$D$320</definedName>
    <definedName name="andenes">#REF!</definedName>
    <definedName name="ANOMarch02">#REF!</definedName>
    <definedName name="ANOPLMarch02">#REF!</definedName>
    <definedName name="ANORev2">#REF!</definedName>
    <definedName name="ANOTB_JUN01">#REF!</definedName>
    <definedName name="anscount" hidden="1">10</definedName>
    <definedName name="ANTI">#REF!</definedName>
    <definedName name="ANTIC" localSheetId="2">#REF!</definedName>
    <definedName name="ANTIC">#REF!</definedName>
    <definedName name="ANTICORROSIVO" localSheetId="2">#REF!</definedName>
    <definedName name="ANTICORROSIVO">#REF!</definedName>
    <definedName name="Añ" localSheetId="2">#REF!</definedName>
    <definedName name="Añ">#REF!</definedName>
    <definedName name="AÑOWUIE">'[31]Res-Accide-10'!$R$2:$R$7</definedName>
    <definedName name="Ao">#REF!</definedName>
    <definedName name="Ap">#REF!</definedName>
    <definedName name="APIJA">#REF!</definedName>
    <definedName name="aprdata">#REF!</definedName>
    <definedName name="APU">[32]!absc</definedName>
    <definedName name="APU_directos" localSheetId="2">#REF!</definedName>
    <definedName name="APU_directos">#REF!</definedName>
    <definedName name="APU221.1" localSheetId="2">#REF!</definedName>
    <definedName name="APU221.1">#REF!</definedName>
    <definedName name="APU221.2">#REF!</definedName>
    <definedName name="APUs">'[33]Hoja1 (2)'!$C$1:$G$4365</definedName>
    <definedName name="Aq" localSheetId="2">#REF!</definedName>
    <definedName name="Aq">#REF!</definedName>
    <definedName name="aqaq" localSheetId="2">#REF!</definedName>
    <definedName name="aqaq">#REF!</definedName>
    <definedName name="Ar">#REF!</definedName>
    <definedName name="AREA">#REF!</definedName>
    <definedName name="Área_de_Cantidades">#REF!</definedName>
    <definedName name="_xlnm.Extract">#REF!</definedName>
    <definedName name="_xlnm.Print_Area" localSheetId="4">'AIU - Obra'!$B$1:$M$264</definedName>
    <definedName name="_xlnm.Print_Area">#REF!</definedName>
    <definedName name="AREAPRIVADA">#REF!</definedName>
    <definedName name="ARELC">[18]BASE!$D$62</definedName>
    <definedName name="ARENA">#REF!</definedName>
    <definedName name="ARENC">[12]BASE!$D$53</definedName>
    <definedName name="ARENP">[12]BASE!$D$51</definedName>
    <definedName name="arg" localSheetId="2">#REF!</definedName>
    <definedName name="arg">#REF!</definedName>
    <definedName name="armuve" localSheetId="2">#REF!</definedName>
    <definedName name="armuve">#REF!</definedName>
    <definedName name="Arrendamiento">#REF!</definedName>
    <definedName name="ArrendamientoCostos">#REF!</definedName>
    <definedName name="ARTICULO">#REF!</definedName>
    <definedName name="As" localSheetId="2">#REF!</definedName>
    <definedName name="As">#REF!</definedName>
    <definedName name="asas">#REF!</definedName>
    <definedName name="asaSASASAS">#REF!</definedName>
    <definedName name="ASB" localSheetId="4">[5]AASHTO!$A$8:$F$11</definedName>
    <definedName name="ASB">[2]AASHTO!$A$8:$F$11</definedName>
    <definedName name="ASD" localSheetId="2">#REF!</definedName>
    <definedName name="ASD">#REF!</definedName>
    <definedName name="ASDA" localSheetId="2">#REF!</definedName>
    <definedName name="ASDA">#REF!</definedName>
    <definedName name="asdasd" localSheetId="2">#REF!</definedName>
    <definedName name="asdasd">#REF!</definedName>
    <definedName name="asdd" localSheetId="2">#REF!</definedName>
    <definedName name="asdd">#REF!</definedName>
    <definedName name="asdf" localSheetId="2">#REF!</definedName>
    <definedName name="asdf">#REF!</definedName>
    <definedName name="asdfa" localSheetId="2">#REF!</definedName>
    <definedName name="asdfa">#REF!</definedName>
    <definedName name="ASDFGHJKLÑ" localSheetId="2">#REF!</definedName>
    <definedName name="ASDFGHJKLÑ">#REF!</definedName>
    <definedName name="asdfñk">[21]!absc</definedName>
    <definedName name="asfalto">[25]MATERIALES!$D$3</definedName>
    <definedName name="asfasd" localSheetId="2">#REF!</definedName>
    <definedName name="asfasd">#REF!</definedName>
    <definedName name="asfasdl" localSheetId="2">#REF!</definedName>
    <definedName name="asfasdl">#REF!</definedName>
    <definedName name="asff" localSheetId="2">#REF!</definedName>
    <definedName name="asff">#REF!</definedName>
    <definedName name="asfghjoi" localSheetId="2">#REF!</definedName>
    <definedName name="asfghjoi">#REF!</definedName>
    <definedName name="AsistenciaCarretera">#REF!</definedName>
    <definedName name="AsistenciaCostos">#REF!</definedName>
    <definedName name="asojkdr" localSheetId="2">#REF!</definedName>
    <definedName name="asojkdr">#REF!</definedName>
    <definedName name="assdf">#REF!</definedName>
    <definedName name="assetclass">#REF!</definedName>
    <definedName name="assetclass2">#REF!</definedName>
    <definedName name="assetclass3" localSheetId="2">#REF!</definedName>
    <definedName name="assetclass3">#REF!</definedName>
    <definedName name="astrid" localSheetId="2">#REF!</definedName>
    <definedName name="astrid">#REF!</definedName>
    <definedName name="At">#REF!</definedName>
    <definedName name="Au">#REF!</definedName>
    <definedName name="aur">#REF!</definedName>
    <definedName name="auto1" localSheetId="2">#REF!</definedName>
    <definedName name="auto1">#REF!</definedName>
    <definedName name="auto123">#REF!</definedName>
    <definedName name="auto2">#REF!</definedName>
    <definedName name="av">#REF!</definedName>
    <definedName name="AVIGA">#REF!</definedName>
    <definedName name="AW">#REF!</definedName>
    <definedName name="Ax" localSheetId="2">#REF!</definedName>
    <definedName name="Ax">#REF!</definedName>
    <definedName name="Ay">#REF!</definedName>
    <definedName name="AYUDA">[12]BASE!$D$10</definedName>
    <definedName name="AYUDR">[12]BASE!$D$11</definedName>
    <definedName name="azaz" localSheetId="2">#REF!</definedName>
    <definedName name="azaz">#REF!</definedName>
    <definedName name="b">#REF!</definedName>
    <definedName name="B.DATOS">[4]BS.DATOS!$B$5:$N$30</definedName>
    <definedName name="B_impresión_IM">#REF!</definedName>
    <definedName name="Ba" localSheetId="2">#REF!</definedName>
    <definedName name="Ba">#REF!</definedName>
    <definedName name="BAJA">#REF!</definedName>
    <definedName name="BALASTO">#REF!</definedName>
    <definedName name="BALDOSIN">#REF!</definedName>
    <definedName name="Ballincourt">'[34]REF - Listas'!$B$13:$B$23</definedName>
    <definedName name="Banda2">#REF!</definedName>
    <definedName name="Banda2a">#REF!</definedName>
    <definedName name="Base">#REF!</definedName>
    <definedName name="Base_datos_IM">#REF!</definedName>
    <definedName name="base_datos_t45" localSheetId="2">#REF!</definedName>
    <definedName name="base_datos_t45">#REF!</definedName>
    <definedName name="Base_Mat">#REF!</definedName>
    <definedName name="Base_MO">#REF!</definedName>
    <definedName name="base_VaR">#REF!</definedName>
    <definedName name="BaseDate">[35]Parameters!$D$17</definedName>
    <definedName name="BaseDatos_Ore1" localSheetId="2">#REF!</definedName>
    <definedName name="BaseDatos_Ore1">#REF!</definedName>
    <definedName name="BaseDatos_T831" localSheetId="2">#REF!</definedName>
    <definedName name="BaseDatos_T831">#REF!</definedName>
    <definedName name="_xlnm.Database" localSheetId="4">#REF!</definedName>
    <definedName name="_xlnm.Database">#REF!</definedName>
    <definedName name="BasePeriod">#REF!</definedName>
    <definedName name="Bb" localSheetId="2">#REF!</definedName>
    <definedName name="Bb">#REF!</definedName>
    <definedName name="BBA">#REF!</definedName>
    <definedName name="bbb">#REF!</definedName>
    <definedName name="bbbbbb" localSheetId="2">#REF!</definedName>
    <definedName name="bbbbbb">#REF!</definedName>
    <definedName name="BBBBBBBBBBBB">#REF!</definedName>
    <definedName name="bbbbbh" localSheetId="2">#REF!</definedName>
    <definedName name="bbbbbh">#REF!</definedName>
    <definedName name="bbd" localSheetId="2">#REF!</definedName>
    <definedName name="bbd">#REF!</definedName>
    <definedName name="Bc">#REF!</definedName>
    <definedName name="BCXBDFG" localSheetId="2">#REF!</definedName>
    <definedName name="BCXBDFG">#REF!</definedName>
    <definedName name="Bd">#REF!</definedName>
    <definedName name="BDFB" localSheetId="2">#REF!</definedName>
    <definedName name="BDFB">#REF!</definedName>
    <definedName name="BDFGDG" localSheetId="2">#REF!</definedName>
    <definedName name="BDFGDG">#REF!</definedName>
    <definedName name="Be">#REF!</definedName>
    <definedName name="Bf">#REF!</definedName>
    <definedName name="bfgxddvd">#REF!</definedName>
    <definedName name="bfnfv" localSheetId="2">#REF!</definedName>
    <definedName name="bfnfv">#REF!</definedName>
    <definedName name="Bg" localSheetId="2">#REF!</definedName>
    <definedName name="Bg">#REF!</definedName>
    <definedName name="bgb" localSheetId="2">#REF!</definedName>
    <definedName name="bgb">#REF!</definedName>
    <definedName name="BGDGFRT" localSheetId="2">#REF!</definedName>
    <definedName name="BGDGFRT">#REF!</definedName>
    <definedName name="BGFBFH" localSheetId="2">#REF!</definedName>
    <definedName name="BGFBFH">#REF!</definedName>
    <definedName name="bgh">#REF!</definedName>
    <definedName name="bgvfcdx" localSheetId="2">#REF!</definedName>
    <definedName name="bgvfcdx">#REF!</definedName>
    <definedName name="Bh" localSheetId="2">#REF!</definedName>
    <definedName name="Bh">#REF!</definedName>
    <definedName name="BHT">#REF!</definedName>
    <definedName name="Bi">#REF!</definedName>
    <definedName name="bid_expiration" localSheetId="2">#REF!</definedName>
    <definedName name="bid_expiration">#REF!</definedName>
    <definedName name="Bid_Received">#REF!</definedName>
    <definedName name="BID_SENT">#REF!</definedName>
    <definedName name="Bid1DOD">#REF!</definedName>
    <definedName name="Bid1Ext">#REF!</definedName>
    <definedName name="Bid1Qty">#REF!</definedName>
    <definedName name="Bid1TAC">#REF!</definedName>
    <definedName name="Bid1Unevalcost">#REF!</definedName>
    <definedName name="Bid1UNIT" localSheetId="2">#REF!</definedName>
    <definedName name="Bid1UNIT">#REF!</definedName>
    <definedName name="Bid2DOD">#REF!</definedName>
    <definedName name="Bid2Ext">#REF!</definedName>
    <definedName name="Bid2Qty">#REF!</definedName>
    <definedName name="Bid2TAC">#REF!</definedName>
    <definedName name="Bid2Unevalcost">#REF!</definedName>
    <definedName name="Bid2UNIT">#REF!</definedName>
    <definedName name="Bid3DOD">#REF!</definedName>
    <definedName name="Bid3Ext">#REF!</definedName>
    <definedName name="Bid3Qty">#REF!</definedName>
    <definedName name="Bid3TAC">#REF!</definedName>
    <definedName name="Bid3unevalcost">#REF!</definedName>
    <definedName name="Bid3Unit">#REF!</definedName>
    <definedName name="Bid4DOD">#REF!</definedName>
    <definedName name="Bid4Ext" localSheetId="2">#REF!</definedName>
    <definedName name="Bid4Ext">#REF!</definedName>
    <definedName name="Bid4Qty">#REF!</definedName>
    <definedName name="Bid4TAC">#REF!</definedName>
    <definedName name="Bid4unevalcost">#REF!</definedName>
    <definedName name="Bid4Unit">#REF!</definedName>
    <definedName name="Bidlist">"List Box 6"</definedName>
    <definedName name="BidRange">#REF!</definedName>
    <definedName name="bimestre">'[36]ESTADO RED'!$E$8</definedName>
    <definedName name="BISCO">[18]BASE!$D$253</definedName>
    <definedName name="BJK">#REF!</definedName>
    <definedName name="Bk">#REF!</definedName>
    <definedName name="bl">#REF!</definedName>
    <definedName name="BLOQUE" localSheetId="2">#REF!</definedName>
    <definedName name="BLOQUE">#REF!</definedName>
    <definedName name="Bm">#REF!</definedName>
    <definedName name="BMBTU">[35]Parameters!$K$18</definedName>
    <definedName name="BMCoalPrice">#REF!</definedName>
    <definedName name="Bn">#REF!</definedName>
    <definedName name="bnm">#REF!</definedName>
    <definedName name="BOMBA">[12]BASE!$D$323</definedName>
    <definedName name="BOMBAC">'[37]TARIFAS EQUIPOS'!$R$33</definedName>
    <definedName name="BOMBAS" localSheetId="2">#REF!</definedName>
    <definedName name="BOMBAS">#REF!</definedName>
    <definedName name="BOMBASTABLA2.2">#REF!</definedName>
    <definedName name="BOMBEOALCANTARILLADOTABLA1.9">'[4]INFORMACIÓN REFERENCIA'!$B$415:$N$426</definedName>
    <definedName name="bordillo">#REF!</definedName>
    <definedName name="BorraR" localSheetId="2">#REF!</definedName>
    <definedName name="BorraR">#REF!</definedName>
    <definedName name="BOTAD">[12]BASE!$D$331</definedName>
    <definedName name="BOTES">[12]BASE!$D$335</definedName>
    <definedName name="Bp">[11]CALCULO!$E$66</definedName>
    <definedName name="BPSRate_Month">#REF!</definedName>
    <definedName name="br" localSheetId="2">#REF!</definedName>
    <definedName name="br">#REF!</definedName>
    <definedName name="BS_Data_Col">#REF!</definedName>
    <definedName name="bsb" localSheetId="2">#REF!</definedName>
    <definedName name="bsb">#REF!</definedName>
    <definedName name="BSOL64">[12]BASE!$D$122</definedName>
    <definedName name="BSpb" localSheetId="2">#REF!</definedName>
    <definedName name="BSpb">#REF!</definedName>
    <definedName name="bspoi" localSheetId="2">#REF!</definedName>
    <definedName name="bspoi">#REF!</definedName>
    <definedName name="bt" localSheetId="2">#REF!</definedName>
    <definedName name="bt">#REF!</definedName>
    <definedName name="BTYJHTR" localSheetId="2">#REF!</definedName>
    <definedName name="BTYJHTR">#REF!</definedName>
    <definedName name="BUDGET">#REF!</definedName>
    <definedName name="BUDGET_VALUE" localSheetId="2">#REF!</definedName>
    <definedName name="BUDGET_VALUE">#REF!</definedName>
    <definedName name="budgeted">#REF!</definedName>
    <definedName name="BuiltIn_Print_Area" localSheetId="2">#REF!</definedName>
    <definedName name="BuiltIn_Print_Area">#REF!</definedName>
    <definedName name="BuiltIn_Print_Area___0">#REF!</definedName>
    <definedName name="BuiltIn_Print_Area___0___0" localSheetId="2">#REF!</definedName>
    <definedName name="BuiltIn_Print_Area___0___0">#REF!</definedName>
    <definedName name="BuiltIn_Print_Area___0___0___0">#REF!</definedName>
    <definedName name="BuiltIn_Print_Titles">#REF!</definedName>
    <definedName name="bv">#REF!</definedName>
    <definedName name="bvbc" localSheetId="2">#REF!</definedName>
    <definedName name="bvbc">#REF!</definedName>
    <definedName name="bvcb" localSheetId="2">#REF!</definedName>
    <definedName name="bvcb">#REF!</definedName>
    <definedName name="bvn" localSheetId="2">#REF!</definedName>
    <definedName name="bvn">#REF!</definedName>
    <definedName name="bw">#REF!</definedName>
    <definedName name="by" localSheetId="2">#REF!</definedName>
    <definedName name="by">#REF!</definedName>
    <definedName name="BytMesInicioInctoMmto">#REF!</definedName>
    <definedName name="C.1">#REF!</definedName>
    <definedName name="C.10">#REF!</definedName>
    <definedName name="C.11">#REF!</definedName>
    <definedName name="C.2">#REF!</definedName>
    <definedName name="C.3">#REF!</definedName>
    <definedName name="C.4">#REF!</definedName>
    <definedName name="C.5" localSheetId="2">#REF!</definedName>
    <definedName name="C.5">#REF!</definedName>
    <definedName name="C.6">#REF!</definedName>
    <definedName name="C.7" localSheetId="2">#REF!</definedName>
    <definedName name="C.7">#REF!</definedName>
    <definedName name="C.8">#REF!</definedName>
    <definedName name="C.9">#REF!</definedName>
    <definedName name="C_">#REF!</definedName>
    <definedName name="Ca">#REF!</definedName>
    <definedName name="CAB" localSheetId="2">#REF!</definedName>
    <definedName name="CAB">#REF!</definedName>
    <definedName name="CABAL">[12]BASE!$D$257</definedName>
    <definedName name="CABALLETE" localSheetId="2">#REF!</definedName>
    <definedName name="CABALLETE">#REF!</definedName>
    <definedName name="caja">#REF!</definedName>
    <definedName name="CAJAV">[12]BASE!$D$296</definedName>
    <definedName name="CALCULO" localSheetId="2">#REF!</definedName>
    <definedName name="CALCULO">#REF!</definedName>
    <definedName name="calculopozo1" localSheetId="2">#REF!</definedName>
    <definedName name="calculopozo1">#REF!</definedName>
    <definedName name="CALCULOPOZOS" localSheetId="2">#REF!</definedName>
    <definedName name="CALCULOPOZOS">#REF!</definedName>
    <definedName name="calculopozos1">'[4]CALCULO POI'!$B$120:$C$154</definedName>
    <definedName name="CALCULOS">'[4]CALCULO POI'!$B$118:$CV$154</definedName>
    <definedName name="CALCULOSALCANTARILLADO">'[4]CALCULO POI'!$B$324:$BP$360</definedName>
    <definedName name="CALE" localSheetId="2">#REF!</definedName>
    <definedName name="CALE">#REF!</definedName>
    <definedName name="CALEND" localSheetId="2">#REF!</definedName>
    <definedName name="CALEND">#REF!</definedName>
    <definedName name="CALENDA" localSheetId="2">#REF!</definedName>
    <definedName name="CALENDA">#REF!</definedName>
    <definedName name="Calendar" localSheetId="2">#REF!</definedName>
    <definedName name="Calendar">#REF!</definedName>
    <definedName name="CALENDARIO" localSheetId="2">#REF!</definedName>
    <definedName name="CALENDARIO">#REF!</definedName>
    <definedName name="Caliche">#REF!</definedName>
    <definedName name="CalP" localSheetId="2">#REF!</definedName>
    <definedName name="CalP">#REF!</definedName>
    <definedName name="CAM0A15">[16]MEM!$I$46</definedName>
    <definedName name="CAM15A20">[16]MEM!$I$47</definedName>
    <definedName name="CAM20A25">[16]MEM!$I$48</definedName>
    <definedName name="CAM25A30">[16]MEM!$I$49</definedName>
    <definedName name="cambio">'[38]PSM05-055'!$C$289</definedName>
    <definedName name="CANAL6">[12]BASE!$D$264</definedName>
    <definedName name="CANGU">[12]BASE!$D$308</definedName>
    <definedName name="CanonesMedida">#REF!</definedName>
    <definedName name="CanonFcro">#REF!</definedName>
    <definedName name="CanonImpuestos">#REF!</definedName>
    <definedName name="CanonMedidaEspecial">#REF!</definedName>
    <definedName name="CanonMmto">#REF!</definedName>
    <definedName name="CanonSeguro">#REF!</definedName>
    <definedName name="CanonSoat">#REF!</definedName>
    <definedName name="CanonTotal">#REF!</definedName>
    <definedName name="CanonTramites" localSheetId="2">#REF!</definedName>
    <definedName name="CanonTramites">#REF!</definedName>
    <definedName name="CANT">#REF!</definedName>
    <definedName name="CANT1.1" localSheetId="2">#REF!</definedName>
    <definedName name="CANT1.1">#REF!</definedName>
    <definedName name="CANT1.2">#REF!</definedName>
    <definedName name="CANT1.3">#REF!</definedName>
    <definedName name="CANT1.5">#REF!</definedName>
    <definedName name="CANT1.6">#REF!</definedName>
    <definedName name="CANT1.7" localSheetId="2">#REF!</definedName>
    <definedName name="CANT1.7">#REF!</definedName>
    <definedName name="CANT1.9">#REF!</definedName>
    <definedName name="CANT2.11">#REF!</definedName>
    <definedName name="CANT2.12">#REF!</definedName>
    <definedName name="CANT2.2">#REF!</definedName>
    <definedName name="CANT2.3" localSheetId="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 localSheetId="2">#REF!</definedName>
    <definedName name="CANT8.6">#REF!</definedName>
    <definedName name="CANT8.7">#REF!</definedName>
    <definedName name="CANTIABONOS" localSheetId="4">#REF!</definedName>
    <definedName name="CANTIABONOS">#REF!</definedName>
    <definedName name="CANTIDADESDEOBRA">'[4]CALCULO POI'!$B$161:$R$196</definedName>
    <definedName name="CANTIINTERESES" localSheetId="4">#REF!</definedName>
    <definedName name="CANTIINTERESES">#REF!</definedName>
    <definedName name="CAOLIN">#REF!</definedName>
    <definedName name="CAP" localSheetId="2">#REF!</definedName>
    <definedName name="CAP">#REF!</definedName>
    <definedName name="CapActividad">#REF!</definedName>
    <definedName name="CAPATAZ_I">"TABLA1"</definedName>
    <definedName name="CapCom">#REF!</definedName>
    <definedName name="CapComponent" localSheetId="2">#REF!</definedName>
    <definedName name="CapComponent">#REF!</definedName>
    <definedName name="Capex">#REF!</definedName>
    <definedName name="CapexFac">[35]Sensitivities!$I$13</definedName>
    <definedName name="CapitalCongelado">#REF!</definedName>
    <definedName name="Capitalpb">#REF!</definedName>
    <definedName name="CapitalStructure" localSheetId="2">#REF!</definedName>
    <definedName name="CapitalStructure">#REF!</definedName>
    <definedName name="CapResumen">#REF!</definedName>
    <definedName name="Captafaros" localSheetId="2">#REF!</definedName>
    <definedName name="Captafaros">#REF!</definedName>
    <definedName name="Captafaros2">#REF!</definedName>
    <definedName name="CapTarget">#REF!</definedName>
    <definedName name="CapTotalCol">#REF!</definedName>
    <definedName name="CARBON" localSheetId="2">#REF!</definedName>
    <definedName name="CARBON">#REF!</definedName>
    <definedName name="CARGA" localSheetId="2">#REF!</definedName>
    <definedName name="CARGA">#REF!</definedName>
    <definedName name="cargador938">'[25]TARIFAS EQUIPOS'!$Q$33</definedName>
    <definedName name="CARGO">#REF!</definedName>
    <definedName name="carlos" localSheetId="2">#REF!</definedName>
    <definedName name="carlos">#REF!</definedName>
    <definedName name="Cashpb">#REF!</definedName>
    <definedName name="cat">[39]Parameters!$I$31</definedName>
    <definedName name="Cat1Life">[40]Parameters!$I$31</definedName>
    <definedName name="Cat1Rate">[40]Parameters!$J$31</definedName>
    <definedName name="Cat1Salvage">[35]Deprec!$H$58</definedName>
    <definedName name="Cat2Life">[41]Index!$T$66</definedName>
    <definedName name="Cat2Rate">[41]Index!$U$66</definedName>
    <definedName name="Cat2Salvage">#REF!</definedName>
    <definedName name="Cat3Life">[40]Parameters!$I$33</definedName>
    <definedName name="Cat3Rate">[40]Parameters!$J$33</definedName>
    <definedName name="Cat3Salvage">[35]Deprec!$H$132</definedName>
    <definedName name="Cat4Life">[40]Parameters!$I$34</definedName>
    <definedName name="Cat4Rate">[40]Parameters!$J$34</definedName>
    <definedName name="Cat4Salvage">[35]Deprec!$H$132</definedName>
    <definedName name="causa">#REF!</definedName>
    <definedName name="CB" localSheetId="2">#REF!</definedName>
    <definedName name="CB">#REF!</definedName>
    <definedName name="Cc">#REF!</definedName>
    <definedName name="cccc">#REF!</definedName>
    <definedName name="ccccc" localSheetId="2">#REF!</definedName>
    <definedName name="ccccc">#REF!</definedName>
    <definedName name="CCCCCC" localSheetId="2">#REF!</definedName>
    <definedName name="CCCCCC">#REF!</definedName>
    <definedName name="CContLab">#REF!</definedName>
    <definedName name="CContParts">#REF!</definedName>
    <definedName name="ccto210">#REF!</definedName>
    <definedName name="CD" localSheetId="4">'[26]RESUMEN ACTIVIDADES'!$O$51</definedName>
    <definedName name="Cd">#REF!</definedName>
    <definedName name="CD454JH">[12]BASE!$D$201</definedName>
    <definedName name="cdcdc" localSheetId="2">#REF!</definedName>
    <definedName name="cdcdc">#REF!</definedName>
    <definedName name="CDIRECTO">#REF!</definedName>
    <definedName name="Ce" localSheetId="2">#REF!</definedName>
    <definedName name="Ce">#REF!</definedName>
    <definedName name="CEBLANCO">#REF!</definedName>
    <definedName name="ceerf" localSheetId="2">#REF!</definedName>
    <definedName name="ceerf">#REF!</definedName>
    <definedName name="CEMEG">[12]BASE!$D$55</definedName>
    <definedName name="cemento" localSheetId="4">[25]MATERIALES!$D$2</definedName>
    <definedName name="CEMENTO" localSheetId="2">#REF!</definedName>
    <definedName name="CEMENTO">#REF!</definedName>
    <definedName name="Cf">#REF!</definedName>
    <definedName name="Cg" localSheetId="2">#REF!</definedName>
    <definedName name="Cg">#REF!</definedName>
    <definedName name="CGET">#REF!</definedName>
    <definedName name="Ch">#REF!</definedName>
    <definedName name="CH_Infra_Capex">[42]Workings!$H$299:$BR$299</definedName>
    <definedName name="Change_in_Cash" localSheetId="2">#REF!</definedName>
    <definedName name="Change_in_Cash">#REF!</definedName>
    <definedName name="CHAPA">[12]BASE!$D$249</definedName>
    <definedName name="Check_to_Cash">#REF!</definedName>
    <definedName name="CHEQUE_CORTINA_1_2__GRIVAL">'[43]INSUMOS-EQUIPOS'!$B$198</definedName>
    <definedName name="CHINA">#REF!</definedName>
    <definedName name="chofer">#REF!</definedName>
    <definedName name="Ci">#REF!</definedName>
    <definedName name="CINTA_V_15">#REF!</definedName>
    <definedName name="CIRCUITOS">[44]Circuitos!$C$2:$C$891</definedName>
    <definedName name="CIRCUNVALAR">#REF!</definedName>
    <definedName name="Cj">#REF!</definedName>
    <definedName name="Ck">#REF!</definedName>
    <definedName name="clase">#REF!</definedName>
    <definedName name="class2">'[34]REF - Listas'!$D$27:$D$28</definedName>
    <definedName name="class3">'[34]REF - Listas'!$F$4:$F$7</definedName>
    <definedName name="classification">'[34]REF - Listas'!$D$15:$D$24</definedName>
    <definedName name="CLAVO">[12]BASE!$D$69</definedName>
    <definedName name="Client">#REF!</definedName>
    <definedName name="Client_name">#REF!</definedName>
    <definedName name="Client_ref_number">#REF!</definedName>
    <definedName name="Cll">#REF!</definedName>
    <definedName name="CLube" localSheetId="2">#REF!</definedName>
    <definedName name="CLube">#REF!</definedName>
    <definedName name="CM" localSheetId="4">#REF!</definedName>
    <definedName name="Cm">#REF!</definedName>
    <definedName name="CMina">[45]Cuentas!$P$11:$P$111</definedName>
    <definedName name="cmuooo5">#REF!</definedName>
    <definedName name="Cn">#REF!</definedName>
    <definedName name="Cñ" localSheetId="2">#REF!</definedName>
    <definedName name="Cñ">#REF!</definedName>
    <definedName name="Co">#REF!</definedName>
    <definedName name="CO456JH">[12]BASE!$D$203</definedName>
    <definedName name="CO458JH">[18]BASE!$D$191</definedName>
    <definedName name="CO904JH">[12]BASE!$D$196</definedName>
    <definedName name="CO906JH">[12]BASE!$D$197</definedName>
    <definedName name="CO908JH">[18]BASE!$D$190</definedName>
    <definedName name="CO90S4">[12]BASE!$D$130</definedName>
    <definedName name="Coal">#REF!</definedName>
    <definedName name="Coal_Closing_Stock" localSheetId="2">#REF!</definedName>
    <definedName name="Coal_Closing_Stock">#REF!</definedName>
    <definedName name="Coal_DB">#REF!</definedName>
    <definedName name="Coal1">#REF!</definedName>
    <definedName name="Coal2" localSheetId="2">#REF!</definedName>
    <definedName name="Coal2">#REF!</definedName>
    <definedName name="Coal3" localSheetId="2">#REF!</definedName>
    <definedName name="Coal3">#REF!</definedName>
    <definedName name="Coal4">#REF!</definedName>
    <definedName name="CoalFleet">#REF!</definedName>
    <definedName name="CoalLoad">#REF!</definedName>
    <definedName name="CoalOpCost">#REF!</definedName>
    <definedName name="CoalOverCap" localSheetId="2">#REF!</definedName>
    <definedName name="CoalOverCap">#REF!</definedName>
    <definedName name="CoalPriceFac">[35]Sensitivities!$I$10</definedName>
    <definedName name="CoalRepl">#REF!</definedName>
    <definedName name="CoalUtil">#REF!</definedName>
    <definedName name="Cod">#REF!</definedName>
    <definedName name="Codigo">#REF!</definedName>
    <definedName name="Codigo_M.Obra">#REF!</definedName>
    <definedName name="codigos">[46]Banderas!$A:$A</definedName>
    <definedName name="CODO_45___3__GRAN_RADIO_C_x_E">#REF!</definedName>
    <definedName name="CODO_45___3__P.V.C">#REF!</definedName>
    <definedName name="CODO_45__2__P.V.C">#REF!</definedName>
    <definedName name="CODO_90___3__GRAN_RADIO_C_x_E">#REF!</definedName>
    <definedName name="CODO_90___3__P.V.C" localSheetId="2">#REF!</definedName>
    <definedName name="CODO_90___3__P.V.C">#REF!</definedName>
    <definedName name="CODO_90_x_3__B_x_B" localSheetId="2">#REF!</definedName>
    <definedName name="CODO_90_x_3__B_x_B">#REF!</definedName>
    <definedName name="CODO_90_x_3__B_x_EL">#REF!</definedName>
    <definedName name="CODO_P.V.C_90___1_2">#REF!</definedName>
    <definedName name="CODOS">#REF!</definedName>
    <definedName name="coeficienterugosidad">'[4]INFORMACIÓN REFERENCIA'!$B$90:$C$101</definedName>
    <definedName name="COHaul">#REF!</definedName>
    <definedName name="COLBOR">#REF!</definedName>
    <definedName name="COLLAR_DE_DERIVACION_2____1_2" localSheetId="2">#REF!</definedName>
    <definedName name="COLLAR_DE_DERIVACION_2____1_2">#REF!</definedName>
    <definedName name="COLLAR_DE_DERIVACION_3____1_2" localSheetId="2">#REF!</definedName>
    <definedName name="COLLAR_DE_DERIVACION_3____1_2">#REF!</definedName>
    <definedName name="COLLAR_DE_DERIVACION_DE_HF_DE_3____1_2__PARA_INSTALACION_DE_VENTOSA_EN_TUBERIA_DE_P.V.C">#REF!</definedName>
    <definedName name="ComBid1">#REF!</definedName>
    <definedName name="ComBid1CurrCode">#REF!</definedName>
    <definedName name="ComBid1EvalTotal">#REF!</definedName>
    <definedName name="ComBid1LeadTime">#REF!</definedName>
    <definedName name="ComBid1Number">#REF!</definedName>
    <definedName name="ComBid1PayTerms" localSheetId="2">#REF!</definedName>
    <definedName name="ComBid1PayTerms">#REF!</definedName>
    <definedName name="ComBid1Penalty">#REF!</definedName>
    <definedName name="ComBid1PromiseDate">#REF!</definedName>
    <definedName name="ComBid1Rate">#REF!</definedName>
    <definedName name="ComBid1Retention" localSheetId="2">#REF!</definedName>
    <definedName name="ComBid1Retention">#REF!</definedName>
    <definedName name="ComBid1Total">#REF!</definedName>
    <definedName name="ComBid2">#REF!</definedName>
    <definedName name="ComBid2CurrCode">#REF!</definedName>
    <definedName name="ComBid2EvalTotal">#REF!</definedName>
    <definedName name="ComBid2LeadTime">#REF!</definedName>
    <definedName name="ComBid2Number">#REF!</definedName>
    <definedName name="ComBid2PayTerms">#REF!</definedName>
    <definedName name="ComBid2Penalty">#REF!</definedName>
    <definedName name="ComBid2PromiseDate">#REF!</definedName>
    <definedName name="ComBid2Rate">#REF!</definedName>
    <definedName name="ComBid2Retention">#REF!</definedName>
    <definedName name="ComBid2Total">#REF!</definedName>
    <definedName name="ComBid3">#REF!</definedName>
    <definedName name="ComBid3CurrCode">#REF!</definedName>
    <definedName name="ComBid3EvalTotal">#REF!</definedName>
    <definedName name="ComBid3LeadTime">#REF!</definedName>
    <definedName name="comBid3Number">#REF!</definedName>
    <definedName name="ComBid3PayTerms" localSheetId="2">#REF!</definedName>
    <definedName name="ComBid3PayTerms">#REF!</definedName>
    <definedName name="ComBid3Penalty">#REF!</definedName>
    <definedName name="ComBid3PromiseDate">#REF!</definedName>
    <definedName name="ComBid3Rate">#REF!</definedName>
    <definedName name="ComBid3Retention">#REF!</definedName>
    <definedName name="ComBid3Total">#REF!</definedName>
    <definedName name="ComBid4">#REF!</definedName>
    <definedName name="ComBid4CurrCode">#REF!</definedName>
    <definedName name="ComBid4EvalTotal">#REF!</definedName>
    <definedName name="ComBid4LeadTime">#REF!</definedName>
    <definedName name="ComBid4Number">#REF!</definedName>
    <definedName name="ComBid4PayTerms">#REF!</definedName>
    <definedName name="ComBid4Penalty">#REF!</definedName>
    <definedName name="ComBid4PromiseDate" localSheetId="2">#REF!</definedName>
    <definedName name="ComBid4PromiseDate">#REF!</definedName>
    <definedName name="ComBid4Rate" localSheetId="2">#REF!</definedName>
    <definedName name="ComBid4Rate">#REF!</definedName>
    <definedName name="ComBid4Retention" localSheetId="2">#REF!</definedName>
    <definedName name="ComBid4Retention">#REF!</definedName>
    <definedName name="ComBid4Total" localSheetId="2">#REF!</definedName>
    <definedName name="ComBid4Total">#REF!</definedName>
    <definedName name="ComBidRange">#REF!</definedName>
    <definedName name="Combustible">#REF!</definedName>
    <definedName name="CombustibleCostos" localSheetId="2">#REF!</definedName>
    <definedName name="CombustibleCostos">#REF!</definedName>
    <definedName name="COMEstAward_date">#REF!</definedName>
    <definedName name="COMJob_Number" localSheetId="2">#REF!</definedName>
    <definedName name="COMJob_Number">#REF!</definedName>
    <definedName name="COMMR_description" localSheetId="2">#REF!</definedName>
    <definedName name="COMMR_description">#REF!</definedName>
    <definedName name="COMMRNumber" localSheetId="2">#REF!</definedName>
    <definedName name="COMMRNumber">#REF!</definedName>
    <definedName name="comp">[47]PRESUP!$A:$IV</definedName>
    <definedName name="compactacion">#REF!</definedName>
    <definedName name="compactador533">'[25]TARIFAS EQUIPOS'!$K$33</definedName>
    <definedName name="compactadortandem">'[25]TARIFAS EQUIPOS'!$N$33</definedName>
    <definedName name="COMPenalty">#REF!</definedName>
    <definedName name="Compilado">#REF!</definedName>
    <definedName name="COMProject_Currency">#REF!</definedName>
    <definedName name="COMProject_name">#REF!</definedName>
    <definedName name="CON_3000">#REF!</definedName>
    <definedName name="CONCD">#REF!</definedName>
    <definedName name="CONCRE123">#REF!</definedName>
    <definedName name="CONCRE124" localSheetId="2">#REF!</definedName>
    <definedName name="CONCRE124">#REF!</definedName>
    <definedName name="concre15">#REF!</definedName>
    <definedName name="CONCRE25" localSheetId="2">#REF!</definedName>
    <definedName name="CONCRE25">#REF!</definedName>
    <definedName name="concre3000">#REF!</definedName>
    <definedName name="concre35" localSheetId="2">#REF!</definedName>
    <definedName name="concre35">#REF!</definedName>
    <definedName name="concreto" localSheetId="4">[25]MATERIALES!#REF!</definedName>
    <definedName name="concreto" localSheetId="2">#REF!</definedName>
    <definedName name="concreto">#REF!</definedName>
    <definedName name="CONCRETO123">#REF!</definedName>
    <definedName name="concreto14">#REF!</definedName>
    <definedName name="CONCRETO20">#REF!</definedName>
    <definedName name="concreto25">#REF!</definedName>
    <definedName name="concreto3000" localSheetId="2">#REF!</definedName>
    <definedName name="concreto3000">#REF!</definedName>
    <definedName name="concreto35">#REF!</definedName>
    <definedName name="concretoplaca">#REF!</definedName>
    <definedName name="CONCT">#REF!</definedName>
    <definedName name="CONDUCCION331">'[4]INFORMACIÓN REFERENCIA'!$B$122:$E$133</definedName>
    <definedName name="CONDUCCIONTABLA3.3.1">'[4]INFORMACIÓN REFERENCIA'!$B$122:$D$133</definedName>
    <definedName name="Conductores" localSheetId="2">#REF!</definedName>
    <definedName name="Conductores">#REF!</definedName>
    <definedName name="ConductoresCostos">#REF!</definedName>
    <definedName name="conexiondomiciliaria">#REF!</definedName>
    <definedName name="Congelar_Capital_Vencido">#REF!</definedName>
    <definedName name="CONM1">[12]BASE!$D$309</definedName>
    <definedName name="CONM2">[12]BASE!$D$310</definedName>
    <definedName name="cons">#REF!</definedName>
    <definedName name="CONSOLIDADO">#REF!</definedName>
    <definedName name="CONSORCIO" localSheetId="2">#REF!</definedName>
    <definedName name="CONSORCIO">#REF!</definedName>
    <definedName name="Consulta_PRECIOS_BASICOS">#REF!</definedName>
    <definedName name="Consultor">[48]Datos!$B$3</definedName>
    <definedName name="consum">#REF!</definedName>
    <definedName name="consumo">[49]consumo1!$A$1:$IV$65536</definedName>
    <definedName name="CONTADO">#REF!</definedName>
    <definedName name="ContLabCostOutput">#REF!</definedName>
    <definedName name="ContPartsCostOutput">#REF!</definedName>
    <definedName name="contrato">#REF!</definedName>
    <definedName name="Coordinador">[48]Datos!$B$6</definedName>
    <definedName name="COPIA" localSheetId="2">#REF!</definedName>
    <definedName name="COPIA">#REF!</definedName>
    <definedName name="copiao4" localSheetId="2">#REF!</definedName>
    <definedName name="copiao4">#REF!</definedName>
    <definedName name="Coraza">#REF!</definedName>
    <definedName name="corri" localSheetId="2">#REF!</definedName>
    <definedName name="corri">#REF!</definedName>
    <definedName name="CORTA">[12]BASE!$D$319</definedName>
    <definedName name="corte">#REF!</definedName>
    <definedName name="corterocoso">#REF!</definedName>
    <definedName name="CORTO" localSheetId="4">#REF!</definedName>
    <definedName name="CORTO">#REF!</definedName>
    <definedName name="cost_analysis" localSheetId="2">#REF!</definedName>
    <definedName name="cost_analysis">#REF!</definedName>
    <definedName name="COST_CENTRES">'[50]C - CENTROS DE COSTO Y GASTOS'!$A$5:$B$248</definedName>
    <definedName name="CostCode">'[51]cost codes'!$B$2:$F$54</definedName>
    <definedName name="COSTODIRECTO">#REF!</definedName>
    <definedName name="COSTOPERSONALTABLA1.5.3">'[4]INFORMACIÓN REFERENCIA'!$B$542:$F$545</definedName>
    <definedName name="COSTOPERSONALTABLA1.5.4">'[4]INFORMACIÓN REFERENCIA'!$B$549:$G$560</definedName>
    <definedName name="COSTOPERSONALTABLA1.5.5">'[4]INFORMACIÓN REFERENCIA'!$B$564:$G$621</definedName>
    <definedName name="COSTOREDESALCTABLA7.4">#REF!</definedName>
    <definedName name="COSTOREDESTABLA7.3">#REF!</definedName>
    <definedName name="COSTOSCONDUCCIONACU">'[4]BD COSTOS UNIDAD CONSTRUCTIVA'!$B$34:$J$49</definedName>
    <definedName name="cota">'[52]Base de Diseño'!$A$1:$D$290</definedName>
    <definedName name="COTAS">[53]Hoja3!$A$5:$B$154</definedName>
    <definedName name="count">'[42]Inputs-SUMMARY'!$H$3:$BR$3</definedName>
    <definedName name="counter">[54]ASSUMPTIONS!$H$6:$AP$6</definedName>
    <definedName name="COUNTRY_OF_ORIGIN">#REF!</definedName>
    <definedName name="COYLL" localSheetId="2">#REF!</definedName>
    <definedName name="COYLL">#REF!</definedName>
    <definedName name="cp">#REF!</definedName>
    <definedName name="CPlanta">[45]Cuentas!$S$11:$S$56</definedName>
    <definedName name="Cq">#REF!</definedName>
    <definedName name="Cr">#REF!</definedName>
    <definedName name="CR66JH">[12]BASE!$D$178</definedName>
    <definedName name="CRandM">#REF!</definedName>
    <definedName name="CREDITO">#REF!</definedName>
    <definedName name="CRIINTER" localSheetId="4">#REF!</definedName>
    <definedName name="CRIINTER">#REF!</definedName>
    <definedName name="CRIVENABO" localSheetId="4">#REF!</definedName>
    <definedName name="CRIVENABO">#REF!</definedName>
    <definedName name="CRP">#REF!</definedName>
    <definedName name="CRUCE_200_CANAL_S1" localSheetId="2">#REF!</definedName>
    <definedName name="CRUCE_200_CANAL_S1">#REF!</definedName>
    <definedName name="CRUCE_200_CANAL_S2">#REF!</definedName>
    <definedName name="CRUCE_200_CANAL_S3" localSheetId="2">#REF!</definedName>
    <definedName name="CRUCE_200_CANAL_S3">#REF!</definedName>
    <definedName name="CRUCE_200_CANAL_S4">#REF!</definedName>
    <definedName name="CRUCE_200_CANAL_S5">#REF!</definedName>
    <definedName name="CRUCE_200_CANAL_S6" localSheetId="2">#REF!</definedName>
    <definedName name="CRUCE_200_CANAL_S6">#REF!</definedName>
    <definedName name="CRUCE_8__A_S1" localSheetId="2">#REF!</definedName>
    <definedName name="CRUCE_8__A_S1">#REF!</definedName>
    <definedName name="CRUCE_8__A_S2">#REF!</definedName>
    <definedName name="CRUCE_8__A_S3">#REF!</definedName>
    <definedName name="CRUCE_8__A_S4">#REF!</definedName>
    <definedName name="CRUCE_8__A_S5">#REF!</definedName>
    <definedName name="CRUCE_8__A_S6">#REF!</definedName>
    <definedName name="CRUCE12__A_S1">#REF!</definedName>
    <definedName name="CRUCE12__A_S2">#REF!</definedName>
    <definedName name="CRUCE12__A_S3">#REF!</definedName>
    <definedName name="CRUCE12__A_S4">#REF!</definedName>
    <definedName name="CRUCE12__A_S5">#REF!</definedName>
    <definedName name="CRUCE12__A_S6">#REF!</definedName>
    <definedName name="CRUCE12_B_S1">#REF!</definedName>
    <definedName name="CRUCE12_B_S2">#REF!</definedName>
    <definedName name="CRUCE12_B_S3">#REF!</definedName>
    <definedName name="CRUCE12_B_S4">#REF!</definedName>
    <definedName name="CRUCE12_B_S5" localSheetId="2">#REF!</definedName>
    <definedName name="CRUCE12_B_S5">#REF!</definedName>
    <definedName name="CRUCE12_B_S6" localSheetId="2">#REF!</definedName>
    <definedName name="CRUCE12_B_S6">#REF!</definedName>
    <definedName name="CRUCE160_CANAL_S1">#REF!</definedName>
    <definedName name="CRUCE160_CANAL_S2">#REF!</definedName>
    <definedName name="CRUCE160_CANAL_S3">#REF!</definedName>
    <definedName name="CRUCE160_CANAL_S4">#REF!</definedName>
    <definedName name="CRUCE160_CANAL_S5">#REF!</definedName>
    <definedName name="CRUCE160_CANAL_S6">#REF!</definedName>
    <definedName name="CRUCE90_CANAL_S1">#REF!</definedName>
    <definedName name="CRUCE90_CANAL_S2">#REF!</definedName>
    <definedName name="CRUCE90_CANAL_S3" localSheetId="2">#REF!</definedName>
    <definedName name="CRUCE90_CANAL_S3">#REF!</definedName>
    <definedName name="CRUCE90_CANAL_S4">#REF!</definedName>
    <definedName name="CRUCE90_CANAL_S5">#REF!</definedName>
    <definedName name="CRUCE90_CANAL_S6">#REF!</definedName>
    <definedName name="CRUCE90_S1">#REF!</definedName>
    <definedName name="CRUCE90_S2">#REF!</definedName>
    <definedName name="CRUCE90_S3">#REF!</definedName>
    <definedName name="CRUCE90_S4">#REF!</definedName>
    <definedName name="CRUCE90_S5">#REF!</definedName>
    <definedName name="CRUCE90_S6">#REF!</definedName>
    <definedName name="Cruceta_metálica_en_ángulo_de__2m_x_2_5__x_2_5__x_1_4_.">"Prueba1"</definedName>
    <definedName name="Cs">#REF!</definedName>
    <definedName name="CS533C">'[26]APU (22)'!$P$27</definedName>
    <definedName name="CSIKA">[12]BASE!$D$231</definedName>
    <definedName name="Ct">#REF!</definedName>
    <definedName name="CT110K">[55]PRELIM!$B$311</definedName>
    <definedName name="CT110KG">[12]BASE!$D$36</definedName>
    <definedName name="CT140K">[55]PRELIM!$B$329</definedName>
    <definedName name="CT140KG">[12]BASE!$D$35</definedName>
    <definedName name="CT180K">[55]PRELIM!$B$346</definedName>
    <definedName name="CT210K">[55]PRELIM!$B$363</definedName>
    <definedName name="CT210KG">[12]BASE!$D$33</definedName>
    <definedName name="CT245K">[55]PRELIM!$B$380</definedName>
    <definedName name="CT245KG">[12]BASE!$D$32</definedName>
    <definedName name="CTA">#REF!</definedName>
    <definedName name="CTC140KG">[12]BASE!$D$37</definedName>
    <definedName name="CTyre" localSheetId="2">#REF!</definedName>
    <definedName name="CTyre">#REF!</definedName>
    <definedName name="Cu">#REF!</definedName>
    <definedName name="CUAD" localSheetId="2">#REF!</definedName>
    <definedName name="CUAD">#REF!</definedName>
    <definedName name="cuad1" localSheetId="2">#REF!</definedName>
    <definedName name="cuad1">#REF!</definedName>
    <definedName name="cuad2">#REF!</definedName>
    <definedName name="cuad3">#REF!</definedName>
    <definedName name="cuad4" localSheetId="2">#REF!</definedName>
    <definedName name="cuad4">#REF!</definedName>
    <definedName name="CUAD5">#REF!</definedName>
    <definedName name="cuado">#REF!</definedName>
    <definedName name="cuadr">#REF!</definedName>
    <definedName name="CUADRIA">#REF!</definedName>
    <definedName name="CUADRIB">#REF!</definedName>
    <definedName name="CUADRIC">#REF!</definedName>
    <definedName name="CUADRILLA">#REF!</definedName>
    <definedName name="cuadrillas" localSheetId="2">#REF!</definedName>
    <definedName name="cuadrillas">#REF!</definedName>
    <definedName name="CUADRO1">#REF!</definedName>
    <definedName name="CUAL" localSheetId="2">#REF!</definedName>
    <definedName name="CUAL">#REF!</definedName>
    <definedName name="CUANTIA" localSheetId="4">'[56]Ppto Rev. A'!#REF!</definedName>
    <definedName name="CUANTIA">'[56]Ppto Rev. A'!#REF!</definedName>
    <definedName name="CUAPLO">#REF!</definedName>
    <definedName name="CUATOP">#REF!</definedName>
    <definedName name="cube">#REF!</definedName>
    <definedName name="CUBE_UNIT">#REF!</definedName>
    <definedName name="CUBS">[57]Hoja1!$A:$IV</definedName>
    <definedName name="CUCON">#REF!</definedName>
    <definedName name="CUEXC">#REF!</definedName>
    <definedName name="Cumm_Us_inf">[42]Workings!$H$8:$BR$8</definedName>
    <definedName name="CUMPL" localSheetId="2">#REF!</definedName>
    <definedName name="CUMPL">#REF!</definedName>
    <definedName name="CUNET" localSheetId="2">#REF!</definedName>
    <definedName name="CUNET">#REF!</definedName>
    <definedName name="cuneta">#REF!</definedName>
    <definedName name="CUPLOM">#REF!</definedName>
    <definedName name="CURADURIA">#REF!</definedName>
    <definedName name="curAsisCarr1A">#REF!</definedName>
    <definedName name="curCanDTFSemana">#REF!</definedName>
    <definedName name="CurCanonPorMillon" localSheetId="2">#REF!</definedName>
    <definedName name="CurCanonPorMillon">#REF!</definedName>
    <definedName name="CurCostComGl1a">#REF!</definedName>
    <definedName name="CurCostoCondMes">#REF!</definedName>
    <definedName name="CurCostoImptoTimbre" localSheetId="2">#REF!</definedName>
    <definedName name="CurCostoImptoTimbre">#REF!</definedName>
    <definedName name="CurCostoKm10A">#REF!</definedName>
    <definedName name="CurCostoKm11A" localSheetId="2">#REF!</definedName>
    <definedName name="CurCostoKm11A">#REF!</definedName>
    <definedName name="CurCostoKm1A">#REF!</definedName>
    <definedName name="CurCostoKm2A">#REF!</definedName>
    <definedName name="CurCostoKm3A">#REF!</definedName>
    <definedName name="CurCostoKm4A">#REF!</definedName>
    <definedName name="CurCostoKm5A">#REF!</definedName>
    <definedName name="CurCostoKm6A">#REF!</definedName>
    <definedName name="CurCostoKm7A">#REF!</definedName>
    <definedName name="CurCostoKm8A" localSheetId="2">#REF!</definedName>
    <definedName name="CurCostoKm8A">#REF!</definedName>
    <definedName name="CurCostoKm9A">#REF!</definedName>
    <definedName name="CurCostoLlantas">#REF!</definedName>
    <definedName name="CurCostoMttoFKm10A">#REF!</definedName>
    <definedName name="CurCostoMttoFKm1A">#REF!</definedName>
    <definedName name="CurCostoMttoFKm2A">#REF!</definedName>
    <definedName name="CurCostoMttoFKm3A" localSheetId="2">#REF!</definedName>
    <definedName name="CurCostoMttoFKm3A">#REF!</definedName>
    <definedName name="CurCostoMttoFKm4A">#REF!</definedName>
    <definedName name="CurCostoMttoFKm5A">#REF!</definedName>
    <definedName name="CurCostoMttoFKm6A" localSheetId="2">#REF!</definedName>
    <definedName name="CurCostoMttoFKm6A">#REF!</definedName>
    <definedName name="CurCostoMttoFKm7A">#REF!</definedName>
    <definedName name="CurCostoMttoFKm8A">#REF!</definedName>
    <definedName name="CurCostoMttoFKm9A" localSheetId="2">#REF!</definedName>
    <definedName name="CurCostoMttoFKm9A">#REF!</definedName>
    <definedName name="CurCostoOportunidadFcroEntrega" localSheetId="2">#REF!</definedName>
    <definedName name="CurCostoOportunidadFcroEntrega">#REF!</definedName>
    <definedName name="CurCostosMargendeNegociacion">#REF!</definedName>
    <definedName name="CurCostoVentaVehCliente">#REF!</definedName>
    <definedName name="CurDescuentoAccesorio">#REF!</definedName>
    <definedName name="CurDTFMaxima">#REF!</definedName>
    <definedName name="CurDTFminima">#REF!</definedName>
    <definedName name="CurDTFSemaTriAntic">#REF!</definedName>
    <definedName name="CurFuelCargoMensual">#REF!</definedName>
    <definedName name="CurFuelEquipo">#REF!</definedName>
    <definedName name="CurGPSCargoMensual">#REF!</definedName>
    <definedName name="CurGPSEquipo">#REF!</definedName>
    <definedName name="CurImptoRod1A">#REF!</definedName>
    <definedName name="CurImptoTimRetoma">#REF!</definedName>
    <definedName name="curIpcProye10A" localSheetId="2">#REF!</definedName>
    <definedName name="curIpcProye10A">#REF!</definedName>
    <definedName name="curIpcProye1A">#REF!</definedName>
    <definedName name="CurIpcProye2A">#REF!</definedName>
    <definedName name="CurIpcProye3A">#REF!</definedName>
    <definedName name="CurIpcProye4A">#REF!</definedName>
    <definedName name="CurIpcProye5A" localSheetId="2">#REF!</definedName>
    <definedName name="CurIpcProye5A">#REF!</definedName>
    <definedName name="curIpcProye6A" localSheetId="2">#REF!</definedName>
    <definedName name="curIpcProye6A">#REF!</definedName>
    <definedName name="curIpcProye7A">#REF!</definedName>
    <definedName name="curIpcProye8A" localSheetId="2">#REF!</definedName>
    <definedName name="curIpcProye8A">#REF!</definedName>
    <definedName name="curIpcProye9A" localSheetId="2">#REF!</definedName>
    <definedName name="curIpcProye9A">#REF!</definedName>
    <definedName name="CurIvaAccesorios">#REF!</definedName>
    <definedName name="CurKitCarretera">#REF!</definedName>
    <definedName name="CurMerchand">#REF!</definedName>
    <definedName name="CurMontoMinImptoTimbre">#REF!</definedName>
    <definedName name="CurPickup">#REF!</definedName>
    <definedName name="currency_code">#REF!</definedName>
    <definedName name="currency_conversion_factor">#REF!</definedName>
    <definedName name="CurSeguroCanon">#REF!</definedName>
    <definedName name="CurServicioGPSDelClienteMensual">#REF!</definedName>
    <definedName name="curSOAT1A">#REF!</definedName>
    <definedName name="CurStandby" localSheetId="2">#REF!</definedName>
    <definedName name="CurStandby">#REF!</definedName>
    <definedName name="CurTramiteAnual" localSheetId="2">#REF!</definedName>
    <definedName name="CurTramiteAnual">#REF!</definedName>
    <definedName name="CurTramTransito">#REF!</definedName>
    <definedName name="CurUtilidadNominal">#REF!</definedName>
    <definedName name="CurValorAccesConIva">#REF!</definedName>
    <definedName name="CurValorMinAccriosReventa">#REF!</definedName>
    <definedName name="CurVariable1">#REF!</definedName>
    <definedName name="CurVariable2">#REF!</definedName>
    <definedName name="CurVariable3">#REF!</definedName>
    <definedName name="CurVlrAsegurado">#REF!</definedName>
    <definedName name="CurVlrVentaVehCliente">#REF!</definedName>
    <definedName name="curVPN">#REF!</definedName>
    <definedName name="CurVrVehicPrecPubConIvaSinDtos">#REF!</definedName>
    <definedName name="CurVrVehícPrecPubConIvaSinDtos">#REF!</definedName>
    <definedName name="CUTOP">#REF!</definedName>
    <definedName name="cv" localSheetId="4">#REF!</definedName>
    <definedName name="Cv">#REF!</definedName>
    <definedName name="CV2.Daily_Tonnes">#REF!</definedName>
    <definedName name="CV2.Moisture">#REF!</definedName>
    <definedName name="cvcvcvcv" localSheetId="2">#REF!</definedName>
    <definedName name="cvcvcvcv">#REF!</definedName>
    <definedName name="cvfvd" localSheetId="2">#REF!</definedName>
    <definedName name="cvfvd">#REF!</definedName>
    <definedName name="cvn" localSheetId="2">#REF!</definedName>
    <definedName name="cvn">#REF!</definedName>
    <definedName name="CVXC" localSheetId="2">#REF!</definedName>
    <definedName name="CVXC">#REF!</definedName>
    <definedName name="Cw">#REF!</definedName>
    <definedName name="Cx">#REF!</definedName>
    <definedName name="cxcxcxc">#REF!</definedName>
    <definedName name="cxz">#REF!</definedName>
    <definedName name="Cy">#REF!</definedName>
    <definedName name="CYLL2">[12]BASE!$D$220</definedName>
    <definedName name="CZN_north_perc">50</definedName>
    <definedName name="CZN_south_perc">0</definedName>
    <definedName name="d">#REF!</definedName>
    <definedName name="d6h">'[25]TARIFAS EQUIPOS'!$I$33</definedName>
    <definedName name="dario" localSheetId="4">'[58]GPI 526'!#REF!</definedName>
    <definedName name="dario">'[58]GPI 526'!#REF!</definedName>
    <definedName name="DASD" localSheetId="2">#REF!</definedName>
    <definedName name="DASD">#REF!</definedName>
    <definedName name="DAT">#REF!</definedName>
    <definedName name="Data">[59]Sheet1!$F$18:$H$977</definedName>
    <definedName name="Data_Base" localSheetId="2">#REF!</definedName>
    <definedName name="Data_Base">#REF!</definedName>
    <definedName name="Date">[60]Constants!$B$9</definedName>
    <definedName name="DATOS" localSheetId="4">#REF!</definedName>
    <definedName name="DATOS">'[61]DATOS EPANET'!$A$5:$B$189</definedName>
    <definedName name="DATOS_CONTRATO">#REF!</definedName>
    <definedName name="datos1">'[62]Base de Diseño'!$A$1:$D$204</definedName>
    <definedName name="Days_in_Month">#REF!</definedName>
    <definedName name="dbfdfbi" localSheetId="2">#REF!</definedName>
    <definedName name="dbfdfbi">#REF!</definedName>
    <definedName name="Dbgcm" localSheetId="2">#REF!</definedName>
    <definedName name="Dbgcm">#REF!</definedName>
    <definedName name="dblgarantiaExtendida">#REF!</definedName>
    <definedName name="dblPunRentabilidad">#REF!</definedName>
    <definedName name="dblUtilVehiculo">#REF!</definedName>
    <definedName name="dc">#REF!</definedName>
    <definedName name="Dcacm">#REF!</definedName>
    <definedName name="DCF">#REF!</definedName>
    <definedName name="DCSDCTV" localSheetId="2">#REF!</definedName>
    <definedName name="DCSDCTV">#REF!</definedName>
    <definedName name="dd">#REF!</definedName>
    <definedName name="ddd" localSheetId="2">#REF!</definedName>
    <definedName name="ddd">#REF!</definedName>
    <definedName name="ddddd" localSheetId="2">#REF!</definedName>
    <definedName name="ddddd">#REF!</definedName>
    <definedName name="ddddddddd" localSheetId="2">#REF!</definedName>
    <definedName name="ddddddddd">#REF!</definedName>
    <definedName name="ddddddddddddddd">#REF!</definedName>
    <definedName name="ddddt" localSheetId="2">#REF!</definedName>
    <definedName name="ddddt">#REF!</definedName>
    <definedName name="ddewdw" localSheetId="2">#REF!</definedName>
    <definedName name="ddewdw">#REF!</definedName>
    <definedName name="ddfdh" localSheetId="2">#REF!</definedName>
    <definedName name="ddfdh">#REF!</definedName>
    <definedName name="DDGSDP" localSheetId="2">#REF!</definedName>
    <definedName name="DDGSDP">#REF!</definedName>
    <definedName name="de">#REF!</definedName>
    <definedName name="Dealpb">#REF!</definedName>
    <definedName name="Debt_Purchase_Price_Funding">[63]CONTROL!$G$45</definedName>
    <definedName name="Debt_S5_EA_Sch" localSheetId="2">#REF!</definedName>
    <definedName name="Debt_S5_EA_Sch">#REF!</definedName>
    <definedName name="Debt_S6_EA_Sch" localSheetId="2">#REF!</definedName>
    <definedName name="Debt_S6_EA_Sch">#REF!</definedName>
    <definedName name="DEC">#REF!</definedName>
    <definedName name="decbs" localSheetId="2">#REF!</definedName>
    <definedName name="decbs">#REF!</definedName>
    <definedName name="Decjv">#REF!</definedName>
    <definedName name="Decjv2">#REF!</definedName>
    <definedName name="deded" localSheetId="2">#REF!</definedName>
    <definedName name="deded">#REF!</definedName>
    <definedName name="default_leadtime">#REF!</definedName>
    <definedName name="defd" localSheetId="2">#REF!</definedName>
    <definedName name="defd">#REF!</definedName>
    <definedName name="DEMANDA">#REF!</definedName>
    <definedName name="demanto" localSheetId="4">#REF!</definedName>
    <definedName name="demanto">#REF!</definedName>
    <definedName name="demolicion">#REF!</definedName>
    <definedName name="demolicioncuneta">#REF!</definedName>
    <definedName name="DENS">#REF!</definedName>
    <definedName name="densi">#REF!</definedName>
    <definedName name="densidad">#REF!</definedName>
    <definedName name="Dep_IAS_tot" localSheetId="2">#REF!</definedName>
    <definedName name="Dep_IAS_tot">#REF!</definedName>
    <definedName name="Department">'[64]REF - Listas'!$D$4:$D$12</definedName>
    <definedName name="Depreciation">#REF!</definedName>
    <definedName name="DepreciationPB">#REF!</definedName>
    <definedName name="DES">#REF!</definedName>
    <definedName name="DESC1">[65]ITEMS!$B$2</definedName>
    <definedName name="DESC521">[66]ITEMS!$B$522</definedName>
    <definedName name="Descripcion">#REF!</definedName>
    <definedName name="descripciones">[67]!tabla_precios[[#All],[DESCRIPCION ]]</definedName>
    <definedName name="description">#REF!</definedName>
    <definedName name="design">'[68]Design (3)'!$A$12:$CM$71</definedName>
    <definedName name="design2">[68]Design!$A$24:$CM$66</definedName>
    <definedName name="Designer" localSheetId="2">#REF!</definedName>
    <definedName name="Designer">#REF!</definedName>
    <definedName name="DetailsBid1">#REF!</definedName>
    <definedName name="DetailsBid2">#REF!</definedName>
    <definedName name="DetailsBid3">#REF!</definedName>
    <definedName name="DetailsBid4" localSheetId="2">#REF!</definedName>
    <definedName name="DetailsBid4">#REF!</definedName>
    <definedName name="DetailsBidRange">#REF!</definedName>
    <definedName name="deuda">[49]deuda!$A$1:$IV$65536</definedName>
    <definedName name="deuda2">[69]deuda!$A$1:$IV$65536</definedName>
    <definedName name="DEVALUACION" localSheetId="4">#REF!</definedName>
    <definedName name="DEVALUACION">#REF!</definedName>
    <definedName name="DEX" localSheetId="2">#REF!</definedName>
    <definedName name="DEX">#REF!</definedName>
    <definedName name="df">#REF!</definedName>
    <definedName name="dfa" localSheetId="2">#REF!</definedName>
    <definedName name="dfa">#REF!</definedName>
    <definedName name="dfasd" localSheetId="2">#REF!</definedName>
    <definedName name="dfasd">#REF!</definedName>
    <definedName name="DFBNJ" localSheetId="2">#REF!</definedName>
    <definedName name="DFBNJ">#REF!</definedName>
    <definedName name="dfcvc">#REF!</definedName>
    <definedName name="dfdaa">#REF!</definedName>
    <definedName name="dfdf">#REF!</definedName>
    <definedName name="dfds" localSheetId="2">#REF!</definedName>
    <definedName name="dfds">#REF!</definedName>
    <definedName name="dfdsfi" localSheetId="2">#REF!</definedName>
    <definedName name="dfdsfi">#REF!</definedName>
    <definedName name="dffffe" localSheetId="2">#REF!</definedName>
    <definedName name="dffffe">#REF!</definedName>
    <definedName name="DFG" localSheetId="2">#REF!</definedName>
    <definedName name="DFG">#REF!</definedName>
    <definedName name="DFGBHJ" localSheetId="2">#REF!</definedName>
    <definedName name="DFGBHJ">#REF!</definedName>
    <definedName name="DFGDFG" localSheetId="2">#REF!</definedName>
    <definedName name="DFGDFG">#REF!</definedName>
    <definedName name="DFGDYYB" localSheetId="2">#REF!</definedName>
    <definedName name="DFGDYYB">#REF!</definedName>
    <definedName name="dfgf" localSheetId="2">#REF!</definedName>
    <definedName name="dfgf">#REF!</definedName>
    <definedName name="DFGFBOP" localSheetId="2">#REF!</definedName>
    <definedName name="DFGFBOP">#REF!</definedName>
    <definedName name="DFGFDG" localSheetId="2">#REF!</definedName>
    <definedName name="DFGFDG">#REF!</definedName>
    <definedName name="DFGV" localSheetId="2">#REF!</definedName>
    <definedName name="DFGV">#REF!</definedName>
    <definedName name="dfgypuj" localSheetId="2">#REF!</definedName>
    <definedName name="dfgypuj">#REF!</definedName>
    <definedName name="dfh" localSheetId="2">#REF!</definedName>
    <definedName name="dfh">#REF!</definedName>
    <definedName name="dfhdr" localSheetId="2">#REF!</definedName>
    <definedName name="dfhdr">#REF!</definedName>
    <definedName name="dfhgh" localSheetId="2">#REF!</definedName>
    <definedName name="dfhgh">#REF!</definedName>
    <definedName name="dfj" localSheetId="2">#REF!</definedName>
    <definedName name="dfj">#REF!</definedName>
    <definedName name="DFRFRF" localSheetId="2">#REF!</definedName>
    <definedName name="DFRFRF">#REF!</definedName>
    <definedName name="DFVUI" localSheetId="2">#REF!</definedName>
    <definedName name="DFVUI">#REF!</definedName>
    <definedName name="dg" localSheetId="2">#REF!</definedName>
    <definedName name="dg">#REF!</definedName>
    <definedName name="dgd" localSheetId="2">#REF!</definedName>
    <definedName name="dgd">#REF!</definedName>
    <definedName name="dgdgr" localSheetId="2">#REF!</definedName>
    <definedName name="dgdgr">#REF!</definedName>
    <definedName name="dgfd" localSheetId="2">#REF!</definedName>
    <definedName name="dgfd">#REF!</definedName>
    <definedName name="DGFDFVSDF" localSheetId="2">#REF!</definedName>
    <definedName name="DGFDFVSDF">#REF!</definedName>
    <definedName name="dgfdg" localSheetId="2">#REF!</definedName>
    <definedName name="dgfdg">#REF!</definedName>
    <definedName name="DGFG" localSheetId="2">#REF!</definedName>
    <definedName name="DGFG">#REF!</definedName>
    <definedName name="dgfsado" localSheetId="2">#REF!</definedName>
    <definedName name="dgfsado">#REF!</definedName>
    <definedName name="dghfs">#REF!</definedName>
    <definedName name="dgrdeb" localSheetId="2">#REF!</definedName>
    <definedName name="dgrdeb">#REF!</definedName>
    <definedName name="dgreg" localSheetId="2">#REF!</definedName>
    <definedName name="dgreg">#REF!</definedName>
    <definedName name="DH" localSheetId="2">#REF!</definedName>
    <definedName name="DH">#REF!</definedName>
    <definedName name="dhdth" localSheetId="2">#REF!</definedName>
    <definedName name="dhdth">#REF!</definedName>
    <definedName name="dhgh" localSheetId="2">#REF!</definedName>
    <definedName name="dhgh">#REF!</definedName>
    <definedName name="di">#REF!</definedName>
    <definedName name="dia24hr">#REF!</definedName>
    <definedName name="diametros">#REF!</definedName>
    <definedName name="dias">#REF!</definedName>
    <definedName name="DIAS_DEL_MES">#REF!</definedName>
    <definedName name="dias_semana">#REF!</definedName>
    <definedName name="Dias_semanales" localSheetId="2">#REF!</definedName>
    <definedName name="Dias_semanales">#REF!</definedName>
    <definedName name="DIAS_SEMANAS">#REF!</definedName>
    <definedName name="DIASDELMES">#REF!</definedName>
    <definedName name="DIASROTACION">#REF!</definedName>
    <definedName name="DiasSupuestosCierre">#REF!</definedName>
    <definedName name="dic00">[20]Dólar!#REF!</definedName>
    <definedName name="diego">#REF!</definedName>
    <definedName name="diego1" localSheetId="2">#REF!</definedName>
    <definedName name="diego1">#REF!</definedName>
    <definedName name="DIRECTO1">[70]APU!$U$132</definedName>
    <definedName name="DIRECTO10">[70]APU!$U$681</definedName>
    <definedName name="DIRECTO100">[70]APU!$U$6171</definedName>
    <definedName name="DIRECTO101">[70]APU!$U$6232</definedName>
    <definedName name="DIRECTO102">[70]APU!$U$6293</definedName>
    <definedName name="DIRECTO103">[70]APU!$U$6354</definedName>
    <definedName name="DIRECTO104">[70]APU!$U$6415</definedName>
    <definedName name="DIRECTO105">[70]APU!$U$6476</definedName>
    <definedName name="DIRECTO11">[70]APU!$U$742</definedName>
    <definedName name="DIRECTO12">[70]APU!$U$803</definedName>
    <definedName name="DIRECTO124">[70]APU!$U$7635</definedName>
    <definedName name="DIRECTO125">[70]APU!$U$7696</definedName>
    <definedName name="DIRECTO126">[70]APU!$U$7757</definedName>
    <definedName name="DIRECTO127">[70]APU!$U$7818</definedName>
    <definedName name="DIRECTO128">[70]APU!$U$7879</definedName>
    <definedName name="DIRECTO129">[70]APU!$U$7940</definedName>
    <definedName name="DIRECTO13">[70]APU!$U$864</definedName>
    <definedName name="DIRECTO130">[70]APU!$U$8001</definedName>
    <definedName name="DIRECTO131">[70]APU!$U$8062</definedName>
    <definedName name="DIRECTO132">[70]APU!$U$8123</definedName>
    <definedName name="DIRECTO133">[70]APU!$U$8184</definedName>
    <definedName name="DIRECTO134">[70]APU!$U$8245</definedName>
    <definedName name="DIRECTO14">[70]APU!$U$925</definedName>
    <definedName name="DIRECTO15">[70]APU!$U$986</definedName>
    <definedName name="DIRECTO16">[70]APU!$U$1047</definedName>
    <definedName name="DIRECTO17">[70]APU!$U$1108</definedName>
    <definedName name="DIRECTO18">[70]APU!$U$1169</definedName>
    <definedName name="DIRECTO2">[70]APU!$U$193</definedName>
    <definedName name="DIRECTO2.10">[70]APU!$U$14889</definedName>
    <definedName name="DIRECTO2.11">[70]APU!$U$14950</definedName>
    <definedName name="DIRECTO2.12">[70]APU!$U$15011</definedName>
    <definedName name="DIRECTO2.9">[70]APU!$U$11839</definedName>
    <definedName name="DIRECTO21">[70]APU!$U$1352</definedName>
    <definedName name="DIRECTO22">[70]APU!$U$1413</definedName>
    <definedName name="DIRECTO23">[70]APU!$U$1474</definedName>
    <definedName name="DIRECTO24">[70]APU!$U$1535</definedName>
    <definedName name="DIRECTO25">[70]APU!$U$1596</definedName>
    <definedName name="DIRECTO26">[70]APU!$U$1657</definedName>
    <definedName name="DIRECTO27">[70]APU!$U$1718</definedName>
    <definedName name="DIRECTO28">[70]APU!$U$1779</definedName>
    <definedName name="DIRECTO29">[70]APU!$U$1840</definedName>
    <definedName name="DIRECTO3">[70]APU!$U$254</definedName>
    <definedName name="DIRECTO3.15">[70]APU!$U$8667</definedName>
    <definedName name="DIRECTO3.16">[70]APU!$U$8728</definedName>
    <definedName name="DIRECTO3.17">[70]APU!$U$8789</definedName>
    <definedName name="DIRECTO3.18">[70]APU!$U$8850</definedName>
    <definedName name="DIRECTO3.19">[70]APU!$U$8911</definedName>
    <definedName name="DIRECTO3.20">[70]APU!$U$8972</definedName>
    <definedName name="DIRECTO3.21">[70]APU!$U$11961</definedName>
    <definedName name="DIRECTO3.22">[70]APU!$U$14523</definedName>
    <definedName name="DIRECTO3.23">[70]APU!$U$15133</definedName>
    <definedName name="DIRECTO3.24">[70]APU!$U$16292</definedName>
    <definedName name="DIRECTO3.25">[70]APU!$U$16353</definedName>
    <definedName name="DIRECTO3.26">[70]APU!$U$16414</definedName>
    <definedName name="DIRECTO3.27">[70]APU!$U$16475</definedName>
    <definedName name="DIRECTO3.28">[70]APU!$U$16536</definedName>
    <definedName name="DIRECTO30">[70]APU!$U$1901</definedName>
    <definedName name="DIRECTO31">[70]APU!$U$1962</definedName>
    <definedName name="DIRECTO32">[70]APU!$U$2023</definedName>
    <definedName name="DIRECTO33">[70]APU!$U$2084</definedName>
    <definedName name="DIRECTO34">[70]APU!$U$2145</definedName>
    <definedName name="DIRECTO35">[70]APU!$U$2206</definedName>
    <definedName name="DIRECTO36">[70]APU!$U$2267</definedName>
    <definedName name="DIRECTO37">[70]APU!$U$2328</definedName>
    <definedName name="DIRECTO38">[70]APU!$U$2389</definedName>
    <definedName name="DIRECTO39">[70]APU!$U$2450</definedName>
    <definedName name="DIRECTO4">[70]APU!$U$315</definedName>
    <definedName name="DIRECTO4.20">[70]APU!$U$9216</definedName>
    <definedName name="DIRECTO4.21">[70]APU!$U$9277</definedName>
    <definedName name="DIRECTO4.22">[70]APU!$U$9338</definedName>
    <definedName name="DIRECTO4.23">[70]APU!$U$9399</definedName>
    <definedName name="DIRECTO4.24">[70]APU!$U$9460</definedName>
    <definedName name="DIRECTO4.25">[70]APU!$U$9521</definedName>
    <definedName name="DIRECTO4.26">[70]APU!$U$9582</definedName>
    <definedName name="DIRECTO4.27">[70]APU!$U$9643</definedName>
    <definedName name="DIRECTO4.28">[70]APU!$U$9704</definedName>
    <definedName name="DIRECTO4.29">[70]APU!$U$9765</definedName>
    <definedName name="DIRECTO4.30">[70]APU!$U$9826</definedName>
    <definedName name="DIRECTO4.31">[70]APU!$U$9887</definedName>
    <definedName name="DIRECTO4.32">[70]APU!$U$9948</definedName>
    <definedName name="DIRECTO4.33">[70]APU!$U$10009</definedName>
    <definedName name="DIRECTO4.34">[70]APU!$U$10070</definedName>
    <definedName name="DIRECTO4.35">[70]APU!$U$11595</definedName>
    <definedName name="DIRECTO4.36">[70]APU!$U$11656</definedName>
    <definedName name="DIRECTO4.37">[70]APU!$U$15987</definedName>
    <definedName name="DIRECTO4.38">[70]APU!$U$15194</definedName>
    <definedName name="DIRECTO4.39">[70]APU!$U$14279</definedName>
    <definedName name="DIRECTO4.40">[70]APU!$U$14340</definedName>
    <definedName name="DIRECTO4.41">[70]APU!$U$14401</definedName>
    <definedName name="DIRECTO4.42">[70]APU!$U$14462</definedName>
    <definedName name="DIRECTO4.43">[70]APU!$U$14584</definedName>
    <definedName name="DIRECTO4.44">[70]APU!$U$16048</definedName>
    <definedName name="DIRECTO4.45">[70]APU!$U$16109</definedName>
    <definedName name="DIRECTO4.46">[70]APU!$U$14706</definedName>
    <definedName name="DIRECTO4.47">[70]APU!$U$15926</definedName>
    <definedName name="DIRECTO4.48">[70]APU!$U$16170</definedName>
    <definedName name="DIRECTO4.49">[70]APU!$U$16231</definedName>
    <definedName name="DIRECTO4.50">[70]APU!$U$16902</definedName>
    <definedName name="DIRECTO4.51">[70]APU!$U$17634</definedName>
    <definedName name="DIRECTO4.52">[70]APU!$U$17695</definedName>
    <definedName name="DIRECTO40">[70]APU!$U$2511</definedName>
    <definedName name="DIRECTO41">[70]APU!$U$2572</definedName>
    <definedName name="DIRECTO42">[70]APU!$U$2633</definedName>
    <definedName name="DIRECTO43">[70]APU!$U$2694</definedName>
    <definedName name="DIRECTO44">[70]APU!$U$2755</definedName>
    <definedName name="DIRECTO45">[70]APU!$U$2816</definedName>
    <definedName name="DIRECTO46">[70]APU!$U$2877</definedName>
    <definedName name="DIRECTO47">[70]APU!$U$2938</definedName>
    <definedName name="DIRECTO48">[70]APU!$U$2999</definedName>
    <definedName name="DIRECTO49">[70]APU!$U$3060</definedName>
    <definedName name="DIRECTO5">[70]APU!$U$376</definedName>
    <definedName name="DIRECTO5.100">[70]APU!$U$12449</definedName>
    <definedName name="DIRECTO5.101">[70]APU!$U$12510</definedName>
    <definedName name="DIRECTO5.104">[70]APU!$U$12571</definedName>
    <definedName name="DIRECTO5.105">[70]APU!$U$12632</definedName>
    <definedName name="DIRECTO5.106">[70]APU!$U$12693</definedName>
    <definedName name="DIRECTO5.107">[70]APU!$U$12754</definedName>
    <definedName name="DIRECTO5.108">[70]APU!$U$12815</definedName>
    <definedName name="DIRECTO5.109">[70]APU!$U$12876</definedName>
    <definedName name="DIRECTO5.111">[70]APU!$U$12937</definedName>
    <definedName name="DIRECTO5.112">[70]APU!$U$12998</definedName>
    <definedName name="DIRECTO5.113">[70]APU!$U$14767</definedName>
    <definedName name="DIRECTO5.114">[70]APU!$U$14828</definedName>
    <definedName name="DIRECTO5.115">[70]APU!$U$15072</definedName>
    <definedName name="DIRECTO5.53">[70]APU!$U$10131</definedName>
    <definedName name="DIRECTO5.54">[70]APU!$U$10192</definedName>
    <definedName name="DIRECTO5.55">[70]APU!$U$10253</definedName>
    <definedName name="DIRECTO5.56">[70]APU!$U$10314</definedName>
    <definedName name="DIRECTO5.57">[70]APU!$U$10375</definedName>
    <definedName name="DIRECTO5.58">[70]APU!$U$10436</definedName>
    <definedName name="DIRECTO5.59">[70]APU!$U$10497</definedName>
    <definedName name="DIRECTO5.60">[70]APU!$U$10558</definedName>
    <definedName name="DIRECTO5.61">[70]APU!$U$10619</definedName>
    <definedName name="DIRECTO5.62">[70]APU!$U$10680</definedName>
    <definedName name="DIRECTO5.63">[70]APU!$U$10741</definedName>
    <definedName name="DIRECTO5.64">[70]APU!$U$10802</definedName>
    <definedName name="DIRECTO5.65">[70]APU!$U$10863</definedName>
    <definedName name="DIRECTO5.66">[70]APU!$U$10924</definedName>
    <definedName name="DIRECTO5.67">[70]APU!$U$10985</definedName>
    <definedName name="DIRECTO5.68">[70]APU!$U$11046</definedName>
    <definedName name="DIRECTO5.69">[70]APU!$U$11107</definedName>
    <definedName name="DIRECTO5.70">[70]APU!$U$11168</definedName>
    <definedName name="DIRECTO5.71">[70]APU!$U$11229</definedName>
    <definedName name="DIRECTO5.72">[70]APU!$U$12022</definedName>
    <definedName name="DIRECTO5.73">[70]APU!$U$12083</definedName>
    <definedName name="DIRECTO5.74">[70]APU!$U$12144</definedName>
    <definedName name="DIRECTO5.77">[70]APU!$U$12205</definedName>
    <definedName name="DIRECTO5.78">[70]APU!$U$12327</definedName>
    <definedName name="DIRECTO5.79">[70]APU!$U$12388</definedName>
    <definedName name="DIRECTO5.80">[70]APU!$U$12266</definedName>
    <definedName name="DIRECTO5.82">[70]APU!$U$14035</definedName>
    <definedName name="DIRECTO5.83">[70]APU!$U$14096</definedName>
    <definedName name="DIRECTO5.84">[70]APU!$U$13364</definedName>
    <definedName name="DIRECTO5.85">[70]APU!$U$13425</definedName>
    <definedName name="DIRECTO5.86">[70]APU!$U$13486</definedName>
    <definedName name="DIRECTO5.87">[70]APU!$U$13547</definedName>
    <definedName name="DIRECTO5.88">[70]APU!$U$13608</definedName>
    <definedName name="DIRECTO5.89">[70]APU!$U$13669</definedName>
    <definedName name="DIRECTO5.90">[70]APU!$U$13730</definedName>
    <definedName name="DIRECTO5.91">[70]APU!$U$13791</definedName>
    <definedName name="DIRECTO5.92">[70]APU!$U$13852</definedName>
    <definedName name="DIRECTO5.93">[70]APU!$U$13913</definedName>
    <definedName name="DIRECTO5.94">[70]APU!$U$13974</definedName>
    <definedName name="DIRECTO5.95">[70]APU!$U$13059</definedName>
    <definedName name="DIRECTO5.96">[70]APU!$U$13120</definedName>
    <definedName name="DIRECTO5.97">[70]APU!$U$13181</definedName>
    <definedName name="DIRECTO5.98">[70]APU!$U$13242</definedName>
    <definedName name="DIRECTO5.99">[70]APU!$U$13303</definedName>
    <definedName name="DIRECTO50">[70]APU!$U$3121</definedName>
    <definedName name="DIRECTO51">[70]APU!$U$3182</definedName>
    <definedName name="DIRECTO52">[70]APU!$U$3243</definedName>
    <definedName name="DIRECTO53">[70]APU!$U$3304</definedName>
    <definedName name="DIRECTO54">[70]APU!$U$3365</definedName>
    <definedName name="DIRECTO55">[70]APU!$U$3426</definedName>
    <definedName name="DIRECTO56">[70]APU!$U$3487</definedName>
    <definedName name="DIRECTO57">[70]APU!$U$3548</definedName>
    <definedName name="DIRECTO58">[70]APU!$U$3609</definedName>
    <definedName name="DIRECTO59">[70]APU!$U$3670</definedName>
    <definedName name="DIRECTO6">[70]APU!$U$437</definedName>
    <definedName name="DIRECTO60">[70]APU!$U$3731</definedName>
    <definedName name="DIRECTO61">[70]APU!$U$3792</definedName>
    <definedName name="DIRECTO62">[70]APU!$U$3853</definedName>
    <definedName name="DIRECTO63">[70]APU!$U$3914</definedName>
    <definedName name="DIRECTO64">[70]APU!$U$3975</definedName>
    <definedName name="DIRECTO65">[70]APU!$U$4036</definedName>
    <definedName name="DIRECTO66">[70]APU!$U$4097</definedName>
    <definedName name="DIRECTO67">[70]APU!$U$4158</definedName>
    <definedName name="DIRECTO68">[70]APU!$U$4219</definedName>
    <definedName name="DIRECTO69">[70]APU!$U$4280</definedName>
    <definedName name="DIRECTO7">[70]APU!$U$498</definedName>
    <definedName name="DIRECTO7.12">[70]APU!$U$8305</definedName>
    <definedName name="DIRECTO7.13">[70]APU!$U$8366</definedName>
    <definedName name="DIRECTO7.14">[70]APU!$U$8427</definedName>
    <definedName name="DIRECTO7.15">[70]APU!$U$8488</definedName>
    <definedName name="DIRECTO7.16">[70]APU!$U$8606</definedName>
    <definedName name="DIRECTO7.17">[70]APU!$U$11290</definedName>
    <definedName name="DIRECTO7.18">[70]APU!$U$11351</definedName>
    <definedName name="DIRECTO7.19">[70]APU!$U$11412</definedName>
    <definedName name="DIRECTO7.20">[70]APU!$U$11473</definedName>
    <definedName name="DIRECTO7.21">[70]APU!$U$11534</definedName>
    <definedName name="DIRECTO7.22">[70]APU!$U$11717</definedName>
    <definedName name="DIRECTO7.23">[70]APU!$U$11778</definedName>
    <definedName name="DIRECTO7.24">[70]APU!$U$14645</definedName>
    <definedName name="DIRECTO7.25">[70]APU!$U$15255</definedName>
    <definedName name="DIRECTO7.26">[70]APU!$U$15316</definedName>
    <definedName name="DIRECTO7.27">[70]APU!$U$15377</definedName>
    <definedName name="DIRECTO7.28">[70]APU!$U$15438</definedName>
    <definedName name="DIRECTO7.29">[70]APU!$U$15499</definedName>
    <definedName name="DIRECTO7.30">[70]APU!$U$15560</definedName>
    <definedName name="DIRECTO7.31">[70]APU!$U$15621</definedName>
    <definedName name="DIRECTO7.32">[70]APU!$U$15682</definedName>
    <definedName name="DIRECTO7.33">[70]APU!$U$15743</definedName>
    <definedName name="DIRECTO7.34">[70]APU!$U$15804</definedName>
    <definedName name="DIRECTO7.35">[70]APU!$U$15865</definedName>
    <definedName name="DIRECTO7.36">[70]APU!$U$17085</definedName>
    <definedName name="DIRECTO7.37">[70]APU!$U$17268</definedName>
    <definedName name="DIRECTO7.38">[70]APU!$U$17207</definedName>
    <definedName name="DIRECTO7.39">[70]APU!$U$17390</definedName>
    <definedName name="DIRECTO7.40">[70]APU!$U$17451</definedName>
    <definedName name="DIRECTO7.41">[70]APU!$U$17512</definedName>
    <definedName name="DIRECTO7.42">[70]APU!$U$17146</definedName>
    <definedName name="DIRECTO7.43">[70]APU!$U$17573</definedName>
    <definedName name="DIRECTO7.44">[70]APU!$U$17329</definedName>
    <definedName name="DIRECTO70">[70]APU!$U$4341</definedName>
    <definedName name="DIRECTO71">[70]APU!$U$4402</definedName>
    <definedName name="DIRECTO72">[70]APU!$U$4463</definedName>
    <definedName name="DIRECTO73">[70]APU!$U$4524</definedName>
    <definedName name="DIRECTO74">[70]APU!$U$4585</definedName>
    <definedName name="DIRECTO75">[70]APU!$U$4646</definedName>
    <definedName name="DIRECTO76">[70]APU!$U$4707</definedName>
    <definedName name="DIRECTO77">[70]APU!$U$4768</definedName>
    <definedName name="DIRECTO78">[70]APU!$U$4829</definedName>
    <definedName name="DIRECTO79">[70]APU!$U$4890</definedName>
    <definedName name="DIRECTO8">[70]APU!$U$559</definedName>
    <definedName name="DIRECTO80">[70]APU!$U$4951</definedName>
    <definedName name="DIRECTO81">[70]APU!$U$5012</definedName>
    <definedName name="DIRECTO82">[70]APU!$U$5073</definedName>
    <definedName name="DIRECTO83">[70]APU!$U$5134</definedName>
    <definedName name="DIRECTO84">[70]APU!$U$5195</definedName>
    <definedName name="DIRECTO85">[70]APU!$U$5256</definedName>
    <definedName name="DIRECTO86">[70]APU!$U$5317</definedName>
    <definedName name="DIRECTO87">[70]APU!$U$5378</definedName>
    <definedName name="DIRECTO88">[70]APU!$U$5439</definedName>
    <definedName name="DIRECTO89">[70]APU!$U$5500</definedName>
    <definedName name="DIRECTO9">[70]APU!$U$620</definedName>
    <definedName name="DIRECTO9.1">[70]APU!$U$16597</definedName>
    <definedName name="DIRECTO9.2">[70]APU!$U$16658</definedName>
    <definedName name="DIRECTO9.3">[70]APU!$U$16719</definedName>
    <definedName name="DIRECTO9.4">[70]APU!$U$16780</definedName>
    <definedName name="DIRECTO9.5">[70]APU!$U$16841</definedName>
    <definedName name="DIRECTO90">[70]APU!$U$5561</definedName>
    <definedName name="DIRECTO91">[70]APU!$U$5622</definedName>
    <definedName name="DIRECTO92">[70]APU!$U$5683</definedName>
    <definedName name="DIRECTO93">[70]APU!$U$5744</definedName>
    <definedName name="DIRECTO94">[70]APU!$U$5805</definedName>
    <definedName name="DIRECTO95">[70]APU!$U$5866</definedName>
    <definedName name="DIRECTO96">[70]APU!$U$5927</definedName>
    <definedName name="DIRECTO97">[70]APU!$U$5988</definedName>
    <definedName name="DIRECTO98">[70]APU!$U$6049</definedName>
    <definedName name="DIRECTO99">[70]APU!$U$6110</definedName>
    <definedName name="Discount_Lumpsum">#REF!</definedName>
    <definedName name="discount_percent">#REF!</definedName>
    <definedName name="discount2" localSheetId="2">#REF!</definedName>
    <definedName name="discount2">#REF!</definedName>
    <definedName name="discount3" localSheetId="2">#REF!</definedName>
    <definedName name="discount3">#REF!</definedName>
    <definedName name="discount4" localSheetId="2">#REF!</definedName>
    <definedName name="discount4">#REF!</definedName>
    <definedName name="DiscRateHigh">#REF!</definedName>
    <definedName name="DiscRateMed">#REF!</definedName>
    <definedName name="DISPONIBILIDAD" localSheetId="2">#REF!</definedName>
    <definedName name="DISPONIBILIDAD">#REF!</definedName>
    <definedName name="DISTANCIA">[16]MEM!$E$39</definedName>
    <definedName name="diurna">'[25]CALCULO DE FACTOR PRESTACIONAL'!$B$25</definedName>
    <definedName name="div_pay" localSheetId="2">#REF!</definedName>
    <definedName name="div_pay">#REF!</definedName>
    <definedName name="dj">#REF!</definedName>
    <definedName name="djdytj" localSheetId="2">#REF!</definedName>
    <definedName name="djdytj">#REF!</definedName>
    <definedName name="dl" localSheetId="2">#REF!</definedName>
    <definedName name="dl">#REF!</definedName>
    <definedName name="dm">#REF!</definedName>
    <definedName name="DMD">#REF!</definedName>
    <definedName name="DNS" localSheetId="2">#REF!</definedName>
    <definedName name="DNS">#REF!</definedName>
    <definedName name="do">#REF!</definedName>
    <definedName name="dobletroque">'[25]TARIFAS EQUIPOS'!$P$33</definedName>
    <definedName name="Documentstatus">#REF!</definedName>
    <definedName name="Documentstatus1">'[34]REF - Listas'!$B$4:$B$11</definedName>
    <definedName name="DOM160X20_S1">#REF!</definedName>
    <definedName name="DOM160X20_S2">#REF!</definedName>
    <definedName name="DOM160X20_S3">#REF!</definedName>
    <definedName name="DOM160X20_S4">#REF!</definedName>
    <definedName name="DOM160X20_S5">#REF!</definedName>
    <definedName name="DOM160X20_S6">#REF!</definedName>
    <definedName name="DOM160X32_S1" localSheetId="2">#REF!</definedName>
    <definedName name="DOM160X32_S1">#REF!</definedName>
    <definedName name="DOM160X32_S2">#REF!</definedName>
    <definedName name="DOM160X32_S3">#REF!</definedName>
    <definedName name="DOM160X32_S4">#REF!</definedName>
    <definedName name="DOM160X32_S5" localSheetId="2">#REF!</definedName>
    <definedName name="DOM160X32_S5">#REF!</definedName>
    <definedName name="DOM160X32_S6">#REF!</definedName>
    <definedName name="DOM200X20_S1">#REF!</definedName>
    <definedName name="DOM200X20_S2" localSheetId="2">#REF!</definedName>
    <definedName name="DOM200X20_S2">#REF!</definedName>
    <definedName name="DOM200X20_S3">#REF!</definedName>
    <definedName name="DOM200X20_S4">#REF!</definedName>
    <definedName name="DOM200X20_S5">#REF!</definedName>
    <definedName name="DOM200X20_S6">#REF!</definedName>
    <definedName name="DOM200X32_S1">#REF!</definedName>
    <definedName name="DOM200X32_S2">#REF!</definedName>
    <definedName name="DOM200X32_S3" localSheetId="2">#REF!</definedName>
    <definedName name="DOM200X32_S3">#REF!</definedName>
    <definedName name="DOM200X32_S4" localSheetId="2">#REF!</definedName>
    <definedName name="DOM200X32_S4">#REF!</definedName>
    <definedName name="DOM200X32_S5" localSheetId="2">#REF!</definedName>
    <definedName name="DOM200X32_S5">#REF!</definedName>
    <definedName name="DOM200X32_S6">#REF!</definedName>
    <definedName name="DOM90X20_S1">#REF!</definedName>
    <definedName name="DOM90X20_S2">#REF!</definedName>
    <definedName name="DOM90X20_S3" localSheetId="2">#REF!</definedName>
    <definedName name="DOM90X20_S3">#REF!</definedName>
    <definedName name="DOM90X20_S4">#REF!</definedName>
    <definedName name="DOM90X20_S5">#REF!</definedName>
    <definedName name="DOM90X20_S6">#REF!</definedName>
    <definedName name="DOM90X32_S1" localSheetId="2">#REF!</definedName>
    <definedName name="DOM90X32_S1">#REF!</definedName>
    <definedName name="DOM90X32_S2" localSheetId="2">#REF!</definedName>
    <definedName name="DOM90X32_S2">#REF!</definedName>
    <definedName name="DOM90X32_S3">#REF!</definedName>
    <definedName name="DOM90X32_S4" localSheetId="2">#REF!</definedName>
    <definedName name="DOM90X32_S4">#REF!</definedName>
    <definedName name="DOM90X32_S5" localSheetId="2">#REF!</definedName>
    <definedName name="DOM90X32_S5">#REF!</definedName>
    <definedName name="DOM90X32_S6">#REF!</definedName>
    <definedName name="DOMAC">[16]MEM!$N$45</definedName>
    <definedName name="DOMALC">[16]MEM!$N$46</definedName>
    <definedName name="DOMESP90X63_S1">#REF!</definedName>
    <definedName name="DOMESP90X63_S2">#REF!</definedName>
    <definedName name="DOMESP90X63_S3">#REF!</definedName>
    <definedName name="DOMESP90X63_S4">#REF!</definedName>
    <definedName name="DOMESP90X63_S5">#REF!</definedName>
    <definedName name="DOMESP90X63_S6" localSheetId="2">#REF!</definedName>
    <definedName name="DOMESP90X63_S6">#REF!</definedName>
    <definedName name="DONDEESTA">[67]!tabla_precios[[#All],[DESCRIPCION ]]</definedName>
    <definedName name="DOR">#REF!</definedName>
    <definedName name="dos" localSheetId="2">#REF!</definedName>
    <definedName name="dos">#REF!</definedName>
    <definedName name="DOT">#REF!</definedName>
    <definedName name="dota">#REF!</definedName>
    <definedName name="DRAWING_LEAD_TIME">#REF!</definedName>
    <definedName name="drf">#REF!</definedName>
    <definedName name="DRTOS1">'[71]Cost Codes'!$B$4:$G$331</definedName>
    <definedName name="dry" localSheetId="2">#REF!</definedName>
    <definedName name="dry">#REF!</definedName>
    <definedName name="DSA">#REF!</definedName>
    <definedName name="DSAD" localSheetId="2">#REF!</definedName>
    <definedName name="DSAD">#REF!</definedName>
    <definedName name="dsadfp" localSheetId="2">#REF!</definedName>
    <definedName name="dsadfp">#REF!</definedName>
    <definedName name="Dsbcm">#REF!</definedName>
    <definedName name="DSD" localSheetId="2">#REF!</definedName>
    <definedName name="DSD">#REF!</definedName>
    <definedName name="dsdads4" localSheetId="2">#REF!</definedName>
    <definedName name="dsdads4">#REF!</definedName>
    <definedName name="dse">#REF!</definedName>
    <definedName name="DSF" localSheetId="2">#REF!</definedName>
    <definedName name="DSF">#REF!</definedName>
    <definedName name="DSFCVTY" localSheetId="2">#REF!</definedName>
    <definedName name="DSFCVTY">#REF!</definedName>
    <definedName name="dsfg" localSheetId="2">#REF!</definedName>
    <definedName name="dsfg">#REF!</definedName>
    <definedName name="dsfhgfdh" localSheetId="2">#REF!</definedName>
    <definedName name="dsfhgfdh">#REF!</definedName>
    <definedName name="dsfsdf" localSheetId="2">#REF!</definedName>
    <definedName name="dsfsdf">#REF!</definedName>
    <definedName name="DSFSDFCXV" localSheetId="2">#REF!</definedName>
    <definedName name="DSFSDFCXV">#REF!</definedName>
    <definedName name="dsfsvm" localSheetId="2">#REF!</definedName>
    <definedName name="dsfsvm">#REF!</definedName>
    <definedName name="dsftbv" localSheetId="2">#REF!</definedName>
    <definedName name="dsftbv">#REF!</definedName>
    <definedName name="dt">#REF!</definedName>
    <definedName name="DTF" localSheetId="4">#REF!</definedName>
    <definedName name="dtf">#REF!</definedName>
    <definedName name="DTFSMedida" localSheetId="2">#REF!</definedName>
    <definedName name="DTFSMedida">#REF!</definedName>
    <definedName name="DTFV" localSheetId="4">#REF!</definedName>
    <definedName name="DTFV">#REF!</definedName>
    <definedName name="DtmFechaCotizacion">#REF!</definedName>
    <definedName name="DtmFechVigenCotiza" localSheetId="2">#REF!</definedName>
    <definedName name="DtmFechVigenCotiza">#REF!</definedName>
    <definedName name="dtrhj" localSheetId="2">#REF!</definedName>
    <definedName name="dtrhj">#REF!</definedName>
    <definedName name="DTS" localSheetId="2">#REF!</definedName>
    <definedName name="DTS">#REF!</definedName>
    <definedName name="dutr">#REF!</definedName>
    <definedName name="dxd">[11]CALCULO!$E$75</definedName>
    <definedName name="dxfgg" localSheetId="2">#REF!</definedName>
    <definedName name="dxfgg">#REF!</definedName>
    <definedName name="DZ.Main">#REF!</definedName>
    <definedName name="E">#REF!</definedName>
    <definedName name="E_03">#REF!</definedName>
    <definedName name="e3e33" localSheetId="2">#REF!</definedName>
    <definedName name="e3e33">#REF!</definedName>
    <definedName name="ED">#REF!</definedName>
    <definedName name="EDEDWSWQA" localSheetId="2">#REF!</definedName>
    <definedName name="EDEDWSWQA">#REF!</definedName>
    <definedName name="edgfhmn" localSheetId="2">#REF!</definedName>
    <definedName name="edgfhmn">#REF!</definedName>
    <definedName name="EDWIN" localSheetId="2">#REF!</definedName>
    <definedName name="EDWIN">#REF!</definedName>
    <definedName name="ee">#REF!</definedName>
    <definedName name="EEE">#REF!</definedName>
    <definedName name="eeedfr" localSheetId="2">#REF!</definedName>
    <definedName name="eeedfr">#REF!</definedName>
    <definedName name="eeeeeeeeee" localSheetId="2">#REF!</definedName>
    <definedName name="eeeeeeeeee">#REF!</definedName>
    <definedName name="eeeeeeeeeee">#REF!</definedName>
    <definedName name="EEEEEEEEEEEEEEEEEEE" localSheetId="2">#REF!</definedName>
    <definedName name="EEEEEEEEEEEEEEEEEEE">#REF!</definedName>
    <definedName name="EEEEEEEEEEEEEEEEEEEEEE">#REF!</definedName>
    <definedName name="eeeeer" localSheetId="2">#REF!</definedName>
    <definedName name="eeeeer">#REF!</definedName>
    <definedName name="EEEGR">#REF!</definedName>
    <definedName name="eeerfd" localSheetId="2">#REF!</definedName>
    <definedName name="eeerfd">#REF!</definedName>
    <definedName name="ef">#REF!</definedName>
    <definedName name="efef" localSheetId="2">#REF!</definedName>
    <definedName name="efef">#REF!</definedName>
    <definedName name="efer" localSheetId="2">#REF!</definedName>
    <definedName name="efer">#REF!</definedName>
    <definedName name="egeg" localSheetId="2">#REF!</definedName>
    <definedName name="egeg">#REF!</definedName>
    <definedName name="egtrgthrt" localSheetId="2">#REF!</definedName>
    <definedName name="egtrgthrt">#REF!</definedName>
    <definedName name="EINAR" localSheetId="2">#REF!</definedName>
    <definedName name="EINAR">#REF!</definedName>
    <definedName name="el">#REF!</definedName>
    <definedName name="ElectConsPrice">[35]Parameters!$R$15</definedName>
    <definedName name="ElectDemandPrice">#REF!</definedName>
    <definedName name="ELECTROMAG">#REF!</definedName>
    <definedName name="ELTOTAL" localSheetId="2">#REF!</definedName>
    <definedName name="ELTOTAL">#REF!</definedName>
    <definedName name="emanto" localSheetId="4">#REF!</definedName>
    <definedName name="emanto">#REF!</definedName>
    <definedName name="eme" localSheetId="2">#REF!</definedName>
    <definedName name="eme">#REF!</definedName>
    <definedName name="EMPAQUE">#REF!</definedName>
    <definedName name="EMTUB">[16]MEM!$M$66</definedName>
    <definedName name="ene00">[20]Dólar!#REF!</definedName>
    <definedName name="ENERGIATABLA1.2.4">'[4]CALCULO COSTOS DE OPERACIÓN'!$B$127:$AF$163</definedName>
    <definedName name="Engine" localSheetId="2">#REF!</definedName>
    <definedName name="Engine">#REF!</definedName>
    <definedName name="ENTIDAD" localSheetId="4">#REF!</definedName>
    <definedName name="ENTIDAD">#REF!</definedName>
    <definedName name="ENTRADASP">#REF!</definedName>
    <definedName name="EQUI">[72]Equipo!$A:$IV</definedName>
    <definedName name="EQUI3">[73]Equipo!$A:$IV</definedName>
    <definedName name="EquipData">'[35]Equip Data'!$B$14:$AQ$75</definedName>
    <definedName name="EquipInput">#REF!</definedName>
    <definedName name="EquipLifeRank">#REF!</definedName>
    <definedName name="EQUIPO" localSheetId="4">'[74] Insumos Manizales'!$C$5:$C$65</definedName>
    <definedName name="EQUIPO" localSheetId="2">#REF!</definedName>
    <definedName name="EQUIPO">#REF!</definedName>
    <definedName name="equipo_mayor" localSheetId="2">#REF!</definedName>
    <definedName name="equipo_mayor">#REF!</definedName>
    <definedName name="equipomayor2" localSheetId="2">#REF!</definedName>
    <definedName name="equipomayor2">#REF!</definedName>
    <definedName name="EquipOpCostOutput">#REF!</definedName>
    <definedName name="EquipOpFleet">#REF!</definedName>
    <definedName name="equipos">#REF!</definedName>
    <definedName name="equiprecord">[59]Sheet1!$A$18:$A$1072</definedName>
    <definedName name="EquipReplOutput" localSheetId="2">#REF!</definedName>
    <definedName name="EquipReplOutput">#REF!</definedName>
    <definedName name="EquipRow">#REF!</definedName>
    <definedName name="eqw" localSheetId="2">#REF!</definedName>
    <definedName name="eqw">#REF!</definedName>
    <definedName name="ER">#REF!</definedName>
    <definedName name="erg" localSheetId="2">#REF!</definedName>
    <definedName name="erg">#REF!</definedName>
    <definedName name="erger" localSheetId="2">#REF!</definedName>
    <definedName name="erger">#REF!</definedName>
    <definedName name="ergerg" localSheetId="2">#REF!</definedName>
    <definedName name="ergerg">#REF!</definedName>
    <definedName name="ergfegr" localSheetId="2">#REF!</definedName>
    <definedName name="ergfegr">#REF!</definedName>
    <definedName name="ergge" localSheetId="2">#REF!</definedName>
    <definedName name="ergge">#REF!</definedName>
    <definedName name="erggewg" localSheetId="2">#REF!</definedName>
    <definedName name="erggewg">#REF!</definedName>
    <definedName name="ergreg" localSheetId="2">#REF!</definedName>
    <definedName name="ergreg">#REF!</definedName>
    <definedName name="ergregerg" localSheetId="2">#REF!</definedName>
    <definedName name="ergregerg">#REF!</definedName>
    <definedName name="ergrg" localSheetId="2">#REF!</definedName>
    <definedName name="ergrg">#REF!</definedName>
    <definedName name="ergweg" localSheetId="2">#REF!</definedName>
    <definedName name="ergweg">#REF!</definedName>
    <definedName name="ergwreg" localSheetId="2">#REF!</definedName>
    <definedName name="ergwreg">#REF!</definedName>
    <definedName name="erheyh" localSheetId="2">#REF!</definedName>
    <definedName name="erheyh">#REF!</definedName>
    <definedName name="ERR" localSheetId="2">#REF!</definedName>
    <definedName name="ERR">#REF!</definedName>
    <definedName name="erra">#REF!</definedName>
    <definedName name="ERROR">#REF!</definedName>
    <definedName name="ERROR1" localSheetId="2">#REF!</definedName>
    <definedName name="ERROR1">#REF!</definedName>
    <definedName name="ERROR2">#REF!</definedName>
    <definedName name="ERROR3" localSheetId="2">#REF!</definedName>
    <definedName name="ERROR3">#REF!</definedName>
    <definedName name="ERROR5" localSheetId="2">#REF!</definedName>
    <definedName name="ERROR5">#REF!</definedName>
    <definedName name="ert" localSheetId="2">#REF!</definedName>
    <definedName name="ert">#REF!</definedName>
    <definedName name="erte" localSheetId="2">#REF!</definedName>
    <definedName name="erte">#REF!</definedName>
    <definedName name="erter" localSheetId="2">#REF!</definedName>
    <definedName name="erter">#REF!</definedName>
    <definedName name="ertert" localSheetId="2">#REF!</definedName>
    <definedName name="ertert">#REF!</definedName>
    <definedName name="ertgyhik" localSheetId="2">#REF!</definedName>
    <definedName name="ertgyhik">#REF!</definedName>
    <definedName name="ertreb" localSheetId="2">#REF!</definedName>
    <definedName name="ertreb">#REF!</definedName>
    <definedName name="ertret" localSheetId="2">#REF!</definedName>
    <definedName name="ertret">#REF!</definedName>
    <definedName name="ERTRT">#REF!</definedName>
    <definedName name="erttret" localSheetId="2">#REF!</definedName>
    <definedName name="erttret">#REF!</definedName>
    <definedName name="ertuiy" localSheetId="2">#REF!</definedName>
    <definedName name="ertuiy">#REF!</definedName>
    <definedName name="ertwert" localSheetId="2">#REF!</definedName>
    <definedName name="ertwert">#REF!</definedName>
    <definedName name="eru" localSheetId="2">#REF!</definedName>
    <definedName name="eru">#REF!</definedName>
    <definedName name="ERV" localSheetId="2">#REF!</definedName>
    <definedName name="ERV">#REF!</definedName>
    <definedName name="erware" localSheetId="2">#REF!</definedName>
    <definedName name="erware">#REF!</definedName>
    <definedName name="ERWER" localSheetId="2">#REF!</definedName>
    <definedName name="ERWER">#REF!</definedName>
    <definedName name="erwertd" localSheetId="2">#REF!</definedName>
    <definedName name="erwertd">#REF!</definedName>
    <definedName name="erwr" localSheetId="2">#REF!</definedName>
    <definedName name="erwr">#REF!</definedName>
    <definedName name="ERWRL" localSheetId="2">#REF!</definedName>
    <definedName name="ERWRL">#REF!</definedName>
    <definedName name="ery" localSheetId="2">#REF!</definedName>
    <definedName name="ery">#REF!</definedName>
    <definedName name="eryhd" localSheetId="2">#REF!</definedName>
    <definedName name="eryhd">#REF!</definedName>
    <definedName name="eryhdf" localSheetId="2">#REF!</definedName>
    <definedName name="eryhdf">#REF!</definedName>
    <definedName name="eryhk" localSheetId="2">#REF!</definedName>
    <definedName name="eryhk">#REF!</definedName>
    <definedName name="eryhrf" localSheetId="2">#REF!</definedName>
    <definedName name="eryhrf">#REF!</definedName>
    <definedName name="eryre" localSheetId="2">#REF!</definedName>
    <definedName name="eryre">#REF!</definedName>
    <definedName name="erytd" localSheetId="2">#REF!</definedName>
    <definedName name="erytd">#REF!</definedName>
    <definedName name="eryty" localSheetId="2">#REF!</definedName>
    <definedName name="eryty">#REF!</definedName>
    <definedName name="eryy" localSheetId="2">#REF!</definedName>
    <definedName name="eryy">#REF!</definedName>
    <definedName name="ES" localSheetId="2">#REF!</definedName>
    <definedName name="ES">#REF!</definedName>
    <definedName name="ES1_1">#REF!</definedName>
    <definedName name="ES1_10">#REF!</definedName>
    <definedName name="ES1_11">#REF!</definedName>
    <definedName name="ES1_12">#REF!</definedName>
    <definedName name="ES1_13">#REF!</definedName>
    <definedName name="ES1_14">#REF!</definedName>
    <definedName name="ES1_15">#REF!</definedName>
    <definedName name="ES1_16">#REF!</definedName>
    <definedName name="ES1_17">#REF!</definedName>
    <definedName name="ES1_18">#REF!</definedName>
    <definedName name="ES1_19" localSheetId="2">#REF!</definedName>
    <definedName name="ES1_19">#REF!</definedName>
    <definedName name="ES1_2">#REF!</definedName>
    <definedName name="ES1_20">#REF!</definedName>
    <definedName name="ES1_21">#REF!</definedName>
    <definedName name="ES1_22">#REF!</definedName>
    <definedName name="ES1_23">#REF!</definedName>
    <definedName name="ES1_24">#REF!</definedName>
    <definedName name="ES1_25" localSheetId="2">#REF!</definedName>
    <definedName name="ES1_25">#REF!</definedName>
    <definedName name="ES1_26">#REF!</definedName>
    <definedName name="ES1_27" localSheetId="2">#REF!</definedName>
    <definedName name="ES1_27">#REF!</definedName>
    <definedName name="ES1_28">#REF!</definedName>
    <definedName name="ES1_29">#REF!</definedName>
    <definedName name="ES1_3">#REF!</definedName>
    <definedName name="ES1_30">#REF!</definedName>
    <definedName name="ES1_31">#REF!</definedName>
    <definedName name="ES1_32">#REF!</definedName>
    <definedName name="ES1_33">#REF!</definedName>
    <definedName name="ES1_34">#REF!</definedName>
    <definedName name="ES1_35">#REF!</definedName>
    <definedName name="ES1_36">#REF!</definedName>
    <definedName name="ES1_37">#REF!</definedName>
    <definedName name="ES1_38" localSheetId="2">#REF!</definedName>
    <definedName name="ES1_38">#REF!</definedName>
    <definedName name="ES1_39">#REF!</definedName>
    <definedName name="ES1_4">#REF!</definedName>
    <definedName name="ES1_40">#REF!</definedName>
    <definedName name="ES1_41">#REF!</definedName>
    <definedName name="ES1_42">#REF!</definedName>
    <definedName name="ES1_43" localSheetId="2">#REF!</definedName>
    <definedName name="ES1_43">#REF!</definedName>
    <definedName name="ES1_5">#REF!</definedName>
    <definedName name="ES1_6">#REF!</definedName>
    <definedName name="ES1_7">#REF!</definedName>
    <definedName name="ES1_8">#REF!</definedName>
    <definedName name="ES1_9">#REF!</definedName>
    <definedName name="ES2_1">#REF!</definedName>
    <definedName name="ES2_10">#REF!</definedName>
    <definedName name="ES2_11">#REF!</definedName>
    <definedName name="ES2_12">#REF!</definedName>
    <definedName name="ES2_13">#REF!</definedName>
    <definedName name="ES2_14">#REF!</definedName>
    <definedName name="ES2_15" localSheetId="2">#REF!</definedName>
    <definedName name="ES2_15">#REF!</definedName>
    <definedName name="ES2_16">#REF!</definedName>
    <definedName name="ES2_17">#REF!</definedName>
    <definedName name="ES2_18">#REF!</definedName>
    <definedName name="ES2_19">#REF!</definedName>
    <definedName name="ES2_2">#REF!</definedName>
    <definedName name="ES2_20" localSheetId="2">#REF!</definedName>
    <definedName name="ES2_20">#REF!</definedName>
    <definedName name="ES2_21" localSheetId="2">#REF!</definedName>
    <definedName name="ES2_21">#REF!</definedName>
    <definedName name="ES2_22">#REF!</definedName>
    <definedName name="ES2_23">#REF!</definedName>
    <definedName name="ES2_24">#REF!</definedName>
    <definedName name="ES2_25">#REF!</definedName>
    <definedName name="ES2_26">#REF!</definedName>
    <definedName name="ES2_27">#REF!</definedName>
    <definedName name="ES2_28" localSheetId="2">#REF!</definedName>
    <definedName name="ES2_28">#REF!</definedName>
    <definedName name="ES2_29">#REF!</definedName>
    <definedName name="ES2_3">#REF!</definedName>
    <definedName name="ES2_30" localSheetId="2">#REF!</definedName>
    <definedName name="ES2_30">#REF!</definedName>
    <definedName name="ES2_31">#REF!</definedName>
    <definedName name="ES2_32">#REF!</definedName>
    <definedName name="ES2_33">#REF!</definedName>
    <definedName name="ES2_34">#REF!</definedName>
    <definedName name="ES2_35" localSheetId="2">#REF!</definedName>
    <definedName name="ES2_35">#REF!</definedName>
    <definedName name="ES2_36">#REF!</definedName>
    <definedName name="ES2_37">#REF!</definedName>
    <definedName name="ES2_38">#REF!</definedName>
    <definedName name="ES2_39">#REF!</definedName>
    <definedName name="ES2_4">#REF!</definedName>
    <definedName name="ES2_40" localSheetId="2">#REF!</definedName>
    <definedName name="ES2_40">#REF!</definedName>
    <definedName name="ES2_41">#REF!</definedName>
    <definedName name="ES2_42">#REF!</definedName>
    <definedName name="ES2_43">#REF!</definedName>
    <definedName name="ES2_5" localSheetId="2">#REF!</definedName>
    <definedName name="ES2_5">#REF!</definedName>
    <definedName name="ES2_6" localSheetId="2">#REF!</definedName>
    <definedName name="ES2_6">#REF!</definedName>
    <definedName name="ES2_7">#REF!</definedName>
    <definedName name="ES2_8" localSheetId="2">#REF!</definedName>
    <definedName name="ES2_8">#REF!</definedName>
    <definedName name="ES2_9">#REF!</definedName>
    <definedName name="ES3_1">#REF!</definedName>
    <definedName name="ES3_10">#REF!</definedName>
    <definedName name="ES3_11">#REF!</definedName>
    <definedName name="ES3_12">#REF!</definedName>
    <definedName name="ES3_13">#REF!</definedName>
    <definedName name="ES3_14" localSheetId="2">#REF!</definedName>
    <definedName name="ES3_14">#REF!</definedName>
    <definedName name="ES3_15" localSheetId="2">#REF!</definedName>
    <definedName name="ES3_15">#REF!</definedName>
    <definedName name="ES3_16">#REF!</definedName>
    <definedName name="ES3_17" localSheetId="2">#REF!</definedName>
    <definedName name="ES3_17">#REF!</definedName>
    <definedName name="ES3_18" localSheetId="2">#REF!</definedName>
    <definedName name="ES3_18">#REF!</definedName>
    <definedName name="ES3_19">#REF!</definedName>
    <definedName name="ES3_2">#REF!</definedName>
    <definedName name="ES3_20">#REF!</definedName>
    <definedName name="ES3_21" localSheetId="2">#REF!</definedName>
    <definedName name="ES3_21">#REF!</definedName>
    <definedName name="ES3_22" localSheetId="2">#REF!</definedName>
    <definedName name="ES3_22">#REF!</definedName>
    <definedName name="ES3_23">#REF!</definedName>
    <definedName name="ES3_24" localSheetId="2">#REF!</definedName>
    <definedName name="ES3_24">#REF!</definedName>
    <definedName name="ES3_25">#REF!</definedName>
    <definedName name="ES3_26">#REF!</definedName>
    <definedName name="ES3_27">#REF!</definedName>
    <definedName name="ES3_28">#REF!</definedName>
    <definedName name="ES3_29" localSheetId="2">#REF!</definedName>
    <definedName name="ES3_29">#REF!</definedName>
    <definedName name="ES3_3">#REF!</definedName>
    <definedName name="ES3_30">#REF!</definedName>
    <definedName name="ES3_31">#REF!</definedName>
    <definedName name="ES3_32">#REF!</definedName>
    <definedName name="ES3_33" localSheetId="2">#REF!</definedName>
    <definedName name="ES3_33">#REF!</definedName>
    <definedName name="ES3_34">#REF!</definedName>
    <definedName name="ES3_35" localSheetId="2">#REF!</definedName>
    <definedName name="ES3_35">#REF!</definedName>
    <definedName name="ES3_36">#REF!</definedName>
    <definedName name="ES3_37">#REF!</definedName>
    <definedName name="ES3_38">#REF!</definedName>
    <definedName name="ES3_39">#REF!</definedName>
    <definedName name="ES3_4">#REF!</definedName>
    <definedName name="ES3_40">#REF!</definedName>
    <definedName name="ES3_41">#REF!</definedName>
    <definedName name="ES3_42">#REF!</definedName>
    <definedName name="ES3_43">#REF!</definedName>
    <definedName name="ES3_5">#REF!</definedName>
    <definedName name="ES3_6">#REF!</definedName>
    <definedName name="ES3_7">#REF!</definedName>
    <definedName name="ES3_8" localSheetId="2">#REF!</definedName>
    <definedName name="ES3_8">#REF!</definedName>
    <definedName name="ES3_9">#REF!</definedName>
    <definedName name="ES4_1">#REF!</definedName>
    <definedName name="ES4_10" localSheetId="2">#REF!</definedName>
    <definedName name="ES4_10">#REF!</definedName>
    <definedName name="ES4_11" localSheetId="2">#REF!</definedName>
    <definedName name="ES4_11">#REF!</definedName>
    <definedName name="ES4_12">#REF!</definedName>
    <definedName name="ES4_13">#REF!</definedName>
    <definedName name="ES4_14" localSheetId="2">#REF!</definedName>
    <definedName name="ES4_14">#REF!</definedName>
    <definedName name="ES4_15" localSheetId="2">#REF!</definedName>
    <definedName name="ES4_15">#REF!</definedName>
    <definedName name="ES4_16" localSheetId="2">#REF!</definedName>
    <definedName name="ES4_16">#REF!</definedName>
    <definedName name="ES4_17">#REF!</definedName>
    <definedName name="ES4_18">#REF!</definedName>
    <definedName name="ES4_19">#REF!</definedName>
    <definedName name="ES4_2" localSheetId="2">#REF!</definedName>
    <definedName name="ES4_2">#REF!</definedName>
    <definedName name="ES4_20">#REF!</definedName>
    <definedName name="ES4_21">#REF!</definedName>
    <definedName name="ES4_22">#REF!</definedName>
    <definedName name="ES4_23">#REF!</definedName>
    <definedName name="ES4_24">#REF!</definedName>
    <definedName name="ES4_25" localSheetId="2">#REF!</definedName>
    <definedName name="ES4_25">#REF!</definedName>
    <definedName name="ES4_26">#REF!</definedName>
    <definedName name="ES4_27">#REF!</definedName>
    <definedName name="ES4_28" localSheetId="2">#REF!</definedName>
    <definedName name="ES4_28">#REF!</definedName>
    <definedName name="ES4_29">#REF!</definedName>
    <definedName name="ES4_3">#REF!</definedName>
    <definedName name="ES4_30">#REF!</definedName>
    <definedName name="ES4_31">#REF!</definedName>
    <definedName name="ES4_32">#REF!</definedName>
    <definedName name="ES4_33">#REF!</definedName>
    <definedName name="ES4_34" localSheetId="2">#REF!</definedName>
    <definedName name="ES4_34">#REF!</definedName>
    <definedName name="ES4_35">#REF!</definedName>
    <definedName name="ES4_36">#REF!</definedName>
    <definedName name="ES4_37">#REF!</definedName>
    <definedName name="ES4_38">#REF!</definedName>
    <definedName name="ES4_39">#REF!</definedName>
    <definedName name="ES4_4">#REF!</definedName>
    <definedName name="ES4_40">#REF!</definedName>
    <definedName name="ES4_41">#REF!</definedName>
    <definedName name="ES4_42">#REF!</definedName>
    <definedName name="ES4_43">#REF!</definedName>
    <definedName name="ES4_5">#REF!</definedName>
    <definedName name="ES4_6">#REF!</definedName>
    <definedName name="ES4_7">#REF!</definedName>
    <definedName name="ES4_8">#REF!</definedName>
    <definedName name="ES4_9" localSheetId="2">#REF!</definedName>
    <definedName name="ES4_9">#REF!</definedName>
    <definedName name="ES5_1" localSheetId="2">#REF!</definedName>
    <definedName name="ES5_1">#REF!</definedName>
    <definedName name="ES5_10">#REF!</definedName>
    <definedName name="ES5_11" localSheetId="2">#REF!</definedName>
    <definedName name="ES5_11">#REF!</definedName>
    <definedName name="ES5_12" localSheetId="2">#REF!</definedName>
    <definedName name="ES5_12">#REF!</definedName>
    <definedName name="ES5_13">#REF!</definedName>
    <definedName name="ES5_14">#REF!</definedName>
    <definedName name="ES5_15">#REF!</definedName>
    <definedName name="ES5_16">#REF!</definedName>
    <definedName name="ES5_17">#REF!</definedName>
    <definedName name="ES5_18">#REF!</definedName>
    <definedName name="ES5_19">#REF!</definedName>
    <definedName name="ES5_2" localSheetId="2">#REF!</definedName>
    <definedName name="ES5_2">#REF!</definedName>
    <definedName name="ES5_20">#REF!</definedName>
    <definedName name="ES5_21" localSheetId="2">#REF!</definedName>
    <definedName name="ES5_21">#REF!</definedName>
    <definedName name="ES5_22">#REF!</definedName>
    <definedName name="ES5_23">#REF!</definedName>
    <definedName name="ES5_24">#REF!</definedName>
    <definedName name="ES5_25">#REF!</definedName>
    <definedName name="ES5_26">#REF!</definedName>
    <definedName name="ES5_27">#REF!</definedName>
    <definedName name="ES5_28" localSheetId="2">#REF!</definedName>
    <definedName name="ES5_28">#REF!</definedName>
    <definedName name="ES5_29">#REF!</definedName>
    <definedName name="ES5_3">#REF!</definedName>
    <definedName name="ES5_30">#REF!</definedName>
    <definedName name="ES5_31">#REF!</definedName>
    <definedName name="ES5_32">#REF!</definedName>
    <definedName name="ES5_33">#REF!</definedName>
    <definedName name="ES5_34">#REF!</definedName>
    <definedName name="ES5_35">#REF!</definedName>
    <definedName name="ES5_36">#REF!</definedName>
    <definedName name="ES5_37">#REF!</definedName>
    <definedName name="ES5_38">#REF!</definedName>
    <definedName name="ES5_39">#REF!</definedName>
    <definedName name="ES5_4">#REF!</definedName>
    <definedName name="ES5_40">#REF!</definedName>
    <definedName name="ES5_41">#REF!</definedName>
    <definedName name="ES5_42">#REF!</definedName>
    <definedName name="ES5_43">#REF!</definedName>
    <definedName name="ES5_5">#REF!</definedName>
    <definedName name="ES5_6">#REF!</definedName>
    <definedName name="ES5_7">#REF!</definedName>
    <definedName name="ES5_8">#REF!</definedName>
    <definedName name="ES5_9">#REF!</definedName>
    <definedName name="ES6_1" localSheetId="2">#REF!</definedName>
    <definedName name="ES6_1">#REF!</definedName>
    <definedName name="ES6_10">#REF!</definedName>
    <definedName name="ES6_11">#REF!</definedName>
    <definedName name="ES6_12">#REF!</definedName>
    <definedName name="ES6_13">#REF!</definedName>
    <definedName name="ES6_14">#REF!</definedName>
    <definedName name="ES6_15">#REF!</definedName>
    <definedName name="ES6_16" localSheetId="2">#REF!</definedName>
    <definedName name="ES6_16">#REF!</definedName>
    <definedName name="ES6_17" localSheetId="2">#REF!</definedName>
    <definedName name="ES6_17">#REF!</definedName>
    <definedName name="ES6_18">#REF!</definedName>
    <definedName name="ES6_19" localSheetId="2">#REF!</definedName>
    <definedName name="ES6_19">#REF!</definedName>
    <definedName name="ES6_2" localSheetId="2">#REF!</definedName>
    <definedName name="ES6_2">#REF!</definedName>
    <definedName name="ES6_20">#REF!</definedName>
    <definedName name="ES6_21">#REF!</definedName>
    <definedName name="ES6_22">#REF!</definedName>
    <definedName name="ES6_23">#REF!</definedName>
    <definedName name="ES6_24">#REF!</definedName>
    <definedName name="ES6_25">#REF!</definedName>
    <definedName name="ES6_26">#REF!</definedName>
    <definedName name="ES6_27">#REF!</definedName>
    <definedName name="ES6_28">#REF!</definedName>
    <definedName name="ES6_29">#REF!</definedName>
    <definedName name="ES6_3">#REF!</definedName>
    <definedName name="ES6_30">#REF!</definedName>
    <definedName name="ES6_31">#REF!</definedName>
    <definedName name="ES6_32" localSheetId="2">#REF!</definedName>
    <definedName name="ES6_32">#REF!</definedName>
    <definedName name="ES6_33">#REF!</definedName>
    <definedName name="ES6_34" localSheetId="2">#REF!</definedName>
    <definedName name="ES6_34">#REF!</definedName>
    <definedName name="ES6_35">#REF!</definedName>
    <definedName name="ES6_36">#REF!</definedName>
    <definedName name="ES6_37">#REF!</definedName>
    <definedName name="ES6_38">#REF!</definedName>
    <definedName name="ES6_39">#REF!</definedName>
    <definedName name="ES6_4" localSheetId="2">#REF!</definedName>
    <definedName name="ES6_4">#REF!</definedName>
    <definedName name="ES6_40">#REF!</definedName>
    <definedName name="ES6_41">#REF!</definedName>
    <definedName name="ES6_42" localSheetId="2">#REF!</definedName>
    <definedName name="ES6_42">#REF!</definedName>
    <definedName name="ES6_43" localSheetId="2">#REF!</definedName>
    <definedName name="ES6_43">#REF!</definedName>
    <definedName name="ES6_5">#REF!</definedName>
    <definedName name="ES6_6">#REF!</definedName>
    <definedName name="ES6_7">#REF!</definedName>
    <definedName name="ES6_8">#REF!</definedName>
    <definedName name="ES6_9">#REF!</definedName>
    <definedName name="ESE" localSheetId="2">#REF!</definedName>
    <definedName name="ESE">#REF!</definedName>
    <definedName name="ESMALTE">#REF!</definedName>
    <definedName name="ESP210.2.2">#REF!</definedName>
    <definedName name="ESP220.1">#REF!</definedName>
    <definedName name="ESP225P">#REF!</definedName>
    <definedName name="ESP330.1">#REF!</definedName>
    <definedName name="ESP640.1.2" localSheetId="2">#REF!</definedName>
    <definedName name="ESP640.1.2">#REF!</definedName>
    <definedName name="ESP673.1" localSheetId="2">#REF!</definedName>
    <definedName name="ESP673.1">#REF!</definedName>
    <definedName name="ESP673.2">#REF!</definedName>
    <definedName name="ESPECIFICACION" localSheetId="2">#REF!</definedName>
    <definedName name="ESPECIFICACION">#REF!</definedName>
    <definedName name="Especificación">#REF!</definedName>
    <definedName name="EST10A">#REF!</definedName>
    <definedName name="EST10V1">#REF!</definedName>
    <definedName name="EST11A" localSheetId="2">#REF!</definedName>
    <definedName name="EST11A">#REF!</definedName>
    <definedName name="ESTAC">[12]BASE!$D$242</definedName>
    <definedName name="ESTACION">[75]TABLAS!$B$63:$B$78</definedName>
    <definedName name="ESTADO_ACUEDUCTO">#REF!</definedName>
    <definedName name="ESTADO_ALCANTARILLADO">#REF!</definedName>
    <definedName name="ESTERIL" localSheetId="2">#REF!</definedName>
    <definedName name="ESTERIL">#REF!</definedName>
    <definedName name="ESTRUCT06" localSheetId="2">#REF!</definedName>
    <definedName name="ESTRUCT06">#REF!</definedName>
    <definedName name="ESTRUCT07" localSheetId="2">#REF!</definedName>
    <definedName name="ESTRUCT07">#REF!</definedName>
    <definedName name="ESTRUCT08" localSheetId="2">#REF!</definedName>
    <definedName name="ESTRUCT08">#REF!</definedName>
    <definedName name="ESTRUCT09" localSheetId="2">#REF!</definedName>
    <definedName name="ESTRUCT09">#REF!</definedName>
    <definedName name="ESTRUCT10" localSheetId="2">#REF!</definedName>
    <definedName name="ESTRUCT10">#REF!</definedName>
    <definedName name="ESTRUCT11" localSheetId="2">#REF!</definedName>
    <definedName name="ESTRUCT11">#REF!</definedName>
    <definedName name="ESTRUCT12" localSheetId="2">#REF!</definedName>
    <definedName name="ESTRUCT12">#REF!</definedName>
    <definedName name="ESTRUCT13" localSheetId="2">#REF!</definedName>
    <definedName name="ESTRUCT13">#REF!</definedName>
    <definedName name="ESTRUCT14" localSheetId="2">#REF!</definedName>
    <definedName name="ESTRUCT14">#REF!</definedName>
    <definedName name="ESTRUCT15" localSheetId="2">#REF!</definedName>
    <definedName name="ESTRUCT15">#REF!</definedName>
    <definedName name="ESTRUCT16" localSheetId="2">#REF!</definedName>
    <definedName name="ESTRUCT16">#REF!</definedName>
    <definedName name="ESTRUCT17" localSheetId="2">#REF!</definedName>
    <definedName name="ESTRUCT17">#REF!</definedName>
    <definedName name="ESTRUCT18" localSheetId="2">#REF!</definedName>
    <definedName name="ESTRUCT18">#REF!</definedName>
    <definedName name="ESTRUCT19" localSheetId="2">#REF!</definedName>
    <definedName name="ESTRUCT19">#REF!</definedName>
    <definedName name="ESTRUCT20" localSheetId="2">#REF!</definedName>
    <definedName name="ESTRUCT20">#REF!</definedName>
    <definedName name="ESTRUCT21" localSheetId="2">#REF!</definedName>
    <definedName name="ESTRUCT21">#REF!</definedName>
    <definedName name="ESTRUCT22" localSheetId="2">#REF!</definedName>
    <definedName name="ESTRUCT22">#REF!</definedName>
    <definedName name="ESTRUCT24" localSheetId="2">#REF!</definedName>
    <definedName name="ESTRUCT24">#REF!</definedName>
    <definedName name="ESTRUCT25" localSheetId="2">#REF!</definedName>
    <definedName name="ESTRUCT25">#REF!</definedName>
    <definedName name="ESTRUCT28" localSheetId="2">#REF!</definedName>
    <definedName name="ESTRUCT28">#REF!</definedName>
    <definedName name="ESTRUCT29" localSheetId="2">#REF!</definedName>
    <definedName name="ESTRUCT29">#REF!</definedName>
    <definedName name="ESTRUCT31" localSheetId="2">#REF!</definedName>
    <definedName name="ESTRUCT31">#REF!</definedName>
    <definedName name="ESTRUCT33" localSheetId="2">#REF!</definedName>
    <definedName name="ESTRUCT33">#REF!</definedName>
    <definedName name="ESTRUCT34" localSheetId="2">#REF!</definedName>
    <definedName name="ESTRUCT34">#REF!</definedName>
    <definedName name="ESTRUCT43" localSheetId="2">#REF!</definedName>
    <definedName name="ESTRUCT43">#REF!</definedName>
    <definedName name="ETERNIT6" localSheetId="2">#REF!</definedName>
    <definedName name="ETERNIT6">#REF!</definedName>
    <definedName name="etertgg" localSheetId="2">#REF!</definedName>
    <definedName name="etertgg">#REF!</definedName>
    <definedName name="etewt" localSheetId="2">#REF!</definedName>
    <definedName name="etewt">#REF!</definedName>
    <definedName name="etu" localSheetId="2">#REF!</definedName>
    <definedName name="etu">#REF!</definedName>
    <definedName name="etueh" localSheetId="2">#REF!</definedName>
    <definedName name="etueh">#REF!</definedName>
    <definedName name="etyty" localSheetId="2">#REF!</definedName>
    <definedName name="etyty">#REF!</definedName>
    <definedName name="etyu" localSheetId="2">#REF!</definedName>
    <definedName name="etyu">#REF!</definedName>
    <definedName name="eu" localSheetId="2">#REF!</definedName>
    <definedName name="eu">#REF!</definedName>
    <definedName name="eut" localSheetId="2">#REF!</definedName>
    <definedName name="eut">#REF!</definedName>
    <definedName name="euyt" localSheetId="2">#REF!</definedName>
    <definedName name="euyt">#REF!</definedName>
    <definedName name="ev.Calculation" hidden="1">-4135</definedName>
    <definedName name="ev.Initialized" hidden="1">FALSE</definedName>
    <definedName name="Eval_Currency">#REF!</definedName>
    <definedName name="ewegt" localSheetId="2">#REF!</definedName>
    <definedName name="ewegt">#REF!</definedName>
    <definedName name="ewfewfg" localSheetId="2">#REF!</definedName>
    <definedName name="ewfewfg">#REF!</definedName>
    <definedName name="ewre" localSheetId="2">#REF!</definedName>
    <definedName name="ewre">#REF!</definedName>
    <definedName name="ewrewf" localSheetId="2">#REF!</definedName>
    <definedName name="ewrewf">#REF!</definedName>
    <definedName name="ewrr" localSheetId="2">#REF!</definedName>
    <definedName name="ewrr">#REF!</definedName>
    <definedName name="ewrt" localSheetId="2">#REF!</definedName>
    <definedName name="ewrt">#REF!</definedName>
    <definedName name="ewrwer" localSheetId="2">#REF!</definedName>
    <definedName name="ewrwer">#REF!</definedName>
    <definedName name="ex" localSheetId="2">#REF!</definedName>
    <definedName name="ex">#REF!</definedName>
    <definedName name="EXC" localSheetId="4">#REF!</definedName>
    <definedName name="EXC">#REF!</definedName>
    <definedName name="EXCAVACIONCONGLOMERADO" localSheetId="2">#REF!</definedName>
    <definedName name="EXCAVACIONCONGLOMERADO">#REF!</definedName>
    <definedName name="EXCAVACIONSIMPLE">#REF!</definedName>
    <definedName name="exCEL" localSheetId="4">#REF!</definedName>
    <definedName name="exCEL">#REF!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 localSheetId="2">#REF!</definedName>
    <definedName name="Excel_BuiltIn_Print_Area_1_1_1_1_1_1">#REF!</definedName>
    <definedName name="Excel_BuiltIn_Print_Area_3" localSheetId="4">#REF!</definedName>
    <definedName name="Excel_BuiltIn_Print_Area_3">#REF!</definedName>
    <definedName name="Excel_BuiltIn_Print_Area_3_X" localSheetId="4">#REF!</definedName>
    <definedName name="Excel_BuiltIn_Print_Area_3_X">#REF!</definedName>
    <definedName name="Excel_BuiltIn_Print_Area_7" localSheetId="2">#REF!</definedName>
    <definedName name="Excel_BuiltIn_Print_Area_7">#REF!</definedName>
    <definedName name="Excel_BuiltIn_Print_Titles_1">#REF!</definedName>
    <definedName name="Excel_BuiltIn_Print_Titles_1_1">#REF!</definedName>
    <definedName name="Excel_BuiltIn_Print_Titles_1_1_1" localSheetId="2">#REF!</definedName>
    <definedName name="Excel_BuiltIn_Print_Titles_1_1_1">#REF!</definedName>
    <definedName name="Excel_BuiltIn_Print_Titles_1_1_1_1">#REF!</definedName>
    <definedName name="Excel_BuiltIn_Print_Titles_10" localSheetId="4">[58]SKJ452!#REF!</definedName>
    <definedName name="Excel_BuiltIn_Print_Titles_10" localSheetId="2">#REF!</definedName>
    <definedName name="Excel_BuiltIn_Print_Titles_10">#REF!</definedName>
    <definedName name="Excel_BuiltIn_Print_Titles_11" localSheetId="4">[58]ITA878!#REF!</definedName>
    <definedName name="Excel_BuiltIn_Print_Titles_11" localSheetId="2">#REF!</definedName>
    <definedName name="Excel_BuiltIn_Print_Titles_11">#REF!</definedName>
    <definedName name="Excel_BuiltIn_Print_Titles_12" localSheetId="4">'[58]AEA-944'!#REF!</definedName>
    <definedName name="Excel_BuiltIn_Print_Titles_12" localSheetId="2">#REF!</definedName>
    <definedName name="Excel_BuiltIn_Print_Titles_12">#REF!</definedName>
    <definedName name="Excel_BuiltIn_Print_Titles_13" localSheetId="4">'[58]DUB-823'!#REF!</definedName>
    <definedName name="Excel_BuiltIn_Print_Titles_13" localSheetId="2">#REF!</definedName>
    <definedName name="Excel_BuiltIn_Print_Titles_13">#REF!</definedName>
    <definedName name="Excel_BuiltIn_Print_Titles_14" localSheetId="4">'[58]GPI 526'!#REF!</definedName>
    <definedName name="Excel_BuiltIn_Print_Titles_14" localSheetId="2">#REF!</definedName>
    <definedName name="Excel_BuiltIn_Print_Titles_14">#REF!</definedName>
    <definedName name="Excel_BuiltIn_Print_Titles_15" localSheetId="4">#REF!</definedName>
    <definedName name="Excel_BuiltIn_Print_Titles_15">#REF!</definedName>
    <definedName name="Excel_BuiltIn_Print_Titles_16" localSheetId="4">#REF!</definedName>
    <definedName name="Excel_BuiltIn_Print_Titles_16" localSheetId="2">#REF!</definedName>
    <definedName name="Excel_BuiltIn_Print_Titles_16">#REF!</definedName>
    <definedName name="Excel_BuiltIn_Print_Titles_17" localSheetId="4">#REF!</definedName>
    <definedName name="Excel_BuiltIn_Print_Titles_17">#REF!</definedName>
    <definedName name="Excel_BuiltIn_Print_Titles_18" localSheetId="4">#REF!</definedName>
    <definedName name="Excel_BuiltIn_Print_Titles_18" localSheetId="2">#REF!</definedName>
    <definedName name="Excel_BuiltIn_Print_Titles_18">#REF!</definedName>
    <definedName name="Excel_BuiltIn_Print_Titles_19" localSheetId="4">[58]XXJ617!#REF!</definedName>
    <definedName name="Excel_BuiltIn_Print_Titles_19" localSheetId="2">#REF!</definedName>
    <definedName name="Excel_BuiltIn_Print_Titles_19">#REF!</definedName>
    <definedName name="Excel_BuiltIn_Print_Titles_2_1">#REF!</definedName>
    <definedName name="Excel_BuiltIn_Print_Titles_20" localSheetId="4">#REF!</definedName>
    <definedName name="Excel_BuiltIn_Print_Titles_20">#REF!</definedName>
    <definedName name="Excel_BuiltIn_Print_Titles_21" localSheetId="4">[58]SNG_855!#REF!</definedName>
    <definedName name="Excel_BuiltIn_Print_Titles_21" localSheetId="2">#REF!</definedName>
    <definedName name="Excel_BuiltIn_Print_Titles_21">#REF!</definedName>
    <definedName name="Excel_BuiltIn_Print_Titles_23" localSheetId="4">#REF!</definedName>
    <definedName name="Excel_BuiltIn_Print_Titles_23">#REF!</definedName>
    <definedName name="Excel_BuiltIn_Print_Titles_3" localSheetId="4">#REF!</definedName>
    <definedName name="Excel_BuiltIn_Print_Titles_3">#REF!</definedName>
    <definedName name="Excel_BuiltIn_Print_Titles_4">#REF!</definedName>
    <definedName name="Excel_BuiltIn_Print_Titles_5" localSheetId="4">'[58]VEA 374'!#REF!</definedName>
    <definedName name="Excel_BuiltIn_Print_Titles_5">#REF!</definedName>
    <definedName name="Excel_BuiltIn_Print_Titles_5_XX" localSheetId="4">'[58]VEA 374'!#REF!</definedName>
    <definedName name="Excel_BuiltIn_Print_Titles_5_XX" localSheetId="2">#REF!</definedName>
    <definedName name="Excel_BuiltIn_Print_Titles_5_XX">#REF!</definedName>
    <definedName name="Excel_BuiltIn_Print_Titles_6" localSheetId="4">#REF!</definedName>
    <definedName name="Excel_BuiltIn_Print_Titles_6">#REF!</definedName>
    <definedName name="Excel_BuiltIn_Print_Titles_7" localSheetId="4">[58]HFB024!#REF!</definedName>
    <definedName name="Excel_BuiltIn_Print_Titles_7" localSheetId="2">#REF!</definedName>
    <definedName name="Excel_BuiltIn_Print_Titles_7">#REF!</definedName>
    <definedName name="Excel_BuiltIn_Print_Titles_8" localSheetId="4">#REF!</definedName>
    <definedName name="Excel_BuiltIn_Print_Titles_8">#REF!</definedName>
    <definedName name="Excel_BuiltIn_Print_Titles_9" localSheetId="4">[58]PAJ825!#REF!</definedName>
    <definedName name="Excel_BuiltIn_Print_Titles_9" localSheetId="2">#REF!</definedName>
    <definedName name="Excel_BuiltIn_Print_Titles_9">#REF!</definedName>
    <definedName name="Exchange_Rate">#REF!</definedName>
    <definedName name="exchangerate" localSheetId="2">#REF!</definedName>
    <definedName name="exchangerate">#REF!</definedName>
    <definedName name="EXCROC">'[76]Análisis de precios'!$H$52</definedName>
    <definedName name="Executivepb">#REF!</definedName>
    <definedName name="ExistAge">#REF!</definedName>
    <definedName name="ExistFleet">#REF!</definedName>
    <definedName name="expl1" localSheetId="2">#REF!</definedName>
    <definedName name="expl1">#REF!</definedName>
    <definedName name="ExRateAus">[77]ProjectParameters!$G$18</definedName>
    <definedName name="ExRateCountry">[77]ProjectParameters!$B$18:$B$22</definedName>
    <definedName name="ExRates">[77]ProjectParameters!$G$18:$G$22</definedName>
    <definedName name="Extracción_IM">#REF!</definedName>
    <definedName name="F.D.CV1_Moisture">#REF!</definedName>
    <definedName name="F.D.CV2_Al" localSheetId="2">#REF!</definedName>
    <definedName name="F.D.CV2_Al">#REF!</definedName>
    <definedName name="F.D.CV2_Co" localSheetId="2">#REF!</definedName>
    <definedName name="F.D.CV2_Co">#REF!</definedName>
    <definedName name="F.D.CV2_DryTonnes">#REF!</definedName>
    <definedName name="F.D.CV2_dtph">#REF!</definedName>
    <definedName name="F.D.CV2_Fe" localSheetId="2">#REF!</definedName>
    <definedName name="F.D.CV2_Fe">#REF!</definedName>
    <definedName name="F.D.CV2_Mg" localSheetId="2">#REF!</definedName>
    <definedName name="F.D.CV2_Mg">#REF!</definedName>
    <definedName name="F.D.CV2_Ni">#REF!</definedName>
    <definedName name="F.D.CV2_Si" localSheetId="2">#REF!</definedName>
    <definedName name="F.D.CV2_Si">#REF!</definedName>
    <definedName name="F.D.Mill_Availability">#REF!</definedName>
    <definedName name="F.D.Mill_Downtime">#REF!</definedName>
    <definedName name="F.D.Mill_DryTonnes">#REF!</definedName>
    <definedName name="F.D.Mill_DryTph">#REF!</definedName>
    <definedName name="F.D.Mill_PowerDraw" localSheetId="2">#REF!</definedName>
    <definedName name="F.D.Mill_PowerDraw">#REF!</definedName>
    <definedName name="F.D.Mill_PowerDrawPerTonne" localSheetId="2">#REF!</definedName>
    <definedName name="F.D.Mill_PowerDrawPerTonne">#REF!</definedName>
    <definedName name="F.D.Mill_Uptime">#REF!</definedName>
    <definedName name="F.D.Mill_Utilization">#REF!</definedName>
    <definedName name="F.D.Mill_WetTonnes">#REF!</definedName>
    <definedName name="F.D.Mill_WetTph">#REF!</definedName>
    <definedName name="F.D.MillFeed_Al">#REF!</definedName>
    <definedName name="F.D.MillFeed_Co">#REF!</definedName>
    <definedName name="F.D.MillFeed_Fe">#REF!</definedName>
    <definedName name="F.D.MillFeed_Mg" localSheetId="2">#REF!</definedName>
    <definedName name="F.D.MillFeed_Mg">#REF!</definedName>
    <definedName name="F.D.MillFeed_Ni">#REF!</definedName>
    <definedName name="F.D.MillFeed_Si" localSheetId="2">#REF!</definedName>
    <definedName name="F.D.MillFeed_Si">#REF!</definedName>
    <definedName name="F.D.MillH2O_Head">#REF!</definedName>
    <definedName name="F.D.MillH2O_Screen">#REF!</definedName>
    <definedName name="F.D.MillH2O_Total">#REF!</definedName>
    <definedName name="F.D.OreToStorage_Al">#REF!</definedName>
    <definedName name="F.D.OreToStorage_Co" localSheetId="2">#REF!</definedName>
    <definedName name="F.D.OreToStorage_Co">#REF!</definedName>
    <definedName name="F.D.OreToStorage_DryTonnes">#REF!</definedName>
    <definedName name="F.D.OreToStorage_DryTph">#REF!</definedName>
    <definedName name="F.D.OreToStorage_Fe" localSheetId="2">#REF!</definedName>
    <definedName name="F.D.OreToStorage_Fe">#REF!</definedName>
    <definedName name="F.D.OreToStorage_Mg" localSheetId="2">#REF!</definedName>
    <definedName name="F.D.OreToStorage_Mg">#REF!</definedName>
    <definedName name="F.D.OreToStorage_Ni">#REF!</definedName>
    <definedName name="F.D.OreToStorage_PulpDensity">#REF!</definedName>
    <definedName name="F.D.OreToStorage_PulpYieldStress">#REF!</definedName>
    <definedName name="F.D.OreToStorage_Si">#REF!</definedName>
    <definedName name="F.D.OreToStorage_Tank1Level">#REF!</definedName>
    <definedName name="F.D.OreToStorage_Tank2Level">#REF!</definedName>
    <definedName name="F.D.OreToStorage_Tank3Level" localSheetId="2">#REF!</definedName>
    <definedName name="F.D.OreToStorage_Tank3Level">#REF!</definedName>
    <definedName name="F.D.OreToStorage_Tank4Level">#REF!</definedName>
    <definedName name="F.D.OreToStorage_Volume">#REF!</definedName>
    <definedName name="F.D.OreToStorage_VolumePerHr">#REF!</definedName>
    <definedName name="F.M.CV1_Moisture" localSheetId="2">#REF!</definedName>
    <definedName name="F.M.CV1_Moisture">#REF!</definedName>
    <definedName name="F.M.CV2_Al">#REF!</definedName>
    <definedName name="F.M.CV2_Co" localSheetId="2">#REF!</definedName>
    <definedName name="F.M.CV2_Co">#REF!</definedName>
    <definedName name="F.M.CV2_DryTonnes">#REF!</definedName>
    <definedName name="F.M.CV2_dtph" localSheetId="2">#REF!</definedName>
    <definedName name="F.M.CV2_dtph">#REF!</definedName>
    <definedName name="F.M.CV2_Fe">#REF!</definedName>
    <definedName name="F.M.CV2_Mg">#REF!</definedName>
    <definedName name="F.M.CV2_Ni">#REF!</definedName>
    <definedName name="F.M.CV2_Si">#REF!</definedName>
    <definedName name="F.M.Mill_Availability" localSheetId="2">#REF!</definedName>
    <definedName name="F.M.Mill_Availability">#REF!</definedName>
    <definedName name="F.M.Mill_Downtime" localSheetId="2">#REF!</definedName>
    <definedName name="F.M.Mill_Downtime">#REF!</definedName>
    <definedName name="F.M.Mill_DryTonnes">#REF!</definedName>
    <definedName name="F.M.Mill_DryTph">#REF!</definedName>
    <definedName name="F.M.Mill_PowerDraw">#REF!</definedName>
    <definedName name="F.M.Mill_PowerDrawPerTonne">#REF!</definedName>
    <definedName name="F.M.Mill_Uptime">#REF!</definedName>
    <definedName name="F.M.Mill_Utilization">#REF!</definedName>
    <definedName name="F.M.Mill_WetTonnes" localSheetId="2">#REF!</definedName>
    <definedName name="F.M.Mill_WetTonnes">#REF!</definedName>
    <definedName name="F.M.Mill_WetTph" localSheetId="2">#REF!</definedName>
    <definedName name="F.M.Mill_WetTph">#REF!</definedName>
    <definedName name="F.M.MillFeed_Al">#REF!</definedName>
    <definedName name="F.M.MillFeed_Co">#REF!</definedName>
    <definedName name="F.M.MillFeed_Fe">#REF!</definedName>
    <definedName name="F.M.MillFeed_Mg">#REF!</definedName>
    <definedName name="F.M.MillFeed_Ni">#REF!</definedName>
    <definedName name="F.M.MillFeed_Si">#REF!</definedName>
    <definedName name="F.M.MillH2O_Head" localSheetId="2">#REF!</definedName>
    <definedName name="F.M.MillH2O_Head">#REF!</definedName>
    <definedName name="F.M.MillH2O_Screen">#REF!</definedName>
    <definedName name="F.M.MillH2O_Total">#REF!</definedName>
    <definedName name="F.M.OreToStorage_Al">#REF!</definedName>
    <definedName name="F.M.OreToStorage_Co">#REF!</definedName>
    <definedName name="F.M.OreToStorage_DryTonnes">#REF!</definedName>
    <definedName name="F.M.OreToStorage_DryTph" localSheetId="2">#REF!</definedName>
    <definedName name="F.M.OreToStorage_DryTph">#REF!</definedName>
    <definedName name="F.M.OreToStorage_Fe">#REF!</definedName>
    <definedName name="F.M.OreToStorage_Mg">#REF!</definedName>
    <definedName name="F.M.OreToStorage_Ni" localSheetId="2">#REF!</definedName>
    <definedName name="F.M.OreToStorage_Ni">#REF!</definedName>
    <definedName name="F.M.OreToStorage_PulpDensity">#REF!</definedName>
    <definedName name="F.M.OreToStorage_PulpYieldStress">#REF!</definedName>
    <definedName name="F.M.OreToStorage_Si">#REF!</definedName>
    <definedName name="F.M.OreToStorage_Volume">#REF!</definedName>
    <definedName name="F.M.OreToStorage_VolumePerHr">#REF!</definedName>
    <definedName name="F.Y.CV1_Moisture">#REF!</definedName>
    <definedName name="F.Y.CV2_Al">#REF!</definedName>
    <definedName name="F.Y.CV2_Co" localSheetId="2">#REF!</definedName>
    <definedName name="F.Y.CV2_Co">#REF!</definedName>
    <definedName name="F.Y.CV2_DryTonnes" localSheetId="2">#REF!</definedName>
    <definedName name="F.Y.CV2_DryTonnes">#REF!</definedName>
    <definedName name="F.Y.CV2_dtph" localSheetId="2">#REF!</definedName>
    <definedName name="F.Y.CV2_dtph">#REF!</definedName>
    <definedName name="F.Y.CV2_Fe">#REF!</definedName>
    <definedName name="F.Y.CV2_Mg" localSheetId="2">#REF!</definedName>
    <definedName name="F.Y.CV2_Mg">#REF!</definedName>
    <definedName name="F.Y.CV2_Ni" localSheetId="2">#REF!</definedName>
    <definedName name="F.Y.CV2_Ni">#REF!</definedName>
    <definedName name="F.Y.CV2_Si">#REF!</definedName>
    <definedName name="F.Y.Mill_Availability">#REF!</definedName>
    <definedName name="F.Y.Mill_Downtime">#REF!</definedName>
    <definedName name="F.Y.Mill_DryTonnes">#REF!</definedName>
    <definedName name="F.Y.Mill_DryTph">#REF!</definedName>
    <definedName name="F.Y.Mill_PowerDraw" localSheetId="2">#REF!</definedName>
    <definedName name="F.Y.Mill_PowerDraw">#REF!</definedName>
    <definedName name="F.Y.Mill_PowerDrawPerTonne">#REF!</definedName>
    <definedName name="F.Y.Mill_Uptime">#REF!</definedName>
    <definedName name="F.Y.Mill_Utilization">#REF!</definedName>
    <definedName name="F.Y.Mill_WetTonnes">#REF!</definedName>
    <definedName name="F.Y.Mill_WetTph">#REF!</definedName>
    <definedName name="F.Y.MillFeed_Al">#REF!</definedName>
    <definedName name="F.Y.MillFeed_Co">#REF!</definedName>
    <definedName name="F.Y.MillFeed_Fe">#REF!</definedName>
    <definedName name="F.Y.MillFeed_Mg" localSheetId="2">#REF!</definedName>
    <definedName name="F.Y.MillFeed_Mg">#REF!</definedName>
    <definedName name="F.Y.MillFeed_Ni">#REF!</definedName>
    <definedName name="F.Y.MillFeed_Si" localSheetId="2">#REF!</definedName>
    <definedName name="F.Y.MillFeed_Si">#REF!</definedName>
    <definedName name="F.Y.MillH2O_Head">#REF!</definedName>
    <definedName name="F.Y.MillH2O_Screen">#REF!</definedName>
    <definedName name="F.Y.MillH2O_Total" localSheetId="2">#REF!</definedName>
    <definedName name="F.Y.MillH2O_Total">#REF!</definedName>
    <definedName name="F.Y.OreToStorage_Al">#REF!</definedName>
    <definedName name="F.Y.OreToStorage_Co" localSheetId="2">#REF!</definedName>
    <definedName name="F.Y.OreToStorage_Co">#REF!</definedName>
    <definedName name="F.Y.OreToStorage_DryTonnes">#REF!</definedName>
    <definedName name="F.Y.OreToStorage_DryTph" localSheetId="2">#REF!</definedName>
    <definedName name="F.Y.OreToStorage_DryTph">#REF!</definedName>
    <definedName name="F.Y.OreToStorage_Fe">#REF!</definedName>
    <definedName name="F.Y.OreToStorage_Mg">#REF!</definedName>
    <definedName name="F.Y.OreToStorage_Ni" localSheetId="2">#REF!</definedName>
    <definedName name="F.Y.OreToStorage_Ni">#REF!</definedName>
    <definedName name="F.Y.OreToStorage_PulpDensity" localSheetId="2">#REF!</definedName>
    <definedName name="F.Y.OreToStorage_PulpDensity">#REF!</definedName>
    <definedName name="F.Y.OreToStorage_PulpYieldStress">#REF!</definedName>
    <definedName name="F.Y.OreToStorage_Si">#REF!</definedName>
    <definedName name="F.Y.OreToStorage_Volume">#REF!</definedName>
    <definedName name="F.Y.OreToStorage_VolumePerHr">#REF!</definedName>
    <definedName name="F201.1">#REF!</definedName>
    <definedName name="F201.2" localSheetId="2">#REF!</definedName>
    <definedName name="F201.2">#REF!</definedName>
    <definedName name="F201.3">#REF!</definedName>
    <definedName name="F210.2">#REF!</definedName>
    <definedName name="F210.3">#REF!</definedName>
    <definedName name="F211.1">#REF!</definedName>
    <definedName name="F220.1">#REF!</definedName>
    <definedName name="fa">#REF!</definedName>
    <definedName name="factor" localSheetId="4">#REF!</definedName>
    <definedName name="factor">#REF!</definedName>
    <definedName name="FACTOR_REAL" localSheetId="4">#REF!</definedName>
    <definedName name="FACTOR_REAL">#REF!</definedName>
    <definedName name="FACTORPRES">[17]prestaciones!$F$46</definedName>
    <definedName name="Factpb">#REF!</definedName>
    <definedName name="Factpb2">#REF!</definedName>
    <definedName name="fb">#REF!</definedName>
    <definedName name="fbc" localSheetId="2">#REF!</definedName>
    <definedName name="fbc">#REF!</definedName>
    <definedName name="fcc" localSheetId="2">#REF!</definedName>
    <definedName name="fcc">#REF!</definedName>
    <definedName name="fcv">#REF!</definedName>
    <definedName name="fd" localSheetId="2">#REF!</definedName>
    <definedName name="fd">#REF!</definedName>
    <definedName name="fda">#REF!</definedName>
    <definedName name="fdbjp" localSheetId="2">#REF!</definedName>
    <definedName name="fdbjp">#REF!</definedName>
    <definedName name="fdf" localSheetId="2">#REF!</definedName>
    <definedName name="fdf">#REF!</definedName>
    <definedName name="fdg" localSheetId="2">#REF!</definedName>
    <definedName name="fdg">#REF!</definedName>
    <definedName name="FDGD" localSheetId="2">#REF!</definedName>
    <definedName name="FDGD">#REF!</definedName>
    <definedName name="FDGFDBBP" localSheetId="2">#REF!</definedName>
    <definedName name="FDGFDBBP">#REF!</definedName>
    <definedName name="fdh" localSheetId="2">#REF!</definedName>
    <definedName name="fdh">#REF!</definedName>
    <definedName name="fdsa">#REF!</definedName>
    <definedName name="fdsf" localSheetId="2">#REF!</definedName>
    <definedName name="fdsf">#REF!</definedName>
    <definedName name="fdsfds" localSheetId="2">#REF!</definedName>
    <definedName name="fdsfds">#REF!</definedName>
    <definedName name="fdsfdsf" localSheetId="2">#REF!</definedName>
    <definedName name="fdsfdsf">#REF!</definedName>
    <definedName name="fdsgfds" localSheetId="2">#REF!</definedName>
    <definedName name="fdsgfds">#REF!</definedName>
    <definedName name="fdsgsdfu" localSheetId="2">#REF!</definedName>
    <definedName name="fdsgsdfu">#REF!</definedName>
    <definedName name="FDSIO" localSheetId="2">#REF!</definedName>
    <definedName name="FDSIO">#REF!</definedName>
    <definedName name="fdwssf">#REF!</definedName>
    <definedName name="feb00">[20]Dólar!#REF!</definedName>
    <definedName name="fec">#REF!</definedName>
    <definedName name="FECHA">#REF!</definedName>
    <definedName name="FECHAO" localSheetId="4">#REF!</definedName>
    <definedName name="FECHAO">#REF!</definedName>
    <definedName name="Fechas">#REF!</definedName>
    <definedName name="ferfer" localSheetId="2">#REF!</definedName>
    <definedName name="ferfer">#REF!</definedName>
    <definedName name="fermel" localSheetId="2">#REF!</definedName>
    <definedName name="fermel">#REF!</definedName>
    <definedName name="Fexx">[6]Cálculo!$B$39</definedName>
    <definedName name="FF">'[78]cost codes'!$B$2:$F$54</definedName>
    <definedName name="fff" localSheetId="2">#REF!</definedName>
    <definedName name="fff">#REF!</definedName>
    <definedName name="ffff">#REF!</definedName>
    <definedName name="ffffd" localSheetId="2">#REF!</definedName>
    <definedName name="ffffd">#REF!</definedName>
    <definedName name="fffffdfdfddf">#REF!</definedName>
    <definedName name="ffffffffffffffff">#REF!</definedName>
    <definedName name="fffffft" localSheetId="2">#REF!</definedName>
    <definedName name="fffffft">#REF!</definedName>
    <definedName name="fffffik" localSheetId="2">#REF!</definedName>
    <definedName name="fffffik">#REF!</definedName>
    <definedName name="fffffj" localSheetId="2">#REF!</definedName>
    <definedName name="fffffj">#REF!</definedName>
    <definedName name="ffffrd" localSheetId="2">#REF!</definedName>
    <definedName name="ffffrd">#REF!</definedName>
    <definedName name="ffffy" localSheetId="2">#REF!</definedName>
    <definedName name="ffffy">#REF!</definedName>
    <definedName name="fffrfr" localSheetId="2">#REF!</definedName>
    <definedName name="fffrfr">#REF!</definedName>
    <definedName name="fffs" localSheetId="2">#REF!</definedName>
    <definedName name="fffs">#REF!</definedName>
    <definedName name="fg">#REF!</definedName>
    <definedName name="fgdfg" localSheetId="2">#REF!</definedName>
    <definedName name="fgdfg">#REF!</definedName>
    <definedName name="fgdfsgr" localSheetId="2">#REF!</definedName>
    <definedName name="fgdfsgr">#REF!</definedName>
    <definedName name="fgdsfg" localSheetId="2">#REF!</definedName>
    <definedName name="fgdsfg">#REF!</definedName>
    <definedName name="FGFDH" localSheetId="2">#REF!</definedName>
    <definedName name="FGFDH">#REF!</definedName>
    <definedName name="fgghhj" localSheetId="2">#REF!</definedName>
    <definedName name="fgghhj">#REF!</definedName>
    <definedName name="FGHFBC" localSheetId="2">#REF!</definedName>
    <definedName name="FGHFBC">#REF!</definedName>
    <definedName name="fghfg" localSheetId="2">#REF!</definedName>
    <definedName name="fghfg">#REF!</definedName>
    <definedName name="fghfgh" localSheetId="2">#REF!</definedName>
    <definedName name="fghfgh">#REF!</definedName>
    <definedName name="FGHFW" localSheetId="2">#REF!</definedName>
    <definedName name="FGHFW">#REF!</definedName>
    <definedName name="fghhh" localSheetId="2">#REF!</definedName>
    <definedName name="fghhh">#REF!</definedName>
    <definedName name="fghsfgh" localSheetId="2">#REF!</definedName>
    <definedName name="fghsfgh">#REF!</definedName>
    <definedName name="fght" localSheetId="2">#REF!</definedName>
    <definedName name="fght">#REF!</definedName>
    <definedName name="fgjgryi" localSheetId="2">#REF!</definedName>
    <definedName name="fgjgryi">#REF!</definedName>
    <definedName name="FGV">#REF!</definedName>
    <definedName name="fhfg" localSheetId="2">#REF!</definedName>
    <definedName name="fhfg">#REF!</definedName>
    <definedName name="fhfgh" localSheetId="2">#REF!</definedName>
    <definedName name="fhfgh">#REF!</definedName>
    <definedName name="fhgh" localSheetId="2">#REF!</definedName>
    <definedName name="fhgh">#REF!</definedName>
    <definedName name="fhpltyunh" localSheetId="2">#REF!</definedName>
    <definedName name="fhpltyunh">#REF!</definedName>
    <definedName name="fi">#REF!</definedName>
    <definedName name="FIELT">[12]BASE!$D$256</definedName>
    <definedName name="FINANCIACION" localSheetId="2">#REF!</definedName>
    <definedName name="FINANCIACION">#REF!</definedName>
    <definedName name="Financialpb">#REF!</definedName>
    <definedName name="Financialpb2">#REF!</definedName>
    <definedName name="finisher">'[25]TARIFAS EQUIPOS'!$M$33</definedName>
    <definedName name="FixEquip_hrs">'[79]Fixed Plant'!$F$109:$AA$168</definedName>
    <definedName name="fk">#REF!</definedName>
    <definedName name="Fleet">#REF!</definedName>
    <definedName name="FleetC" localSheetId="2">#REF!</definedName>
    <definedName name="FleetC">#REF!</definedName>
    <definedName name="fleetRecNo">[80]Fleet!$B$12:$B$80</definedName>
    <definedName name="FleetS">#REF!</definedName>
    <definedName name="FleetW">#REF!</definedName>
    <definedName name="flq" localSheetId="2">#REF!</definedName>
    <definedName name="flq">#REF!</definedName>
    <definedName name="FOB_POINT">#REF!</definedName>
    <definedName name="forapproval">'[81]LISTS-FOR INTERNAL USE ONLY'!$B$16:$B$25</definedName>
    <definedName name="form_calcmod">'[82]CALC-MOD'!$C$4:$C$11,'[82]CALC-MOD'!$G$4:$G$11,'[82]CALC-MOD'!$C$16:$C$23,'[82]CALC-MOD'!$G$16:$G$23,'[82]CALC-MOD'!$C$29:$C$36,'[82]CALC-MOD'!$B$43:$B$47</definedName>
    <definedName name="form_cons">[83]CONS!$F$14:$F$81,[83]CONS!$G$13:$G$81,[83]CONS!$G$87:$G$90,[83]CONS!$K$13:$K$22,[83]CONS!$M$13:$M$21</definedName>
    <definedName name="form_desglose" localSheetId="2">#REF!</definedName>
    <definedName name="form_desglose">#REF!</definedName>
    <definedName name="form_equi">[83]EQUI!$D$15:$E$45,[83]EQUI!$E$46,[83]EQUI!$D$52:$E$86,[83]EQUI!$E$87,[83]EQUI!$D$94:$E$109,[83]EQUI!$E$110,[83]EQUI!$D$116:$E$122,[83]EQUI!$E$123,[83]EQUI!$D$131:$E$136,[83]EQUI!$E$137,[83]EQUI!$E$140,[83]EQUI!$D$146:$E$159,[83]EQUI!$E$161,[83]EQUI!$I$2:$I$14,[83]EQUI!$K$2:$K$13</definedName>
    <definedName name="form_indir">[82]INDIR!$C$17:$M$22,[82]INDIR!$O$17:$P$22,[82]INDIR!$R$17:$R$23,[82]INDIR!$C$25:$M$26,[82]INDIR!$O$25:$P$26,[82]INDIR!$R$25:$R$27,[82]INDIR!$C$32:$M$33,[82]INDIR!$O$32:$P$33,[82]INDIR!$R$32:$R$34,[82]INDIR!$R$37,[82]INDIR!$P$43:$P$49,[82]INDIR!$R$43:$R$50,[82]INDIR!$P$54:$P$59,[82]INDIR!$R$54:$R$60,[82]INDIR!$P$65:$P$67,[82]INDIR!$R$65:$R$68,[82]INDIR!$R$71</definedName>
    <definedName name="form_otrosmod">'[83]OTROS MO'!$C$15:$D$19,'[83]OTROS MO'!$F$15:$G$19,'[83]OTROS MO'!$H$15:$H$20,'[83]OTROS MO'!$F$25:$F$26,'[83]OTROS MO'!$H$25:$H$27,'[83]OTROS MO'!$F$33:$F$34,'[83]OTROS MO'!$H$33:$H$35,'[83]OTROS MO'!$H$38</definedName>
    <definedName name="form_resumen" localSheetId="2">#REF!</definedName>
    <definedName name="form_resumen">#REF!</definedName>
    <definedName name="form_subcon" localSheetId="2">#REF!</definedName>
    <definedName name="form_subcon">#REF!</definedName>
    <definedName name="form_superv">[82]SUPERV!$C$17:$L$23,[82]SUPERV!$N$17:$O$23,[82]SUPERV!$Q$17:$Q$24</definedName>
    <definedName name="FORM3">[12]BASE!$D$322</definedName>
    <definedName name="formadepago">#REF!</definedName>
    <definedName name="FORMALETAM2">#REF!</definedName>
    <definedName name="FORMATO_5">#REF!</definedName>
    <definedName name="FORMH">[12]BASE!$D$321</definedName>
    <definedName name="formularioCantidades" localSheetId="2">#REF!</definedName>
    <definedName name="formularioCantidades">#REF!</definedName>
    <definedName name="fortexbx65" localSheetId="4">[25]MATERIALES!#REF!</definedName>
    <definedName name="fortexbx65">[25]MATERIALES!#REF!</definedName>
    <definedName name="fortexbx90" localSheetId="4">[25]MATERIALES!#REF!</definedName>
    <definedName name="fortexbx90">[25]MATERIALES!#REF!</definedName>
    <definedName name="FPAGINTE" localSheetId="4">#REF!</definedName>
    <definedName name="FPAGINTE">#REF!</definedName>
    <definedName name="FPROXVEN" localSheetId="4">#REF!</definedName>
    <definedName name="FPROXVEN">#REF!</definedName>
    <definedName name="frbgsd" localSheetId="2">#REF!</definedName>
    <definedName name="frbgsd">#REF!</definedName>
    <definedName name="Fre" localSheetId="2">#REF!</definedName>
    <definedName name="Fre">#REF!</definedName>
    <definedName name="FrecInctoMmtoAnno">#REF!</definedName>
    <definedName name="FrecInctoMmtoAno" localSheetId="2">#REF!</definedName>
    <definedName name="FrecInctoMmtoAno">#REF!</definedName>
    <definedName name="frefr" localSheetId="2">#REF!</definedName>
    <definedName name="frefr">#REF!</definedName>
    <definedName name="FRENTES" localSheetId="2">#REF!</definedName>
    <definedName name="FRENTES">#REF!</definedName>
    <definedName name="fres">#REF!</definedName>
    <definedName name="frfa" localSheetId="2">#REF!</definedName>
    <definedName name="frfa">#REF!</definedName>
    <definedName name="frfr" localSheetId="2">#REF!</definedName>
    <definedName name="frfr">#REF!</definedName>
    <definedName name="ft">#REF!</definedName>
    <definedName name="Fu">[6]Cálculo!$B$40</definedName>
    <definedName name="Fub">[6]Cálculo!$B$36</definedName>
    <definedName name="Fuel">'[45]Budget Assumptions'!$J$3</definedName>
    <definedName name="FuelControl">#REF!</definedName>
    <definedName name="FuelCostos">#REF!</definedName>
    <definedName name="FuelFactorA">#REF!</definedName>
    <definedName name="FuelFactorB">#REF!</definedName>
    <definedName name="FuelMedian">#REF!</definedName>
    <definedName name="FuelPrice">[35]Parameters!$R$18</definedName>
    <definedName name="Fup">[6]Cálculo!$B$38</definedName>
    <definedName name="fv">#REF!</definedName>
    <definedName name="FVMTOFIN" localSheetId="4">#REF!</definedName>
    <definedName name="FVMTOFIN">#REF!</definedName>
    <definedName name="fwff" localSheetId="2">#REF!</definedName>
    <definedName name="fwff">#REF!</definedName>
    <definedName name="fwwe" localSheetId="2">#REF!</definedName>
    <definedName name="fwwe">#REF!</definedName>
    <definedName name="FX">#REF!</definedName>
    <definedName name="fx_rate" localSheetId="2">#REF!</definedName>
    <definedName name="fx_rate">#REF!</definedName>
    <definedName name="fy">#REF!</definedName>
    <definedName name="Fyb">[6]Cálculo!$B$35</definedName>
    <definedName name="Fyp">[6]Cálculo!$B$37</definedName>
    <definedName name="fyy">#REF!</definedName>
    <definedName name="g">#REF!</definedName>
    <definedName name="Ga">#REF!</definedName>
    <definedName name="GAJ">#REF!</definedName>
    <definedName name="GANCHO">#REF!</definedName>
    <definedName name="GarantiaExtendida">#REF!</definedName>
    <definedName name="GarantiaExtendidaCostos">#REF!</definedName>
    <definedName name="Gb">#REF!</definedName>
    <definedName name="gbbfghghj" localSheetId="2">#REF!</definedName>
    <definedName name="gbbfghghj">#REF!</definedName>
    <definedName name="Gc" localSheetId="2">#REF!</definedName>
    <definedName name="Gc">#REF!</definedName>
    <definedName name="Gd">#REF!</definedName>
    <definedName name="gdj" localSheetId="2">#REF!</definedName>
    <definedName name="gdj">#REF!</definedName>
    <definedName name="gdt" localSheetId="2">#REF!</definedName>
    <definedName name="gdt">#REF!</definedName>
    <definedName name="Ge">#REF!</definedName>
    <definedName name="gecolsa06" localSheetId="2">#REF!</definedName>
    <definedName name="gecolsa06">#REF!</definedName>
    <definedName name="geg" localSheetId="2">#REF!</definedName>
    <definedName name="geg">#REF!</definedName>
    <definedName name="generador250">'[25]TARIFAS EQUIPOS'!$F$33</definedName>
    <definedName name="generador350">'[25]TARIFAS EQUIPOS'!$G$33</definedName>
    <definedName name="Geotex">#REF!</definedName>
    <definedName name="GERENCIA" localSheetId="4">#REF!</definedName>
    <definedName name="GERENCIA">#REF!</definedName>
    <definedName name="gerg" localSheetId="2">#REF!</definedName>
    <definedName name="gerg">#REF!</definedName>
    <definedName name="gerg54" localSheetId="2">#REF!</definedName>
    <definedName name="gerg54">#REF!</definedName>
    <definedName name="gergew" localSheetId="2">#REF!</definedName>
    <definedName name="gergew">#REF!</definedName>
    <definedName name="gergw" localSheetId="2">#REF!</definedName>
    <definedName name="gergw">#REF!</definedName>
    <definedName name="GETCostOutput">#REF!</definedName>
    <definedName name="Gf">#REF!</definedName>
    <definedName name="gfd" localSheetId="2">#REF!</definedName>
    <definedName name="gfd">#REF!</definedName>
    <definedName name="gfdg" localSheetId="2">#REF!</definedName>
    <definedName name="gfdg">#REF!</definedName>
    <definedName name="gfgfgr" localSheetId="2">#REF!</definedName>
    <definedName name="gfgfgr">#REF!</definedName>
    <definedName name="gfhf" localSheetId="2">#REF!</definedName>
    <definedName name="gfhf">#REF!</definedName>
    <definedName name="gfhfdh" localSheetId="2">#REF!</definedName>
    <definedName name="gfhfdh">#REF!</definedName>
    <definedName name="gfhgfh" localSheetId="2">#REF!</definedName>
    <definedName name="gfhgfh">#REF!</definedName>
    <definedName name="GFJHGJ" localSheetId="2">#REF!</definedName>
    <definedName name="GFJHGJ">#REF!</definedName>
    <definedName name="gfjjh" localSheetId="2">#REF!</definedName>
    <definedName name="gfjjh">#REF!</definedName>
    <definedName name="gft">#REF!</definedName>
    <definedName name="gfutyj6" localSheetId="2">#REF!</definedName>
    <definedName name="gfutyj6">#REF!</definedName>
    <definedName name="Gg">#REF!</definedName>
    <definedName name="ggdr" localSheetId="2">#REF!</definedName>
    <definedName name="ggdr">#REF!</definedName>
    <definedName name="ggerg" localSheetId="2">#REF!</definedName>
    <definedName name="ggerg">#REF!</definedName>
    <definedName name="GGG" localSheetId="2">#REF!</definedName>
    <definedName name="GGG">#REF!</definedName>
    <definedName name="gggb" localSheetId="2">#REF!</definedName>
    <definedName name="gggb">#REF!</definedName>
    <definedName name="gggg" localSheetId="2">#REF!</definedName>
    <definedName name="gggg">#REF!</definedName>
    <definedName name="ggggd" localSheetId="2">#REF!</definedName>
    <definedName name="ggggd">#REF!</definedName>
    <definedName name="ggggggg">#REF!</definedName>
    <definedName name="gggggt" localSheetId="2">#REF!</definedName>
    <definedName name="gggggt">#REF!</definedName>
    <definedName name="gggghn" localSheetId="2">#REF!</definedName>
    <definedName name="gggghn">#REF!</definedName>
    <definedName name="ggggt" localSheetId="2">#REF!</definedName>
    <definedName name="ggggt">#REF!</definedName>
    <definedName name="ggggy" localSheetId="2">#REF!</definedName>
    <definedName name="ggggy">#REF!</definedName>
    <definedName name="gggtgd" localSheetId="2">#REF!</definedName>
    <definedName name="gggtgd">#REF!</definedName>
    <definedName name="ggtgt" localSheetId="2">#REF!</definedName>
    <definedName name="ggtgt">#REF!</definedName>
    <definedName name="Gh" localSheetId="2">#REF!</definedName>
    <definedName name="Gh">#REF!</definedName>
    <definedName name="ghdghuy" localSheetId="2">#REF!</definedName>
    <definedName name="ghdghuy">#REF!</definedName>
    <definedName name="GHDP" localSheetId="2">#REF!</definedName>
    <definedName name="GHDP">#REF!</definedName>
    <definedName name="ghfg" localSheetId="2">#REF!</definedName>
    <definedName name="ghfg">#REF!</definedName>
    <definedName name="GHG">'[84]GENERALIDADES '!$E$9</definedName>
    <definedName name="ghjghj" localSheetId="2">#REF!</definedName>
    <definedName name="ghjghj">#REF!</definedName>
    <definedName name="GHKJHK" localSheetId="2">#REF!</definedName>
    <definedName name="GHKJHK">#REF!</definedName>
    <definedName name="ghu">#REF!</definedName>
    <definedName name="Gi">#REF!</definedName>
    <definedName name="gj" localSheetId="2">#REF!</definedName>
    <definedName name="gj">#REF!</definedName>
    <definedName name="GJHVCB" localSheetId="2">#REF!</definedName>
    <definedName name="GJHVCB">#REF!</definedName>
    <definedName name="Gk">#REF!</definedName>
    <definedName name="GKJDGDIJZ">"Imagen 3"</definedName>
    <definedName name="gl" localSheetId="2">#REF!</definedName>
    <definedName name="gl">#REF!</definedName>
    <definedName name="Gmax" localSheetId="2">#REF!</definedName>
    <definedName name="Gmax">#REF!</definedName>
    <definedName name="Gmin">#REF!</definedName>
    <definedName name="gmt" localSheetId="2">#REF!</definedName>
    <definedName name="gmt">#REF!</definedName>
    <definedName name="gn" localSheetId="2">#REF!</definedName>
    <definedName name="gn">#REF!</definedName>
    <definedName name="gnm">#REF!</definedName>
    <definedName name="gñ" localSheetId="2">#REF!</definedName>
    <definedName name="gñ">#REF!</definedName>
    <definedName name="gp">#REF!</definedName>
    <definedName name="GPS" localSheetId="2">#REF!</definedName>
    <definedName name="GPS">#REF!</definedName>
    <definedName name="GPSCostos">#REF!</definedName>
    <definedName name="_xlnm.Recorder">#REF!</definedName>
    <definedName name="GRAF1ANO" localSheetId="2">#REF!</definedName>
    <definedName name="GRAF1ANO">#REF!</definedName>
    <definedName name="GRAF1AÑO" localSheetId="2">#REF!</definedName>
    <definedName name="GRAF1AÑO">#REF!</definedName>
    <definedName name="GRAF2">#REF!</definedName>
    <definedName name="GRAF3" localSheetId="2">#REF!</definedName>
    <definedName name="GRAF3">#REF!</definedName>
    <definedName name="GRAMA">[12]BASE!$D$272</definedName>
    <definedName name="GRANITO" localSheetId="2">#REF!</definedName>
    <definedName name="GRANITO">#REF!</definedName>
    <definedName name="GRANO" localSheetId="2">#REF!</definedName>
    <definedName name="GRANO">#REF!</definedName>
    <definedName name="GRAP">[12]BASE!$D$243</definedName>
    <definedName name="GRAV3">[18]BASE!$D$58</definedName>
    <definedName name="gregds" localSheetId="2">#REF!</definedName>
    <definedName name="gregds">#REF!</definedName>
    <definedName name="grehrtyh" localSheetId="2">#REF!</definedName>
    <definedName name="grehrtyh">#REF!</definedName>
    <definedName name="grggwero" localSheetId="2">#REF!</definedName>
    <definedName name="grggwero">#REF!</definedName>
    <definedName name="grl" localSheetId="2">#REF!</definedName>
    <definedName name="grl">#REF!</definedName>
    <definedName name="grtyerh" localSheetId="2">#REF!</definedName>
    <definedName name="grtyerh">#REF!</definedName>
    <definedName name="grua">'[37]TARIFAS EQUIPOS'!$S$33</definedName>
    <definedName name="GRUPO1" localSheetId="2">#REF!</definedName>
    <definedName name="GRUPO1">#REF!</definedName>
    <definedName name="GRUPO123">#REF!</definedName>
    <definedName name="GRUPO13" localSheetId="2">#REF!</definedName>
    <definedName name="GRUPO13">#REF!</definedName>
    <definedName name="GRUPO2">#REF!</definedName>
    <definedName name="GSDG" localSheetId="2">#REF!</definedName>
    <definedName name="GSDG">#REF!</definedName>
    <definedName name="gsfsf" localSheetId="2">#REF!</definedName>
    <definedName name="gsfsf">#REF!</definedName>
    <definedName name="gte">#REF!</definedName>
    <definedName name="gtgt" localSheetId="2">#REF!</definedName>
    <definedName name="gtgt">#REF!</definedName>
    <definedName name="gtgtg" localSheetId="2">#REF!</definedName>
    <definedName name="gtgtg">#REF!</definedName>
    <definedName name="gtgtgff" localSheetId="2">#REF!</definedName>
    <definedName name="gtgtgff">#REF!</definedName>
    <definedName name="gtgtgyh" localSheetId="2">#REF!</definedName>
    <definedName name="gtgtgyh">#REF!</definedName>
    <definedName name="gtgth" localSheetId="2">#REF!</definedName>
    <definedName name="gtgth">#REF!</definedName>
    <definedName name="GTI">#REF!</definedName>
    <definedName name="GTRE" localSheetId="2">#REF!</definedName>
    <definedName name="GTRE">#REF!</definedName>
    <definedName name="gus" localSheetId="2">#REF!</definedName>
    <definedName name="gus">#REF!</definedName>
    <definedName name="gustavo">#REF!</definedName>
    <definedName name="GUSTRA">#REF!</definedName>
    <definedName name="GUSTRA2" localSheetId="2">#REF!</definedName>
    <definedName name="GUSTRA2">#REF!</definedName>
    <definedName name="Gv" localSheetId="2">#REF!</definedName>
    <definedName name="Gv">#REF!</definedName>
    <definedName name="Gw">#REF!</definedName>
    <definedName name="gy">#REF!</definedName>
    <definedName name="H">[75]TABLAS!$D$63:$D$78</definedName>
    <definedName name="H.L._INGENIEROS___API_LTDA" localSheetId="2">#REF!</definedName>
    <definedName name="H.L._INGENIEROS___API_LTDA">#REF!</definedName>
    <definedName name="h9h" localSheetId="2">#REF!</definedName>
    <definedName name="h9h">#REF!</definedName>
    <definedName name="Ha">#REF!</definedName>
    <definedName name="hayud">#REF!</definedName>
    <definedName name="Hb">#REF!</definedName>
    <definedName name="hbfdhrw" localSheetId="2">#REF!</definedName>
    <definedName name="hbfdhrw">#REF!</definedName>
    <definedName name="HC">#REF!</definedName>
    <definedName name="HC_Accesorios">#REF!</definedName>
    <definedName name="HC_CANON_ESP" localSheetId="2">#REF!</definedName>
    <definedName name="HC_CANON_ESP">#REF!</definedName>
    <definedName name="HC_CanonInterpolado">#REF!</definedName>
    <definedName name="HC_Capital">#REF!</definedName>
    <definedName name="HC_Capital_Congelado">#REF!</definedName>
    <definedName name="HC_CapitalInicio">#REF!</definedName>
    <definedName name="HC78MH">[12]BASE!$D$24</definedName>
    <definedName name="HCAccesoriosPrecPub">#REF!</definedName>
    <definedName name="hcamion">#REF!</definedName>
    <definedName name="hdfh" localSheetId="2">#REF!</definedName>
    <definedName name="hdfh">#REF!</definedName>
    <definedName name="hdfh4" localSheetId="2">#REF!</definedName>
    <definedName name="hdfh4">#REF!</definedName>
    <definedName name="hdfhwq" localSheetId="2">#REF!</definedName>
    <definedName name="hdfhwq">#REF!</definedName>
    <definedName name="hdgh" localSheetId="2">#REF!</definedName>
    <definedName name="hdgh">#REF!</definedName>
    <definedName name="hdhf" localSheetId="2">#REF!</definedName>
    <definedName name="hdhf">#REF!</definedName>
    <definedName name="herr">#REF!</definedName>
    <definedName name="hfgh" localSheetId="2">#REF!</definedName>
    <definedName name="hfgh">#REF!</definedName>
    <definedName name="hfh" localSheetId="2">#REF!</definedName>
    <definedName name="hfh">#REF!</definedName>
    <definedName name="hfhg" localSheetId="2">#REF!</definedName>
    <definedName name="hfhg">#REF!</definedName>
    <definedName name="hfthr" localSheetId="2">#REF!</definedName>
    <definedName name="hfthr">#REF!</definedName>
    <definedName name="HG">#REF!</definedName>
    <definedName name="HGFH" localSheetId="2">#REF!</definedName>
    <definedName name="HGFH">#REF!</definedName>
    <definedName name="hgfhty" localSheetId="2">#REF!</definedName>
    <definedName name="hgfhty">#REF!</definedName>
    <definedName name="HGHFH7" localSheetId="2">#REF!</definedName>
    <definedName name="HGHFH7">#REF!</definedName>
    <definedName name="hghhj" localSheetId="2">#REF!</definedName>
    <definedName name="hghhj">#REF!</definedName>
    <definedName name="hghydj" localSheetId="2">#REF!</definedName>
    <definedName name="hghydj">#REF!</definedName>
    <definedName name="hgjfjw" localSheetId="2">#REF!</definedName>
    <definedName name="hgjfjw">#REF!</definedName>
    <definedName name="HGJG" localSheetId="2">#REF!</definedName>
    <definedName name="HGJG">#REF!</definedName>
    <definedName name="hgrua">#REF!</definedName>
    <definedName name="hgt">#REF!</definedName>
    <definedName name="hgu">#REF!</definedName>
    <definedName name="HH">#REF!</definedName>
    <definedName name="hhh" localSheetId="2">#REF!</definedName>
    <definedName name="hhh">#REF!</definedName>
    <definedName name="hhhh" localSheetId="2">#REF!</definedName>
    <definedName name="hhhh">#REF!</definedName>
    <definedName name="hhhhhh" localSheetId="2">#REF!</definedName>
    <definedName name="hhhhhh">#REF!</definedName>
    <definedName name="hhhhhho" localSheetId="2">#REF!</definedName>
    <definedName name="hhhhhho">#REF!</definedName>
    <definedName name="hhhhhpy" localSheetId="2">#REF!</definedName>
    <definedName name="hhhhhpy">#REF!</definedName>
    <definedName name="hhhhth" localSheetId="2">#REF!</definedName>
    <definedName name="hhhhth">#REF!</definedName>
    <definedName name="hhhyhyh" localSheetId="2">#REF!</definedName>
    <definedName name="hhhyhyh">#REF!</definedName>
    <definedName name="hhjh">#REF!</definedName>
    <definedName name="hhtrhreh" localSheetId="2">#REF!</definedName>
    <definedName name="hhtrhreh">#REF!</definedName>
    <definedName name="HIDR160PE_S1">#REF!</definedName>
    <definedName name="HIDR160PE_S2">#REF!</definedName>
    <definedName name="HIDR160PE_S3">#REF!</definedName>
    <definedName name="HIDR160PE_S4" localSheetId="2">#REF!</definedName>
    <definedName name="HIDR160PE_S4">#REF!</definedName>
    <definedName name="HIDR160PE_S5">#REF!</definedName>
    <definedName name="HIDR160PE_S6">#REF!</definedName>
    <definedName name="HIDR200PE_S1">#REF!</definedName>
    <definedName name="HIDR200PE_S2">#REF!</definedName>
    <definedName name="HIDR200PE_S3">#REF!</definedName>
    <definedName name="HIDR200PE_S4">#REF!</definedName>
    <definedName name="HIDR200PE_S5">#REF!</definedName>
    <definedName name="HIDR200PE_S6">#REF!</definedName>
    <definedName name="hierro">#REF!</definedName>
    <definedName name="hierro1">#REF!</definedName>
    <definedName name="hierro2" localSheetId="2">#REF!</definedName>
    <definedName name="hierro2">#REF!</definedName>
    <definedName name="hierro4" localSheetId="2">#REF!</definedName>
    <definedName name="hierro4">#REF!</definedName>
    <definedName name="hing">#REF!</definedName>
    <definedName name="HisYear_0" localSheetId="2">#REF!</definedName>
    <definedName name="HisYear_0">#REF!</definedName>
    <definedName name="HisYear_1">#REF!</definedName>
    <definedName name="HisYear_2">#REF!</definedName>
    <definedName name="HisYear_3">#REF!</definedName>
    <definedName name="HJ">#REF!</definedName>
    <definedName name="hjfg" localSheetId="2">#REF!</definedName>
    <definedName name="hjfg">#REF!</definedName>
    <definedName name="hjgh" localSheetId="2">#REF!</definedName>
    <definedName name="hjgh">#REF!</definedName>
    <definedName name="hjghj" localSheetId="2">#REF!</definedName>
    <definedName name="hjghj">#REF!</definedName>
    <definedName name="hjhjhg" localSheetId="2">#REF!</definedName>
    <definedName name="hjhjhg">#REF!</definedName>
    <definedName name="hjhjhhhhhhhhhhhhh" localSheetId="2">#REF!</definedName>
    <definedName name="hjhjhhhhhhhhhhhhh">#REF!</definedName>
    <definedName name="hjhjhj">#REF!</definedName>
    <definedName name="hjhjhjhj">#REF!</definedName>
    <definedName name="hjk" localSheetId="2">#REF!</definedName>
    <definedName name="hjk">#REF!</definedName>
    <definedName name="HJKH" localSheetId="2">#REF!</definedName>
    <definedName name="HJKH">#REF!</definedName>
    <definedName name="hjkjk" localSheetId="2">#REF!</definedName>
    <definedName name="hjkjk">#REF!</definedName>
    <definedName name="HK" localSheetId="2">#REF!</definedName>
    <definedName name="HK">#REF!</definedName>
    <definedName name="hl">#REF!</definedName>
    <definedName name="HMHF3" localSheetId="2">#REF!</definedName>
    <definedName name="HMHF3">#REF!</definedName>
    <definedName name="hmont">#REF!</definedName>
    <definedName name="hn" localSheetId="2">#REF!</definedName>
    <definedName name="hn">#REF!</definedName>
    <definedName name="hn.ConvertZero1" hidden="1">[85]LTM!$G$461:$J$461,[85]LTM!$G$463:$J$464,[85]LTM!$G$468:$J$469,[85]LTM!$G$473:$J$475,[85]LTM!$G$480:$J$480,[85]LTM!$G$484:$J$485,[85]LTM!$G$490:$J$490,[85]LTM!$G$514:$J$518,[85]LTM!$G$525:$J$526,[85]LTM!$G$532:$J$537</definedName>
    <definedName name="hn.ConvertZero2" hidden="1">[85]LTM!$G$560:$J$560,[85]LTM!$H$590:$J$591,[85]LTM!$H$614:$J$614,[85]LTM!$H$635:$J$636,[85]LTM!$G$676:$J$680,[85]LTM!$G$686:$J$686,[85]LTM!$G$688:$J$694,[85]LTM!$G$681:$J$682</definedName>
    <definedName name="hn.ConvertZero3" hidden="1">[85]LTM!$G$699:$J$706,[85]LTM!$G$710:$J$714,[85]LTM!$G$717:$J$734,[85]LTM!$G$738:$J$738,[85]LTM!$G$745:$J$751</definedName>
    <definedName name="hn.ConvertZero4" hidden="1">[85]LTM!$G$840:$J$840,[85]LTM!$H$1266:$J$1266,[85]LTM!$G$1267:$J$1267,[85]LTM!$G$1454:$J$1461,[85]LTM!$J$1462,[85]LTM!$J$1463,[85]LTM!$G$1468:$J$1469,[85]LTM!$L$1469:$N$1469</definedName>
    <definedName name="hn.ConvertZeroUnhide1" hidden="1">[85]LTM!$G$1469:$J$1469,[85]LTM!$L$1469:$N$1469,[85]LTM!$H$1266:$J$1266</definedName>
    <definedName name="hn.Delete015" hidden="1">'[85]CREDIT STATS'!$B$9:$K$11,'[85]CREDIT STATS'!$O$11:$X$14,'[85]CREDIT STATS'!$B$25:$K$30,'[85]CREDIT STATS'!$O$25:$X$26</definedName>
    <definedName name="hn.DZ_MultByFXRates" hidden="1">[85]DropZone!$B$2:$I$118,[85]DropZone!$B$120:$I$132,[85]DropZone!$B$134:$I$136,[85]DropZone!$B$138:$I$146</definedName>
    <definedName name="hn.ExtDb" hidden="1">FALSE</definedName>
    <definedName name="hn.LTM_MultByFXRates" hidden="1">[85]LTM!$G$461:$N$477,[85]LTM!$G$480:$N$539,[85]LTM!$G$548:$N$667,[85]LTM!$G$676:$N$1266,[85]LTM!$G$1454:$N$1461,[85]LTM!$G$1463:$N$1465,[85]LTM!$G$1468:$N$1469</definedName>
    <definedName name="hn.ModelType" hidden="1">"DEAL"</definedName>
    <definedName name="hn.ModelVersion" hidden="1">1</definedName>
    <definedName name="hn.MultbyFXRates" hidden="1">[85]LTM!$G$461:$N$477,[85]LTM!$G$480:$N$539,[85]LTM!$G$548:$N$667,[85]LTM!$G$676:$N$1266,[85]LTM!$G$1454:$N$1461,[85]LTM!$G$1463:$N$1465,[85]LTM!$G$1468:$N$1469</definedName>
    <definedName name="hn.MultByFXRates1" hidden="1">[85]LTM!$G$461:$G$477,[85]LTM!$G$480:$G$539,[85]LTM!$G$548:$G$562,[85]LTM!$G$676:$G$840,[85]LTM!$G$1454:$G$1469</definedName>
    <definedName name="hn.MultByFXRates2" hidden="1">[85]LTM!$H$461:$H$477,[85]LTM!$H$480:$H$539,[85]LTM!$H$548:$H$667,[85]LTM!$H$676:$H$1266,[85]LTM!$H$1454:$H$1469</definedName>
    <definedName name="hn.MultByFXRates3" hidden="1">[85]LTM!$I$461:$I$477,[85]LTM!$I$480:$I$539,[85]LTM!$I$548:$I$667,[85]LTM!$I$676:$I$1266,[85]LTM!$I$1454:$I$1469</definedName>
    <definedName name="hn.MultbyFxrates4" hidden="1">[85]LTM!$J$461:$J$477,[85]LTM!$J$480:$J$539,[85]LTM!$J$548:$J$668,[85]LTM!$J$676:$J$1266,[85]LTM!$J$1454:$J$1461,[85]LTM!$J$1463:$J$1465,[85]LTM!$J$1468</definedName>
    <definedName name="hn.multbyfxrates5" hidden="1">[85]LTM!$L$461:$L$477,[85]LTM!$L$480:$L$539,[85]LTM!$L$548:$L$562,[85]LTM!$L$676:$L$840,[85]LTM!$L$1454:$L$1469</definedName>
    <definedName name="hn.multbyfxrates6" hidden="1">[85]LTM!$M$461:$M$477,[85]LTM!$M$480:$M$539,[85]LTM!$M$548:$M$668,[85]LTM!$M$676:$M$1266,[85]LTM!$M$1454:$M$1469</definedName>
    <definedName name="hn.multbyfxrates7" hidden="1">[85]LTM!$N$461:$N$477,[85]LTM!$N$480:$N$539,[85]LTM!$N$548:$N$667,[85]LTM!$N$676:$N$1266,[85]LTM!$N$1454:$N$1469</definedName>
    <definedName name="hn.MultByFXRatesBot1" hidden="1">[85]LTM!$G$676:$G$682,[85]LTM!$G$686,[85]LTM!$G$688:$G$694,[85]LTM!$G$699:$G$706,[85]LTM!$G$710:$G$714,[85]LTM!$G$717:$G$734,[85]LTM!$G$738,[85]LTM!$G$738,[85]LTM!$G$745:$G$751,[85]LTM!$G$840,[85]LTM!$G$1454:$G$1461,[85]LTM!$G$1468:$G$1469</definedName>
    <definedName name="hn.MultByFXRatesBot2" hidden="1">[85]LTM!$H$676:$H$682,[85]LTM!$H$686,[85]LTM!$H$688:$H$694,[85]LTM!$H$699:$H$706,[85]LTM!$H$710:$H$714,[85]LTM!$H$717:$H$734,[85]LTM!$H$738,[85]LTM!$H$745:$H$751,[85]LTM!$H$840,[85]LTM!$H$1266,[85]LTM!$H$1454:$H$1461,[85]LTM!$H$1468:$H$1469</definedName>
    <definedName name="hn.MultByFXRatesBot3" hidden="1">[85]LTM!$I$676:$I$682,[85]LTM!$I$686,[85]LTM!$I$688:$I$694,[85]LTM!$I$699:$I$706,[85]LTM!$I$710:$I$714,[85]LTM!$I$717:$I$734,[85]LTM!$I$738,[85]LTM!$I$745:$I$751,[85]LTM!$I$840,[85]LTM!$I$1266,[85]LTM!$I$1454:$I$1461,[85]LTM!$I$1468:$I$1469</definedName>
    <definedName name="hn.MultByFXRatesBot4" hidden="1">[85]LTM!$J$676:$J$682,[85]LTM!$J$686,[85]LTM!$J$688:$J$694,[85]LTM!$J$699:$J$706,[85]LTM!$J$710:$J$714,[85]LTM!$J$717:$J$734,[85]LTM!$J$738,[85]LTM!$J$745:$J$751,[85]LTM!$J$840,[85]LTM!$J$1266,[85]LTM!$J$1454:$J$1461,[85]LTM!$J$1463:$J$1465,[85]LTM!$J$1468</definedName>
    <definedName name="hn.MultByFXRatesBot5" hidden="1">[85]LTM!$L$676:$L$682,[85]LTM!$L$686,[85]LTM!$L$688:$L$694,[85]LTM!$L$699:$L$706,[85]LTM!$L$710:$L$714,[85]LTM!$L$717:$L$734,[85]LTM!$L$738,[85]LTM!$L$745:$L$751,[85]LTM!$L$837:$L$838,[85]LTM!$L$1454:$L$1458,[85]LTM!$L$1468:$L$1469</definedName>
    <definedName name="hn.MultByFXRatesBot6" hidden="1">[85]LTM!$M$676:$M$682,[85]LTM!$M$686,[85]LTM!$M$688:$M$694,[85]LTM!$M$699:$M$706,[85]LTM!$M$710:$M$714,[85]LTM!$M$717:$M$734,[85]LTM!$M$738,[85]LTM!$M$745:$M$751,[85]LTM!$M$837:$M$838,[85]LTM!$M$1454:$M$1458,[85]LTM!$M$1468:$M$1469</definedName>
    <definedName name="hn.MultByFXRatesBot7" hidden="1">[85]LTM!$N$676:$N$682,[85]LTM!$N$686,[85]LTM!$N$688:$N$694,[85]LTM!$N$699:$N$706,[85]LTM!$N$710:$N$714,[85]LTM!$N$717:$N$734,[85]LTM!$N$738,[85]LTM!$N$745:$N$751,[85]LTM!$N$837:$N$838,[85]LTM!$N$1454:$N$1458,[85]LTM!$N$1468:$N$1469</definedName>
    <definedName name="hn.MultByFXRatesTop1" hidden="1">[85]LTM!$G$461,[85]LTM!$G$463:$G$464,[85]LTM!$G$468:$G$469,[85]LTM!$G$473:$G$475,[85]LTM!$G$480,[85]LTM!$G$484:$G$485,[85]LTM!$G$490:$G$509,[85]LTM!$G$512,[85]LTM!$G$514:$G$518,[85]LTM!$G$525:$G$526,[85]LTM!$G$532:$G$537,[85]LTM!$G$560</definedName>
    <definedName name="hn.MultByFXRatesTop2" hidden="1">[85]LTM!$H$461,[85]LTM!$H$463:$H$464,[85]LTM!$H$468:$H$469,[85]LTM!$H$473:$H$475,[85]LTM!$H$480,[85]LTM!$H$484:$H$485,[85]LTM!$H$490:$H$509,[85]LTM!$H$512,[85]LTM!$H$514:$H$518,[85]LTM!$H$525:$H$526,[85]LTM!$H$532:$H$537,[85]LTM!$H$560,[85]LTM!$H$590:$H$591,[85]LTM!$H$614:$H$631,[85]LTM!$H$635:$H$636</definedName>
    <definedName name="hn.MultByFXRatesTop3" hidden="1">[85]LTM!$I$461,[85]LTM!$I$463:$I$464,[85]LTM!$I$468:$I$469,[85]LTM!$I$473:$I$475,[85]LTM!$I$480,[85]LTM!$I$484:$I$485,[85]LTM!$I$490:$I$509,[85]LTM!$I$512,[85]LTM!$I$514:$I$518,[85]LTM!$I$525:$I$526,[85]LTM!$I$532:$I$537,[85]LTM!$I$560,[85]LTM!$I$590:$I$591,[85]LTM!$I$614:$I$631,[85]LTM!$I$635:$I$636</definedName>
    <definedName name="hn.MultByFXRatesTop4" hidden="1">[85]LTM!$J$461,[85]LTM!$J$463:$J$464,[85]LTM!$J$468:$J$469,[85]LTM!$J$473:$J$475,[85]LTM!$J$480,[85]LTM!$J$484:$J$485,[85]LTM!$J$490:$J$509,[85]LTM!$J$512,[85]LTM!$J$514:$J$518,[85]LTM!$J$525:$J$526,[85]LTM!$J$532:$J$537,[85]LTM!$J$560,[85]LTM!$J$590:$J$591,[85]LTM!$J$614:$J$631,[85]LTM!$J$635:$J$636</definedName>
    <definedName name="hn.MultByFXRatesTop5" hidden="1">[85]LTM!$L$461,[85]LTM!$L$463:$L$464,[85]LTM!$L$468:$L$469,[85]LTM!$L$473:$L$475,[85]LTM!$L$480,[85]LTM!$L$484:$L$485,[85]LTM!$L$490:$L$509,[85]LTM!$L$512,[85]LTM!$L$514:$L$518,[85]LTM!$L$525:$L$526,[85]LTM!$L$532:$L$537,[85]LTM!$L$560</definedName>
    <definedName name="hn.MultByFXRatesTop6" hidden="1">[85]LTM!$M$461,[85]LTM!$M$463:$M$464,[85]LTM!$M$468:$M$469,[85]LTM!$M$473:$M$475,[85]LTM!$M$480,[85]LTM!$M$484:$M$485,[85]LTM!$M$490:$M$509,[85]LTM!$M$512,[85]LTM!$M$514:$M$518,[85]LTM!$M$525:$M$526,[85]LTM!$M$532:$M$537,[85]LTM!$M$560,[85]LTM!$M$590:$M$591,[85]LTM!$M$614:$M$631,[85]LTM!$M$635:$M$636</definedName>
    <definedName name="hn.MultByFXRatesTop7" hidden="1">[85]LTM!$N$461,[85]LTM!$N$463:$N$464,[85]LTM!$N$468:$N$469,[85]LTM!$N$473:$N$475,[85]LTM!$N$480,[85]LTM!$N$484:$N$485,[85]LTM!$N$490:$N$509,[85]LTM!$N$512,[85]LTM!$N$514:$N$518,[85]LTM!$N$525:$N$526,[85]LTM!$N$532:$N$537,[85]LTM!$N$560,[85]LTM!$N$590:$N$591,[85]LTM!$N$614:$N$631,[85]LTM!$N$635:$N$636</definedName>
    <definedName name="hn.NoUpload" hidden="1">0</definedName>
    <definedName name="hn.YearLabel">#REF!</definedName>
    <definedName name="hnt">#REF!</definedName>
    <definedName name="HOJ_ENDEU" localSheetId="4">#REF!</definedName>
    <definedName name="HOJ_ENDEU">#REF!</definedName>
    <definedName name="HOJA1" localSheetId="2">#REF!</definedName>
    <definedName name="HOJA1">#REF!</definedName>
    <definedName name="HOJA2">#REF!</definedName>
    <definedName name="HORAS">#REF!</definedName>
    <definedName name="HORAS_DIAS" localSheetId="2">#REF!</definedName>
    <definedName name="HORAS_DIAS">#REF!</definedName>
    <definedName name="horas_lluvia" localSheetId="2">#REF!</definedName>
    <definedName name="horas_lluvia">#REF!</definedName>
    <definedName name="HORAS_LLUVIAS" localSheetId="2">#REF!</definedName>
    <definedName name="HORAS_LLUVIAS">#REF!</definedName>
    <definedName name="HORASLLUVIA" localSheetId="2">#REF!</definedName>
    <definedName name="HORASLLUVIA">#REF!</definedName>
    <definedName name="HoursTotCol">#REF!</definedName>
    <definedName name="hp" localSheetId="2">#REF!</definedName>
    <definedName name="hp">#REF!</definedName>
    <definedName name="hqi">#REF!</definedName>
    <definedName name="hreer" localSheetId="2">#REF!</definedName>
    <definedName name="hreer">#REF!</definedName>
    <definedName name="hrhth" localSheetId="2">#REF!</definedName>
    <definedName name="hrhth">#REF!</definedName>
    <definedName name="HrIncrement" localSheetId="2">#REF!</definedName>
    <definedName name="HrIncrement">#REF!</definedName>
    <definedName name="hrthtrh" localSheetId="2">#REF!</definedName>
    <definedName name="hrthtrh">#REF!</definedName>
    <definedName name="hsfg" localSheetId="2">#REF!</definedName>
    <definedName name="hsfg">#REF!</definedName>
    <definedName name="hsup">#REF!</definedName>
    <definedName name="ht">#REF!</definedName>
    <definedName name="HT75MH">[12]BASE!$D$23</definedName>
    <definedName name="htecn" localSheetId="2">#REF!</definedName>
    <definedName name="htecn">#REF!</definedName>
    <definedName name="hthdrf" localSheetId="2">#REF!</definedName>
    <definedName name="hthdrf">#REF!</definedName>
    <definedName name="htk">#REF!</definedName>
    <definedName name="HTML_CodePage" hidden="1">1252</definedName>
    <definedName name="HTML_Control" hidden="1">{"'Parámetros'!$A$3:$C$3"}</definedName>
    <definedName name="HTML_Control2" hidden="1">{"'Parámetros'!$A$3:$C$3"}</definedName>
    <definedName name="HTML_Description" hidden="1">""</definedName>
    <definedName name="HTML_Email" hidden="1">""</definedName>
    <definedName name="HTML_Header" hidden="1">"Parámetros"</definedName>
    <definedName name="HTML_LastUpdate" hidden="1">"7/06/2001"</definedName>
    <definedName name="HTML_LineAfter" hidden="1">FALSE</definedName>
    <definedName name="HTML_LineBefore" hidden="1">TRUE</definedName>
    <definedName name="HTML_Name" hidden="1">"EMPRESA DE ACUEDUCTO Y ALCANT"</definedName>
    <definedName name="HTML_OBDlg2" hidden="1">TRUE</definedName>
    <definedName name="HTML_OBDlg3" hidden="1">TRUE</definedName>
    <definedName name="HTML_OBDlg4" hidden="1">TRUE</definedName>
    <definedName name="HTML_OS" hidden="1">0</definedName>
    <definedName name="HTML_PathFile" hidden="1">"C:\Verificacion\Modelo.htm"</definedName>
    <definedName name="HTML_PathTemplate" hidden="1">"C:\Verificacion\&lt;!--##Table##--&gt;"</definedName>
    <definedName name="HTML_Title" hidden="1">"Empresarial"</definedName>
    <definedName name="htryrt7" localSheetId="2">#REF!</definedName>
    <definedName name="htryrt7">#REF!</definedName>
    <definedName name="huygho" localSheetId="2">#REF!</definedName>
    <definedName name="huygho">#REF!</definedName>
    <definedName name="hvehiculo">#REF!</definedName>
    <definedName name="HY" localSheetId="2">#REF!</definedName>
    <definedName name="HY">#REF!</definedName>
    <definedName name="hyhjop" localSheetId="2">#REF!</definedName>
    <definedName name="hyhjop">#REF!</definedName>
    <definedName name="hyhyh" localSheetId="2">#REF!</definedName>
    <definedName name="hyhyh">#REF!</definedName>
    <definedName name="HYT">#REF!</definedName>
    <definedName name="hytirs" localSheetId="2">#REF!</definedName>
    <definedName name="hytirs">#REF!</definedName>
    <definedName name="I">#REF!</definedName>
    <definedName name="i1277.">#REF!</definedName>
    <definedName name="i8i" localSheetId="2">#REF!</definedName>
    <definedName name="i8i">#REF!</definedName>
    <definedName name="IANC">[4]INPUTS!$D$20</definedName>
    <definedName name="id">#REF!</definedName>
    <definedName name="IF" localSheetId="2">#REF!</definedName>
    <definedName name="IF">#REF!</definedName>
    <definedName name="ig">#REF!</definedName>
    <definedName name="ii">#REF!</definedName>
    <definedName name="iii" localSheetId="2">#REF!</definedName>
    <definedName name="iii">#REF!</definedName>
    <definedName name="iiii" localSheetId="2">#REF!</definedName>
    <definedName name="iiii">#REF!</definedName>
    <definedName name="IIIII" localSheetId="2">#REF!</definedName>
    <definedName name="IIIII">#REF!</definedName>
    <definedName name="IIIIIIIIIIIIIIII">#REF!</definedName>
    <definedName name="iiiiiiik" localSheetId="2">#REF!</definedName>
    <definedName name="iiiiiiik">#REF!</definedName>
    <definedName name="iiiiuh" localSheetId="2">#REF!</definedName>
    <definedName name="iiiiuh">#REF!</definedName>
    <definedName name="ik">#REF!</definedName>
    <definedName name="ikj">#REF!</definedName>
    <definedName name="iktgvfmu" localSheetId="2">#REF!</definedName>
    <definedName name="iktgvfmu">#REF!</definedName>
    <definedName name="Im_Un">#REF!</definedName>
    <definedName name="IMP">[24]ANALISIS!$J$7</definedName>
    <definedName name="ImpdosporMilCostos">#REF!</definedName>
    <definedName name="Impdosxmil" localSheetId="2">#REF!</definedName>
    <definedName name="Impdosxmil">#REF!</definedName>
    <definedName name="impre" localSheetId="4">'[26]O.Civil A. Base Zona A2S4'!$E$51</definedName>
    <definedName name="IMPRE">2%</definedName>
    <definedName name="imprev">#REF!</definedName>
    <definedName name="imprevistos">'[86]BITACORA CANTIDADES'!$B$105</definedName>
    <definedName name="Imprevistos_mmto_año1">#REF!</definedName>
    <definedName name="ImpuestoCostos" localSheetId="2">#REF!</definedName>
    <definedName name="ImpuestoCostos">#REF!</definedName>
    <definedName name="Impuestos" localSheetId="2">#REF!</definedName>
    <definedName name="Impuestos">#REF!</definedName>
    <definedName name="IMPULSIONALCANTARILLADOTABLA1.10">'[4]INFORMACIÓN REFERENCIA'!$B$441:$F$452</definedName>
    <definedName name="Incomepb">#REF!</definedName>
    <definedName name="INCONTERMS" localSheetId="2">#REF!</definedName>
    <definedName name="INCONTERMS">#REF!</definedName>
    <definedName name="INCREMENTO1">'[87]CAT-D7H'!$R$3</definedName>
    <definedName name="INCREMENTO2">'[87]CAT-D7H'!$S$3</definedName>
    <definedName name="INCREMENTO3">'[87]CAT-D7H'!$T$3</definedName>
    <definedName name="IncrementoCanon">#REF!</definedName>
    <definedName name="INDICE">[57]INDICE!$A:$IV</definedName>
    <definedName name="INDICEPRECIOSCONSUMIDOR">[4]REFERENCIAS!$A$28:$E$112</definedName>
    <definedName name="INDIE">[88]INDICE!$A:$IV</definedName>
    <definedName name="INDIREC">#REF!</definedName>
    <definedName name="INDJA1">#REF!</definedName>
    <definedName name="induccion">#REF!</definedName>
    <definedName name="inf" localSheetId="4">#REF!</definedName>
    <definedName name="inf">#REF!</definedName>
    <definedName name="INFF">#REF!</definedName>
    <definedName name="INFG">#REF!</definedName>
    <definedName name="infi">#REF!</definedName>
    <definedName name="IniCeldaDtfRapida">#REF!</definedName>
    <definedName name="InitFleet" localSheetId="2">#REF!</definedName>
    <definedName name="InitFleet">#REF!</definedName>
    <definedName name="InitPurch">#REF!</definedName>
    <definedName name="ins">[89]insumos!$A$8:$A$40</definedName>
    <definedName name="INSPECCION" localSheetId="2">#REF!</definedName>
    <definedName name="INSPECCION">#REF!</definedName>
    <definedName name="INSPECCION2">#REF!</definedName>
    <definedName name="INST">#REF!</definedName>
    <definedName name="instala">#REF!</definedName>
    <definedName name="INSTALACION">#REF!</definedName>
    <definedName name="instalaciontuberia3">#REF!</definedName>
    <definedName name="INSU">[90]INSUMOS!$A$1:$E$65536</definedName>
    <definedName name="INSUMO">'[91]Base Datos Insumos'!$A$4:$B$483</definedName>
    <definedName name="INSUMOS">'[91]Base Datos Insumos'!$A$4:$B$483</definedName>
    <definedName name="Insumos_basicos">#REF!</definedName>
    <definedName name="Insumos_D18">#REF!</definedName>
    <definedName name="InsuranceRate">[35]Parameters!$K$16</definedName>
    <definedName name="intCosteoMmto">#REF!</definedName>
    <definedName name="intDiasPagoFactura" localSheetId="2">#REF!</definedName>
    <definedName name="intDiasPagoFactura">#REF!</definedName>
    <definedName name="Interest_Rate">#REF!</definedName>
    <definedName name="InterestRate">[35]Parameters!$K$15</definedName>
    <definedName name="Interventor">[48]Datos!$B$5</definedName>
    <definedName name="intFrecIncremInsumosAno">#REF!</definedName>
    <definedName name="intFrecInctoMmtoAno">#REF!</definedName>
    <definedName name="intMesBenTributario">#REF!</definedName>
    <definedName name="intMesCruzarIva" localSheetId="2">#REF!</definedName>
    <definedName name="intMesCruzarIva">#REF!</definedName>
    <definedName name="intMesInicioIncremInsumosAno">#REF!</definedName>
    <definedName name="intMesRevFinCont">#REF!</definedName>
    <definedName name="intPlazoVariable1" localSheetId="2">#REF!</definedName>
    <definedName name="intPlazoVariable1">#REF!</definedName>
    <definedName name="intPlazoVariable2">#REF!</definedName>
    <definedName name="intPlazoVariable3">#REF!</definedName>
    <definedName name="IntRendCombKmGl">#REF!</definedName>
    <definedName name="IntTipoMmto">#REF!</definedName>
    <definedName name="INV_11" localSheetId="2">#REF!</definedName>
    <definedName name="INV_11">#REF!</definedName>
    <definedName name="Io">#REF!</definedName>
    <definedName name="IOUHH" localSheetId="2">#REF!</definedName>
    <definedName name="IOUHH">#REF!</definedName>
    <definedName name="IPC">[4]REFERENCIAS!$A$27:$E$112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38798.4609490741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LOW" hidden="1">"c1338"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#REF!</definedName>
    <definedName name="IREM13.4">#REF!</definedName>
    <definedName name="IRMA" localSheetId="2">#REF!</definedName>
    <definedName name="IRMA">#REF!</definedName>
    <definedName name="IsColHidden" hidden="1">FALSE</definedName>
    <definedName name="IsLTMColHidden" hidden="1">FALSE</definedName>
    <definedName name="IsSecureRevolver">#REF!</definedName>
    <definedName name="IsSecureSenior1">#REF!</definedName>
    <definedName name="IsSecureSenior2">#REF!</definedName>
    <definedName name="IsSecureSenior3" localSheetId="2">#REF!</definedName>
    <definedName name="IsSecureSenior3">#REF!</definedName>
    <definedName name="IsSecureSenior4" localSheetId="2">#REF!</definedName>
    <definedName name="IsSecureSenior4">#REF!</definedName>
    <definedName name="IsSecureSenior5">#REF!</definedName>
    <definedName name="IsSecureSenior6">#REF!</definedName>
    <definedName name="IsSecureSenior7">#REF!</definedName>
    <definedName name="it.">#REF!</definedName>
    <definedName name="ITEM">#REF!</definedName>
    <definedName name="ITEM___1.0">#REF!</definedName>
    <definedName name="ITEM__EXCAVACION_EN_CONGLOMERADO_DE_2.00_A_4.00_M" localSheetId="2">#REF!</definedName>
    <definedName name="ITEM__EXCAVACION_EN_CONGLOMERADO_DE_2.00_A_4.00_M">#REF!</definedName>
    <definedName name="ITEM_1.1">#REF!</definedName>
    <definedName name="ITEM_1.1.1">#REF!</definedName>
    <definedName name="ITEM_1.1.2">#REF!</definedName>
    <definedName name="ITEM_1.2.1" localSheetId="2">#REF!</definedName>
    <definedName name="ITEM_1.2.1">#REF!</definedName>
    <definedName name="ITEM_1.3.1" localSheetId="2">#REF!</definedName>
    <definedName name="ITEM_1.3.1">#REF!</definedName>
    <definedName name="ITEM_1.3.2">#REF!</definedName>
    <definedName name="ITEM_1.3.3">#REF!</definedName>
    <definedName name="ITEM_1.3.4">#REF!</definedName>
    <definedName name="ITEM_1.4">#REF!</definedName>
    <definedName name="ITEM_1.4.1">#REF!</definedName>
    <definedName name="ITEM_1.4.2" localSheetId="2">#REF!</definedName>
    <definedName name="ITEM_1.4.2">#REF!</definedName>
    <definedName name="ITEM_1.4.3" localSheetId="2">#REF!</definedName>
    <definedName name="ITEM_1.4.3">#REF!</definedName>
    <definedName name="ITEM_1.4.4" localSheetId="2">#REF!</definedName>
    <definedName name="ITEM_1.4.4">#REF!</definedName>
    <definedName name="ITEM_1.5">#REF!</definedName>
    <definedName name="ITEM_1.6.1" localSheetId="2">#REF!</definedName>
    <definedName name="ITEM_1.6.1">#REF!</definedName>
    <definedName name="ITEM_1.6.2">#REF!</definedName>
    <definedName name="ITEM_1.7.1">#REF!</definedName>
    <definedName name="ITEM_1.7.2">#REF!</definedName>
    <definedName name="ITEM_1.8" localSheetId="2">#REF!</definedName>
    <definedName name="ITEM_1.8">#REF!</definedName>
    <definedName name="ITEM_1_FILTRO">#REF!</definedName>
    <definedName name="ITEM_2">#REF!</definedName>
    <definedName name="ITEM_2.11">#REF!</definedName>
    <definedName name="ITEM_2.7">#REF!</definedName>
    <definedName name="ITEM_3.1">#REF!</definedName>
    <definedName name="ITEM_3.11" localSheetId="2">#REF!</definedName>
    <definedName name="ITEM_3.11">#REF!</definedName>
    <definedName name="ITEM_3.12">#REF!</definedName>
    <definedName name="ITEM_3.13">#REF!</definedName>
    <definedName name="ITEM_3.14">#REF!</definedName>
    <definedName name="ITEM_3.15">#REF!</definedName>
    <definedName name="ITEM_3_FILTRO">#REF!</definedName>
    <definedName name="ITEM_4">#REF!</definedName>
    <definedName name="ITEM_4_FILTRO">#REF!</definedName>
    <definedName name="ITEM_5">#REF!</definedName>
    <definedName name="ITEM_5_FILTRO">#REF!</definedName>
    <definedName name="ITEM_6.2">#REF!</definedName>
    <definedName name="ITEM_6.3">#REF!</definedName>
    <definedName name="ITEM_6.4">#REF!</definedName>
    <definedName name="ITEM_6.5">#REF!</definedName>
    <definedName name="ITEM_6.6">#REF!</definedName>
    <definedName name="ITEM_6.7">#REF!</definedName>
    <definedName name="ITEM_6.8">#REF!</definedName>
    <definedName name="ITEM_6.9">#REF!</definedName>
    <definedName name="ITEM_6_FILTRO">#REF!</definedName>
    <definedName name="ITEM_7" localSheetId="2">#REF!</definedName>
    <definedName name="ITEM_7">#REF!</definedName>
    <definedName name="ITEM_8">#REF!</definedName>
    <definedName name="ITEM_9" localSheetId="2">#REF!</definedName>
    <definedName name="ITEM_9">#REF!</definedName>
    <definedName name="ITEM_COD45">#REF!</definedName>
    <definedName name="item_exccon">#REF!</definedName>
    <definedName name="ITEM_INST_2">#REF!</definedName>
    <definedName name="ITEM_INST_3">#REF!</definedName>
    <definedName name="ITEM_MEDID">#REF!</definedName>
    <definedName name="Item_number">#REF!</definedName>
    <definedName name="ITEM_REDU">#REF!</definedName>
    <definedName name="ITEM_SIFON" localSheetId="2">#REF!</definedName>
    <definedName name="ITEM_SIFON">#REF!</definedName>
    <definedName name="ITEM_TEE_3_2">#REF!</definedName>
    <definedName name="ITEM_TEE_4X4">#REF!</definedName>
    <definedName name="ITEM_TEFLON" localSheetId="2">#REF!</definedName>
    <definedName name="ITEM_TEFLON">#REF!</definedName>
    <definedName name="ITEM_VENTO" localSheetId="2">#REF!</definedName>
    <definedName name="ITEM_VENTO">#REF!</definedName>
    <definedName name="ITEM1" localSheetId="4">#REF!</definedName>
    <definedName name="ITEM1">#REF!</definedName>
    <definedName name="ITEM1.1">#REF!</definedName>
    <definedName name="ITEM1.10">#REF!</definedName>
    <definedName name="ITEM1.11">#REF!</definedName>
    <definedName name="ITEM1.2">#REF!</definedName>
    <definedName name="ITEM1.3" localSheetId="2">#REF!</definedName>
    <definedName name="ITEM1.3">#REF!</definedName>
    <definedName name="ITEM1.4">#REF!</definedName>
    <definedName name="ITEM1.5">#REF!</definedName>
    <definedName name="ITEM1.6">#REF!</definedName>
    <definedName name="ITEM1.7">#REF!</definedName>
    <definedName name="ITEM1.8" localSheetId="2">#REF!</definedName>
    <definedName name="ITEM1.8">#REF!</definedName>
    <definedName name="ITEM1.9">#REF!</definedName>
    <definedName name="ITEM101" localSheetId="2">#REF!</definedName>
    <definedName name="ITEM101">#REF!</definedName>
    <definedName name="ITEM1010">#REF!</definedName>
    <definedName name="ITEM1011">#REF!</definedName>
    <definedName name="ITEM1012">#REF!</definedName>
    <definedName name="ITEM1013" localSheetId="2">#REF!</definedName>
    <definedName name="ITEM1013">#REF!</definedName>
    <definedName name="ITEM1014">#REF!</definedName>
    <definedName name="ITEM102">#REF!</definedName>
    <definedName name="ITEM103">#REF!</definedName>
    <definedName name="ITEM104" localSheetId="2">#REF!</definedName>
    <definedName name="ITEM104">#REF!</definedName>
    <definedName name="ITEM105" localSheetId="2">#REF!</definedName>
    <definedName name="ITEM105">#REF!</definedName>
    <definedName name="ITEM106">#REF!</definedName>
    <definedName name="ITEM107">#REF!</definedName>
    <definedName name="ITEM108">#REF!</definedName>
    <definedName name="ITEM109">#REF!</definedName>
    <definedName name="ITEM11">#REF!</definedName>
    <definedName name="ITEM110" localSheetId="2">#REF!</definedName>
    <definedName name="ITEM110">#REF!</definedName>
    <definedName name="ITEM1101">#REF!</definedName>
    <definedName name="ITEM1102">#REF!</definedName>
    <definedName name="ITEM1103">#REF!</definedName>
    <definedName name="ITEM1104">#REF!</definedName>
    <definedName name="ITEM1105">#REF!</definedName>
    <definedName name="ITEM1106">#REF!</definedName>
    <definedName name="ITEM1107">#REF!</definedName>
    <definedName name="ITEM1108">#REF!</definedName>
    <definedName name="ITEM1109">#REF!</definedName>
    <definedName name="ITEM1110" localSheetId="2">#REF!</definedName>
    <definedName name="ITEM1110">#REF!</definedName>
    <definedName name="ITEM1111">#REF!</definedName>
    <definedName name="ITEM1112">#REF!</definedName>
    <definedName name="ITEM1113">#REF!</definedName>
    <definedName name="ITEM1114">#REF!</definedName>
    <definedName name="ITEM1115">#REF!</definedName>
    <definedName name="ITEM1116" localSheetId="2">#REF!</definedName>
    <definedName name="ITEM1116">#REF!</definedName>
    <definedName name="ITEM1117">#REF!</definedName>
    <definedName name="ITEM12">#REF!</definedName>
    <definedName name="ITEM12.2">#REF!</definedName>
    <definedName name="ITEM12.3">#REF!</definedName>
    <definedName name="ITEM12.4">#REF!</definedName>
    <definedName name="ITEM12.5">#REF!</definedName>
    <definedName name="ITEM12.6">#REF!</definedName>
    <definedName name="ITEM1201">#REF!</definedName>
    <definedName name="ITEM1202">#REF!</definedName>
    <definedName name="ITEM1203">#REF!</definedName>
    <definedName name="ITEM1204">#REF!</definedName>
    <definedName name="ITEM1205">#REF!</definedName>
    <definedName name="ITEM1206">#REF!</definedName>
    <definedName name="ITEM1207">#REF!</definedName>
    <definedName name="ITEM1208">#REF!</definedName>
    <definedName name="ITEM1209">#REF!</definedName>
    <definedName name="ITEM1210">#REF!</definedName>
    <definedName name="ITEM1211">#REF!</definedName>
    <definedName name="ITEM1212">#REF!</definedName>
    <definedName name="ITEM1213">#REF!</definedName>
    <definedName name="ITEM1214" localSheetId="2">#REF!</definedName>
    <definedName name="ITEM1214">#REF!</definedName>
    <definedName name="ITEM1215">#REF!</definedName>
    <definedName name="ITEM1216" localSheetId="2">#REF!</definedName>
    <definedName name="ITEM1216">#REF!</definedName>
    <definedName name="ITEM1217">#REF!</definedName>
    <definedName name="ITEM1218">#REF!</definedName>
    <definedName name="ITEM1219" localSheetId="2">#REF!</definedName>
    <definedName name="ITEM1219">#REF!</definedName>
    <definedName name="ITEM1220">#REF!</definedName>
    <definedName name="ITEM13">#REF!</definedName>
    <definedName name="ITEM13.10">#REF!</definedName>
    <definedName name="ITEM13.11">#REF!</definedName>
    <definedName name="ITEM13.12">#REF!</definedName>
    <definedName name="ITEM13.13">#REF!</definedName>
    <definedName name="ITEM13.14" localSheetId="2">#REF!</definedName>
    <definedName name="ITEM13.14">#REF!</definedName>
    <definedName name="ITEM13.15">#REF!</definedName>
    <definedName name="ITEM13.16">#REF!</definedName>
    <definedName name="ITEM13.17">#REF!</definedName>
    <definedName name="ITEM13.18">#REF!</definedName>
    <definedName name="ITEM13.19">#REF!</definedName>
    <definedName name="ITEM13.20">#REF!</definedName>
    <definedName name="ITEM13.5">#REF!</definedName>
    <definedName name="ITEM13.6" localSheetId="2">#REF!</definedName>
    <definedName name="ITEM13.6">#REF!</definedName>
    <definedName name="ITEM13.7">#REF!</definedName>
    <definedName name="ITEM13.8" localSheetId="2">#REF!</definedName>
    <definedName name="ITEM13.8">#REF!</definedName>
    <definedName name="ITEM13.9">#REF!</definedName>
    <definedName name="ITEM1301" localSheetId="2">#REF!</definedName>
    <definedName name="ITEM1301">#REF!</definedName>
    <definedName name="ITEM1302" localSheetId="2">#REF!</definedName>
    <definedName name="ITEM1302">#REF!</definedName>
    <definedName name="ITEM1303">#REF!</definedName>
    <definedName name="ITEM1304">#REF!</definedName>
    <definedName name="ITEM1305">#REF!</definedName>
    <definedName name="ITEM1306">#REF!</definedName>
    <definedName name="ITEM1307">#REF!</definedName>
    <definedName name="ITEM1308">#REF!</definedName>
    <definedName name="ITEM1309">#REF!</definedName>
    <definedName name="ITEM1310" localSheetId="2">#REF!</definedName>
    <definedName name="ITEM1310">#REF!</definedName>
    <definedName name="ITEM1311" localSheetId="2">#REF!</definedName>
    <definedName name="ITEM1311">#REF!</definedName>
    <definedName name="ITEM1312">#REF!</definedName>
    <definedName name="ITEM1313" localSheetId="2">#REF!</definedName>
    <definedName name="ITEM1313">#REF!</definedName>
    <definedName name="ITEM1314">#REF!</definedName>
    <definedName name="ITEM1315" localSheetId="2">#REF!</definedName>
    <definedName name="ITEM1315">#REF!</definedName>
    <definedName name="ITEM1316">#REF!</definedName>
    <definedName name="ITEM1317" localSheetId="2">#REF!</definedName>
    <definedName name="ITEM1317">#REF!</definedName>
    <definedName name="ITEM1318">#REF!</definedName>
    <definedName name="ITEM1319">#REF!</definedName>
    <definedName name="ITEM1320" localSheetId="2">#REF!</definedName>
    <definedName name="ITEM1320">#REF!</definedName>
    <definedName name="ITEM1321">#REF!</definedName>
    <definedName name="ITEM1322">#REF!</definedName>
    <definedName name="ITEM1323" localSheetId="2">#REF!</definedName>
    <definedName name="ITEM1323">#REF!</definedName>
    <definedName name="ITEM1324">#REF!</definedName>
    <definedName name="ITEM1325">#REF!</definedName>
    <definedName name="ITEM1326">#REF!</definedName>
    <definedName name="ITEM1327" localSheetId="2">#REF!</definedName>
    <definedName name="ITEM1327">#REF!</definedName>
    <definedName name="ITEM1328">#REF!</definedName>
    <definedName name="ITEM1329" localSheetId="2">#REF!</definedName>
    <definedName name="ITEM1329">#REF!</definedName>
    <definedName name="ITEM1330">#REF!</definedName>
    <definedName name="ITEM1331">#REF!</definedName>
    <definedName name="ITEM1332" localSheetId="2">#REF!</definedName>
    <definedName name="ITEM1332">#REF!</definedName>
    <definedName name="ITEM1333">#REF!</definedName>
    <definedName name="ITEM1334">#REF!</definedName>
    <definedName name="ITEM1335">#REF!</definedName>
    <definedName name="ITEM14">#REF!</definedName>
    <definedName name="ITEM1401">#REF!</definedName>
    <definedName name="ITEM1402">#REF!</definedName>
    <definedName name="ITEM1403" localSheetId="2">#REF!</definedName>
    <definedName name="ITEM1403">#REF!</definedName>
    <definedName name="ITEM1404" localSheetId="2">#REF!</definedName>
    <definedName name="ITEM1404">#REF!</definedName>
    <definedName name="ITEM15" localSheetId="4">#REF!</definedName>
    <definedName name="ITEM15">#REF!</definedName>
    <definedName name="ITEM1501">#REF!</definedName>
    <definedName name="ITEM1502">#REF!</definedName>
    <definedName name="ITEM1503">#REF!</definedName>
    <definedName name="ITEM1504">#REF!</definedName>
    <definedName name="ITEM1505">#REF!</definedName>
    <definedName name="ITEM1506">#REF!</definedName>
    <definedName name="ITEM1507">#REF!</definedName>
    <definedName name="ITEM1508" localSheetId="2">#REF!</definedName>
    <definedName name="ITEM1508">#REF!</definedName>
    <definedName name="ITEM1509">#REF!</definedName>
    <definedName name="ITEM16">#REF!</definedName>
    <definedName name="ITEM1601" localSheetId="2">#REF!</definedName>
    <definedName name="ITEM1601">#REF!</definedName>
    <definedName name="ITEM1602">#REF!</definedName>
    <definedName name="ITEM1603">#REF!</definedName>
    <definedName name="ITEM17">#REF!</definedName>
    <definedName name="ITEM1701" localSheetId="2">#REF!</definedName>
    <definedName name="ITEM1701">#REF!</definedName>
    <definedName name="ITEM18">#REF!</definedName>
    <definedName name="ITEM1801">#REF!</definedName>
    <definedName name="ITEM19">#REF!</definedName>
    <definedName name="ITEM1901">#REF!</definedName>
    <definedName name="ITEM1902" localSheetId="2">#REF!</definedName>
    <definedName name="ITEM1902">#REF!</definedName>
    <definedName name="ITEM1903">#REF!</definedName>
    <definedName name="ITEM1904">#REF!</definedName>
    <definedName name="ITEM1905">#REF!</definedName>
    <definedName name="ITEM1906" localSheetId="2">#REF!</definedName>
    <definedName name="ITEM1906">#REF!</definedName>
    <definedName name="ITEM1907">#REF!</definedName>
    <definedName name="ITEM1908">#REF!</definedName>
    <definedName name="ITEM1909">#REF!</definedName>
    <definedName name="ITEM1910">#REF!</definedName>
    <definedName name="ITEM1911">#REF!</definedName>
    <definedName name="ITEM1912">#REF!</definedName>
    <definedName name="ITEM1913">#REF!</definedName>
    <definedName name="ITEM1914">#REF!</definedName>
    <definedName name="ITEM1915">#REF!</definedName>
    <definedName name="ITEM1916" localSheetId="2">#REF!</definedName>
    <definedName name="ITEM1916">#REF!</definedName>
    <definedName name="ITEM1917">#REF!</definedName>
    <definedName name="ITEM1918" localSheetId="2">#REF!</definedName>
    <definedName name="ITEM1918">#REF!</definedName>
    <definedName name="ITEM2" localSheetId="4">#REF!</definedName>
    <definedName name="ITEM2">#REF!</definedName>
    <definedName name="ITEM2.1" localSheetId="2">#REF!</definedName>
    <definedName name="ITEM2.1">#REF!</definedName>
    <definedName name="ITEM2.10">[70]APU!$E$14843</definedName>
    <definedName name="ITEM2.11">[70]APU!$E$14904</definedName>
    <definedName name="ITEM2.12">[70]APU!$E$14965</definedName>
    <definedName name="ITEM2.2">#REF!</definedName>
    <definedName name="ITEM2.3">#REF!</definedName>
    <definedName name="ITEM2.4" localSheetId="2">#REF!</definedName>
    <definedName name="ITEM2.4">#REF!</definedName>
    <definedName name="ITEM2.5">#REF!</definedName>
    <definedName name="ITEM2.6">#REF!</definedName>
    <definedName name="ITEM2.7">#REF!</definedName>
    <definedName name="ITEM2.8">#REF!</definedName>
    <definedName name="ITEM201.1">#REF!</definedName>
    <definedName name="ITEM201.2">#REF!</definedName>
    <definedName name="ITEM201.3">#REF!</definedName>
    <definedName name="ITEM21">#REF!</definedName>
    <definedName name="ITEM210.2">#REF!</definedName>
    <definedName name="item210.3" localSheetId="2">#REF!</definedName>
    <definedName name="item210.3">#REF!</definedName>
    <definedName name="ITEM211.1" localSheetId="2">#REF!</definedName>
    <definedName name="ITEM211.1">#REF!</definedName>
    <definedName name="ITEM22">#REF!</definedName>
    <definedName name="ITEM220.1" localSheetId="2">#REF!</definedName>
    <definedName name="ITEM220.1">#REF!</definedName>
    <definedName name="ITEM222" localSheetId="2">#REF!</definedName>
    <definedName name="ITEM222">#REF!</definedName>
    <definedName name="ITEM23">#REF!</definedName>
    <definedName name="ITEM230">#REF!</definedName>
    <definedName name="item230.1">#REF!</definedName>
    <definedName name="ITEM24">#REF!</definedName>
    <definedName name="ITEM25" localSheetId="2">#REF!</definedName>
    <definedName name="ITEM25">#REF!</definedName>
    <definedName name="ITEM26">#REF!</definedName>
    <definedName name="ITEM27" localSheetId="2">#REF!</definedName>
    <definedName name="ITEM27">#REF!</definedName>
    <definedName name="ITEM28">#REF!</definedName>
    <definedName name="ITEM3" localSheetId="4">#REF!</definedName>
    <definedName name="ITEM3">#REF!</definedName>
    <definedName name="ITEM3.1">#REF!</definedName>
    <definedName name="ITEM3.15">[70]APU!$E$8621</definedName>
    <definedName name="ITEM3.16">[70]APU!$E$8682</definedName>
    <definedName name="ITEM3.17">[70]APU!$E$8743</definedName>
    <definedName name="ITEM3.18">[70]APU!$E$8804</definedName>
    <definedName name="ITEM3.19">[70]APU!$E$8865</definedName>
    <definedName name="ITEM3.2">#REF!</definedName>
    <definedName name="ITEM3.20">[70]APU!$E$8926</definedName>
    <definedName name="ITEM3.21">[70]APU!$E$11915</definedName>
    <definedName name="ITEM3.22">[70]APU!$E$14477</definedName>
    <definedName name="ITEM3.23">[70]APU!$E$15087</definedName>
    <definedName name="ITEM3.3">#REF!</definedName>
    <definedName name="ITEM31" localSheetId="2">#REF!</definedName>
    <definedName name="ITEM31">#REF!</definedName>
    <definedName name="item310">#REF!</definedName>
    <definedName name="ITEM311">#REF!</definedName>
    <definedName name="ITEM312">#REF!</definedName>
    <definedName name="ITEM313" localSheetId="2">#REF!</definedName>
    <definedName name="ITEM313">#REF!</definedName>
    <definedName name="ITEM314" localSheetId="2">#REF!</definedName>
    <definedName name="ITEM314">#REF!</definedName>
    <definedName name="ITEM315">#REF!</definedName>
    <definedName name="ITEM32">#REF!</definedName>
    <definedName name="item320">#REF!</definedName>
    <definedName name="item320.2" localSheetId="2">#REF!</definedName>
    <definedName name="item320.2">#REF!</definedName>
    <definedName name="ITEM33">#REF!</definedName>
    <definedName name="ITEM330">#REF!</definedName>
    <definedName name="item330.1">#REF!</definedName>
    <definedName name="ITEM34">#REF!</definedName>
    <definedName name="ITEM35">#REF!</definedName>
    <definedName name="ITEM36">#REF!</definedName>
    <definedName name="ITEM37" localSheetId="2">#REF!</definedName>
    <definedName name="ITEM37">#REF!</definedName>
    <definedName name="ITEM38">#REF!</definedName>
    <definedName name="ITEM39">#REF!</definedName>
    <definedName name="ITEM4.1">#REF!</definedName>
    <definedName name="ITEM4.10">#REF!</definedName>
    <definedName name="ITEM4.11" localSheetId="2">#REF!</definedName>
    <definedName name="ITEM4.11">#REF!</definedName>
    <definedName name="ITEM4.12">#REF!</definedName>
    <definedName name="ITEM4.13">#REF!</definedName>
    <definedName name="ITEM4.2">#REF!</definedName>
    <definedName name="ITEM4.20">[70]APU!$E$9170</definedName>
    <definedName name="ITEM4.21">[70]APU!$E$9231</definedName>
    <definedName name="ITEM4.22">[70]APU!$E$9292</definedName>
    <definedName name="ITEM4.23">[70]APU!$E$9353</definedName>
    <definedName name="ITEM4.24">[70]APU!$E$9414</definedName>
    <definedName name="ITEM4.25">[70]APU!$E$9475</definedName>
    <definedName name="ITEM4.26">[70]APU!$E$9536</definedName>
    <definedName name="ITEM4.27">[70]APU!$E$9597</definedName>
    <definedName name="ITEM4.28">[70]APU!$E$9658</definedName>
    <definedName name="ITEM4.29">[70]APU!$E$9719</definedName>
    <definedName name="ITEM4.3">#REF!</definedName>
    <definedName name="ITEM4.30">[70]APU!$E$9780</definedName>
    <definedName name="ITEM4.31">[70]APU!$E$9841</definedName>
    <definedName name="ITEM4.32">[70]APU!$E$9902</definedName>
    <definedName name="ITEM4.33">[70]APU!$E$9963</definedName>
    <definedName name="ITEM4.34">[70]APU!$E$10024</definedName>
    <definedName name="ITEM4.35">[70]APU!$E$11549</definedName>
    <definedName name="ITEM4.36">[70]APU!$E$11610</definedName>
    <definedName name="ITEM4.37">[70]APU!$E$15941</definedName>
    <definedName name="ITEM4.38">[70]APU!$E$15148</definedName>
    <definedName name="ITEM4.39">[70]APU!$E$14233</definedName>
    <definedName name="ITEM4.4">#REF!</definedName>
    <definedName name="ITEM4.40">[70]APU!$E$14294</definedName>
    <definedName name="ITEM4.41">[70]APU!$E$14355</definedName>
    <definedName name="ITEM4.42">[70]APU!$E$14416</definedName>
    <definedName name="ITEM4.43">[70]APU!$E$14538</definedName>
    <definedName name="ITEM4.44">[70]APU!$E$16002</definedName>
    <definedName name="ITEM4.45">[70]APU!$E$16063</definedName>
    <definedName name="ITEM4.46">[70]APU!$E$14660</definedName>
    <definedName name="ITEM4.5">#REF!</definedName>
    <definedName name="ITEM4.6">#REF!</definedName>
    <definedName name="ITEM4.7">#REF!</definedName>
    <definedName name="ITEM4.8" localSheetId="2">#REF!</definedName>
    <definedName name="ITEM4.8">#REF!</definedName>
    <definedName name="ITEM4.9">#REF!</definedName>
    <definedName name="ITEM401" localSheetId="2">#REF!</definedName>
    <definedName name="ITEM401">#REF!</definedName>
    <definedName name="ITEM402">#REF!</definedName>
    <definedName name="ITEM403">#REF!</definedName>
    <definedName name="ITEM404">#REF!</definedName>
    <definedName name="ITEM405">#REF!</definedName>
    <definedName name="ITEM406">#REF!</definedName>
    <definedName name="ITEM407">#REF!</definedName>
    <definedName name="ITEM408">#REF!</definedName>
    <definedName name="ITEM409">#REF!</definedName>
    <definedName name="ITEM410" localSheetId="2">#REF!</definedName>
    <definedName name="ITEM410">#REF!</definedName>
    <definedName name="ITEM411">#REF!</definedName>
    <definedName name="ITEM412">#REF!</definedName>
    <definedName name="ITEM413" localSheetId="2">#REF!</definedName>
    <definedName name="ITEM413">#REF!</definedName>
    <definedName name="ITEM414">#REF!</definedName>
    <definedName name="ITEM415">#REF!</definedName>
    <definedName name="ITEM416">#REF!</definedName>
    <definedName name="ITEM417">#REF!</definedName>
    <definedName name="item420">#REF!</definedName>
    <definedName name="ITEM450">#REF!</definedName>
    <definedName name="item450.2P">#REF!</definedName>
    <definedName name="ITEM5.1">#REF!</definedName>
    <definedName name="ITEM5.100">[70]APU!$E$12403</definedName>
    <definedName name="ITEM5.101">[70]APU!$E$12464</definedName>
    <definedName name="ITEM5.104">[70]APU!$E$12525</definedName>
    <definedName name="ITEM5.105">[70]APU!$E$12586</definedName>
    <definedName name="ITEM5.106">[70]APU!$E$12647</definedName>
    <definedName name="ITEM5.107">[70]APU!$E$12708</definedName>
    <definedName name="ITEM5.108">[70]APU!$E$12769</definedName>
    <definedName name="ITEM5.109">[70]APU!$E$12830</definedName>
    <definedName name="ITEM5.111">[70]APU!$E$12891</definedName>
    <definedName name="ITEM5.112">[70]APU!$E$12952</definedName>
    <definedName name="ITEM5.113">[70]APU!$E$14721</definedName>
    <definedName name="ITEM5.114">[70]APU!$E$14782</definedName>
    <definedName name="ITEM5.115">[70]APU!$E$15026</definedName>
    <definedName name="ITEM5.2">#REF!</definedName>
    <definedName name="ITEM5.53">[70]APU!$E$10085</definedName>
    <definedName name="ITEM5.54">[70]APU!$E$10146</definedName>
    <definedName name="ITEM5.55">[70]APU!$E$10207</definedName>
    <definedName name="ITEM5.56">[70]APU!$E$10268</definedName>
    <definedName name="ITEM5.57">[70]APU!$E$10329</definedName>
    <definedName name="ITEM5.58">[70]APU!$E$10390</definedName>
    <definedName name="ITEM5.59">[70]APU!$E$10451</definedName>
    <definedName name="ITEM5.60">[70]APU!$E$10512</definedName>
    <definedName name="ITEM5.61">[70]APU!$E$10573</definedName>
    <definedName name="ITEM5.62">[70]APU!$E$10634</definedName>
    <definedName name="ITEM5.63">[70]APU!$E$10695</definedName>
    <definedName name="ITEM5.64">[70]APU!$E$10756</definedName>
    <definedName name="ITEM5.65">[70]APU!$E$10817</definedName>
    <definedName name="ITEM5.66">[70]APU!$E$10878</definedName>
    <definedName name="ITEM5.67">[70]APU!$E$10939</definedName>
    <definedName name="ITEM5.68">[70]APU!$E$11000</definedName>
    <definedName name="ITEM5.69">[70]APU!$E$11061</definedName>
    <definedName name="ITEM5.70">[70]APU!$E$11122</definedName>
    <definedName name="ITEM5.71">[70]APU!$E$11183</definedName>
    <definedName name="ITEM5.72">[70]APU!$E$11976</definedName>
    <definedName name="ITEM5.73">[70]APU!$E$12037</definedName>
    <definedName name="ITEM5.74">[70]APU!$E$12098</definedName>
    <definedName name="ITEM5.77">[70]APU!$E$12159</definedName>
    <definedName name="ITEM5.78">[70]APU!$E$12281</definedName>
    <definedName name="ITEM5.79">[70]APU!$E$12342</definedName>
    <definedName name="ITEM5.80">[70]APU!$E$12220</definedName>
    <definedName name="ITEM5.82">[70]APU!$E$13989</definedName>
    <definedName name="ITEM5.83">[70]APU!$E$14050</definedName>
    <definedName name="ITEM5.84">[70]APU!$E$13318</definedName>
    <definedName name="ITEM5.85">[70]APU!$E$13379</definedName>
    <definedName name="ITEM5.86">[70]APU!$E$13440</definedName>
    <definedName name="ITEM5.87">[70]APU!$E$13501</definedName>
    <definedName name="ITEM5.88">[70]APU!$E$13562</definedName>
    <definedName name="ITEM5.89">[70]APU!$E$13623</definedName>
    <definedName name="ITEM5.90">[70]APU!$E$13684</definedName>
    <definedName name="ITEM5.91">[70]APU!$E$13745</definedName>
    <definedName name="ITEM5.92">[70]APU!$E$13806</definedName>
    <definedName name="ITEM5.93">[70]APU!$E$13867</definedName>
    <definedName name="ITEM5.94">[70]APU!$E$13928</definedName>
    <definedName name="ITEM5.95">[70]APU!$E$13013</definedName>
    <definedName name="ITEM5.96">[70]APU!$E$13074</definedName>
    <definedName name="ITEM5.97">[70]APU!$E$13135</definedName>
    <definedName name="ITEM5.98">[70]APU!$E$13196</definedName>
    <definedName name="ITEM5.99">[70]APU!$E$13257</definedName>
    <definedName name="ITEM51">#REF!</definedName>
    <definedName name="ITEM510">#REF!</definedName>
    <definedName name="ITEM511" localSheetId="2">#REF!</definedName>
    <definedName name="ITEM511">#REF!</definedName>
    <definedName name="ITEM512">#REF!</definedName>
    <definedName name="ITEM513">#REF!</definedName>
    <definedName name="ITEM514" localSheetId="2">#REF!</definedName>
    <definedName name="ITEM514">#REF!</definedName>
    <definedName name="ITEM515">#REF!</definedName>
    <definedName name="ITEM516" localSheetId="2">#REF!</definedName>
    <definedName name="ITEM516">#REF!</definedName>
    <definedName name="ITEM517">#REF!</definedName>
    <definedName name="ITEM518">#REF!</definedName>
    <definedName name="ITEM519" localSheetId="2">#REF!</definedName>
    <definedName name="ITEM519">#REF!</definedName>
    <definedName name="ITEM52">#REF!</definedName>
    <definedName name="ITEM520" localSheetId="2">#REF!</definedName>
    <definedName name="ITEM520">#REF!</definedName>
    <definedName name="ITEM521">[66]ITEMS!$A$522</definedName>
    <definedName name="ITEM522">#REF!</definedName>
    <definedName name="ITEM523">#REF!</definedName>
    <definedName name="ITEM524">#REF!</definedName>
    <definedName name="ITEM525">#REF!</definedName>
    <definedName name="ITEM526" localSheetId="2">#REF!</definedName>
    <definedName name="ITEM526">#REF!</definedName>
    <definedName name="ITEM527">#REF!</definedName>
    <definedName name="ITEM528">#REF!</definedName>
    <definedName name="ITEM529">#REF!</definedName>
    <definedName name="ITEM53">#REF!</definedName>
    <definedName name="ITEM530">#REF!</definedName>
    <definedName name="ITEM531" localSheetId="2">#REF!</definedName>
    <definedName name="ITEM531">#REF!</definedName>
    <definedName name="ITEM532">#REF!</definedName>
    <definedName name="ITEM533">#REF!</definedName>
    <definedName name="ITEM54">#REF!</definedName>
    <definedName name="ITEM55">#REF!</definedName>
    <definedName name="ITEM56">#REF!</definedName>
    <definedName name="ITEM57" localSheetId="2">#REF!</definedName>
    <definedName name="ITEM57">#REF!</definedName>
    <definedName name="ITEM58">#REF!</definedName>
    <definedName name="ITEM59">#REF!</definedName>
    <definedName name="ITEM6.1">#REF!</definedName>
    <definedName name="ITEM6.3">#REF!</definedName>
    <definedName name="ITEM6.4">#REF!</definedName>
    <definedName name="ITEM6.5">#REF!</definedName>
    <definedName name="item600.1">#REF!</definedName>
    <definedName name="ITEM61">#REF!</definedName>
    <definedName name="ITEM610" localSheetId="2">#REF!</definedName>
    <definedName name="ITEM610">#REF!</definedName>
    <definedName name="item610.1">#REF!</definedName>
    <definedName name="item610.2" localSheetId="2">#REF!</definedName>
    <definedName name="item610.2">#REF!</definedName>
    <definedName name="ITEM611">#REF!</definedName>
    <definedName name="ITEM612">#REF!</definedName>
    <definedName name="ITEM613" localSheetId="2">#REF!</definedName>
    <definedName name="ITEM613">#REF!</definedName>
    <definedName name="ITEM614">#REF!</definedName>
    <definedName name="ITEM62">#REF!</definedName>
    <definedName name="ITEM63" localSheetId="2">#REF!</definedName>
    <definedName name="ITEM63">#REF!</definedName>
    <definedName name="item630.4" localSheetId="2">#REF!</definedName>
    <definedName name="item630.4">#REF!</definedName>
    <definedName name="ITEM630.5" localSheetId="2">#REF!</definedName>
    <definedName name="ITEM630.5">#REF!</definedName>
    <definedName name="item630.6">#REF!</definedName>
    <definedName name="item630.7">#REF!</definedName>
    <definedName name="ITEM630.8" localSheetId="2">#REF!</definedName>
    <definedName name="ITEM630.8">#REF!</definedName>
    <definedName name="ITEM632">#REF!</definedName>
    <definedName name="ITEM64">#REF!</definedName>
    <definedName name="ITEM640" localSheetId="2">#REF!</definedName>
    <definedName name="ITEM640">#REF!</definedName>
    <definedName name="item640.3">#REF!</definedName>
    <definedName name="ITEM65" localSheetId="2">#REF!</definedName>
    <definedName name="ITEM65">#REF!</definedName>
    <definedName name="ITEM66">#REF!</definedName>
    <definedName name="item661">#REF!</definedName>
    <definedName name="ITEM67">#REF!</definedName>
    <definedName name="item671">#REF!</definedName>
    <definedName name="item673.1" localSheetId="2">#REF!</definedName>
    <definedName name="item673.1">#REF!</definedName>
    <definedName name="item673.3">#REF!</definedName>
    <definedName name="ITEM68" localSheetId="2">#REF!</definedName>
    <definedName name="ITEM68">#REF!</definedName>
    <definedName name="item681">#REF!</definedName>
    <definedName name="ITEM69">#REF!</definedName>
    <definedName name="ITEM7.1">[70]APU!$E$7589</definedName>
    <definedName name="ITEM7.10">[70]APU!$E$8138</definedName>
    <definedName name="ITEM7.11">[70]APU!$E$8199</definedName>
    <definedName name="ITEM7.12">[70]APU!$E$8259</definedName>
    <definedName name="ITEM7.13">[70]APU!$E$8320</definedName>
    <definedName name="ITEM7.14">[70]APU!$E$8381</definedName>
    <definedName name="ITEM7.15">[70]APU!$E$8442</definedName>
    <definedName name="ITEM7.16">[70]APU!$E$8560</definedName>
    <definedName name="ITEM7.17">[70]APU!$E$11244</definedName>
    <definedName name="ITEM7.18">[70]APU!$E$11305</definedName>
    <definedName name="ITEM7.19">[70]APU!$E$11366</definedName>
    <definedName name="ITEM7.2">[70]APU!$E$7650</definedName>
    <definedName name="ITEM7.20">[70]APU!$E$11427</definedName>
    <definedName name="ITEM7.21">[70]APU!$E$11488</definedName>
    <definedName name="ITEM7.22">[70]APU!$E$11671</definedName>
    <definedName name="ITEM7.23">[70]APU!$E$11732</definedName>
    <definedName name="ITEM7.24">[70]APU!$E$14599</definedName>
    <definedName name="ITEM7.25">[70]APU!$E$15209</definedName>
    <definedName name="ITEM7.26">[70]APU!$E$15270</definedName>
    <definedName name="ITEM7.27">[70]APU!$E$15331</definedName>
    <definedName name="ITEM7.28">[70]APU!$E$15392</definedName>
    <definedName name="ITEM7.29">[70]APU!$E$15453</definedName>
    <definedName name="ITEM7.3">[70]APU!$E$7711</definedName>
    <definedName name="ITEM7.30">[70]APU!$E$15514</definedName>
    <definedName name="ITEM7.31">[70]APU!$E$15575</definedName>
    <definedName name="ITEM7.32">[70]APU!$E$15636</definedName>
    <definedName name="ITEM7.33">[70]APU!$E$15697</definedName>
    <definedName name="ITEM7.34">[70]APU!$E$15758</definedName>
    <definedName name="ITEM7.35">[70]APU!$E$15819</definedName>
    <definedName name="ITEM7.4">[70]APU!$E$7772</definedName>
    <definedName name="ITEM7.5">[70]APU!$E$7833</definedName>
    <definedName name="ITEM7.6">[70]APU!$E$7894</definedName>
    <definedName name="ITEM7.7">[70]APU!$E$7955</definedName>
    <definedName name="ITEM7.8">[70]APU!$E$8016</definedName>
    <definedName name="ITEM7.9">[70]APU!$E$8077</definedName>
    <definedName name="item700.1">#REF!</definedName>
    <definedName name="ITEM704">#REF!</definedName>
    <definedName name="ITEM71">#REF!</definedName>
    <definedName name="item710.1" localSheetId="2">#REF!</definedName>
    <definedName name="item710.1">#REF!</definedName>
    <definedName name="item710.2">#REF!</definedName>
    <definedName name="ITEM72">#REF!</definedName>
    <definedName name="ITEM720" localSheetId="2">#REF!</definedName>
    <definedName name="ITEM720">#REF!</definedName>
    <definedName name="ITEM73" localSheetId="2">#REF!</definedName>
    <definedName name="ITEM73">#REF!</definedName>
    <definedName name="item730.1">#REF!</definedName>
    <definedName name="item730.2">#REF!</definedName>
    <definedName name="item730.2.4">#REF!</definedName>
    <definedName name="ITEM74">#REF!</definedName>
    <definedName name="ITEM75" localSheetId="2">#REF!</definedName>
    <definedName name="ITEM75">#REF!</definedName>
    <definedName name="ITEM76" localSheetId="2">#REF!</definedName>
    <definedName name="ITEM76">#REF!</definedName>
    <definedName name="ITEM77">#REF!</definedName>
    <definedName name="ITEM78">#REF!</definedName>
    <definedName name="ITEM8.10">#REF!</definedName>
    <definedName name="ITEM8.2">#REF!</definedName>
    <definedName name="ITEM8.3">#REF!</definedName>
    <definedName name="ITEM8.4">#REF!</definedName>
    <definedName name="ITEM8.5">#REF!</definedName>
    <definedName name="ITEM8.6">#REF!</definedName>
    <definedName name="ITEM8.7">#REF!</definedName>
    <definedName name="ITEM8.8">#REF!</definedName>
    <definedName name="ITEM8.9">#REF!</definedName>
    <definedName name="ITEM81">#REF!</definedName>
    <definedName name="ITEM810">#REF!</definedName>
    <definedName name="ITEM811">#REF!</definedName>
    <definedName name="ITEM812">#REF!</definedName>
    <definedName name="ITEM813">#REF!</definedName>
    <definedName name="ITEM814">#REF!</definedName>
    <definedName name="ITEM82" localSheetId="2">#REF!</definedName>
    <definedName name="ITEM82">#REF!</definedName>
    <definedName name="ITEM83">#REF!</definedName>
    <definedName name="ITEM84">#REF!</definedName>
    <definedName name="ITEM85">#REF!</definedName>
    <definedName name="ITEM86">#REF!</definedName>
    <definedName name="ITEM87">#REF!</definedName>
    <definedName name="ITEM88" localSheetId="2">#REF!</definedName>
    <definedName name="ITEM88">#REF!</definedName>
    <definedName name="ITEM89">#REF!</definedName>
    <definedName name="ITEM9.1">#REF!</definedName>
    <definedName name="ITEM9.2">#REF!</definedName>
    <definedName name="ITEM9.3">#REF!</definedName>
    <definedName name="ITEM900">#REF!</definedName>
    <definedName name="item900.2">#REF!</definedName>
    <definedName name="ITEM901">#REF!</definedName>
    <definedName name="ITEM902">#REF!</definedName>
    <definedName name="ITEM903">#REF!</definedName>
    <definedName name="ITEM904">#REF!</definedName>
    <definedName name="ITEM905" localSheetId="2">#REF!</definedName>
    <definedName name="ITEM905">#REF!</definedName>
    <definedName name="ITEM906" localSheetId="2">#REF!</definedName>
    <definedName name="ITEM906">#REF!</definedName>
    <definedName name="ITEM907">#REF!</definedName>
    <definedName name="ITEM908" localSheetId="2">#REF!</definedName>
    <definedName name="ITEM908">#REF!</definedName>
    <definedName name="ITEM909">#REF!</definedName>
    <definedName name="ITEM910">#REF!</definedName>
    <definedName name="ITEM911">#REF!</definedName>
    <definedName name="ITEM912">#REF!</definedName>
    <definedName name="ITEM913">#REF!</definedName>
    <definedName name="ITEM914" localSheetId="2">#REF!</definedName>
    <definedName name="ITEM914">#REF!</definedName>
    <definedName name="ITEM915" localSheetId="2">#REF!</definedName>
    <definedName name="ITEM915">#REF!</definedName>
    <definedName name="ITEM916">#REF!</definedName>
    <definedName name="ITEMCOD90">#REF!</definedName>
    <definedName name="ItemCodos">#REF!</definedName>
    <definedName name="ITEN_2_FILTRO">#REF!</definedName>
    <definedName name="ITEN320" localSheetId="2">#REF!</definedName>
    <definedName name="ITEN320">#REF!</definedName>
    <definedName name="ITENM_DOMIC">#REF!</definedName>
    <definedName name="IU" localSheetId="2">#REF!</definedName>
    <definedName name="IU">#REF!</definedName>
    <definedName name="IUI" localSheetId="2">#REF!</definedName>
    <definedName name="IUI">#REF!</definedName>
    <definedName name="iuit7" localSheetId="2">#REF!</definedName>
    <definedName name="iuit7">#REF!</definedName>
    <definedName name="iul" localSheetId="2">#REF!</definedName>
    <definedName name="iul">#REF!</definedName>
    <definedName name="iuouio" localSheetId="2">#REF!</definedName>
    <definedName name="iuouio">#REF!</definedName>
    <definedName name="iuyi9" localSheetId="2">#REF!</definedName>
    <definedName name="iuyi9">#REF!</definedName>
    <definedName name="iva" localSheetId="4">'[26]O.Civil A. Base Zona A2S4'!$E$53</definedName>
    <definedName name="iva" localSheetId="2">#REF!</definedName>
    <definedName name="iva">#REF!</definedName>
    <definedName name="iyuiuyi" localSheetId="2">#REF!</definedName>
    <definedName name="iyuiuyi">#REF!</definedName>
    <definedName name="j">#REF!</definedName>
    <definedName name="Ja">#REF!</definedName>
    <definedName name="JACK_RYAN">#REF!</definedName>
    <definedName name="jan02a">#REF!</definedName>
    <definedName name="Jb">#REF!</definedName>
    <definedName name="Jc" localSheetId="2">#REF!</definedName>
    <definedName name="Jc">#REF!</definedName>
    <definedName name="Jd" localSheetId="2">#REF!</definedName>
    <definedName name="Jd">#REF!</definedName>
    <definedName name="jdfjkd">#REF!</definedName>
    <definedName name="jdh" localSheetId="2">#REF!</definedName>
    <definedName name="jdh">#REF!</definedName>
    <definedName name="Je">#REF!</definedName>
    <definedName name="jeytj" localSheetId="2">#REF!</definedName>
    <definedName name="jeytj">#REF!</definedName>
    <definedName name="Jf">#REF!</definedName>
    <definedName name="jfhjfrt" localSheetId="2">#REF!</definedName>
    <definedName name="jfhjfrt">#REF!</definedName>
    <definedName name="jgfj" localSheetId="2">#REF!</definedName>
    <definedName name="jgfj">#REF!</definedName>
    <definedName name="jghj" localSheetId="2">#REF!</definedName>
    <definedName name="jghj">#REF!</definedName>
    <definedName name="jgj" localSheetId="2">#REF!</definedName>
    <definedName name="jgj">#REF!</definedName>
    <definedName name="jh" localSheetId="2">#REF!</definedName>
    <definedName name="jh">#REF!</definedName>
    <definedName name="jhg" localSheetId="2">#REF!</definedName>
    <definedName name="jhg">#REF!</definedName>
    <definedName name="jhjyj" localSheetId="2">#REF!</definedName>
    <definedName name="jhjyj">#REF!</definedName>
    <definedName name="JHK" localSheetId="2">#REF!</definedName>
    <definedName name="JHK">#REF!</definedName>
    <definedName name="jhkgjkvf" localSheetId="2">#REF!</definedName>
    <definedName name="jhkgjkvf">#REF!</definedName>
    <definedName name="jj">#REF!</definedName>
    <definedName name="jjfq" localSheetId="2">#REF!</definedName>
    <definedName name="jjfq">#REF!</definedName>
    <definedName name="jjj">#REF!</definedName>
    <definedName name="jjjhjddfg" localSheetId="2">#REF!</definedName>
    <definedName name="jjjhjddfg">#REF!</definedName>
    <definedName name="JJJJJ">#REF!</definedName>
    <definedName name="jjjjjjjjjjjjjjj">#REF!</definedName>
    <definedName name="jjjjju" localSheetId="2">#REF!</definedName>
    <definedName name="jjjjju">#REF!</definedName>
    <definedName name="jjujujty" localSheetId="2">#REF!</definedName>
    <definedName name="jjujujty">#REF!</definedName>
    <definedName name="jjyjy" localSheetId="2">#REF!</definedName>
    <definedName name="jjyjy">#REF!</definedName>
    <definedName name="jk">#REF!</definedName>
    <definedName name="jkjh" localSheetId="2">#REF!</definedName>
    <definedName name="jkjh">#REF!</definedName>
    <definedName name="jkk" localSheetId="2">#REF!</definedName>
    <definedName name="jkk">#REF!</definedName>
    <definedName name="jkl" localSheetId="2">#REF!</definedName>
    <definedName name="jkl">#REF!</definedName>
    <definedName name="jklj">#REF!</definedName>
    <definedName name="jn">#REF!</definedName>
    <definedName name="jñ" localSheetId="2">#REF!</definedName>
    <definedName name="jñ">#REF!</definedName>
    <definedName name="jo">#REF!</definedName>
    <definedName name="Job_number">#REF!</definedName>
    <definedName name="JobNo">#REF!</definedName>
    <definedName name="JOHNNY" localSheetId="2">#REF!</definedName>
    <definedName name="JOHNNY">#REF!</definedName>
    <definedName name="Jornal">[29]Jornal!$A$12:$I$31</definedName>
    <definedName name="jose">#REF!</definedName>
    <definedName name="JRYJ" localSheetId="2">#REF!</definedName>
    <definedName name="JRYJ">#REF!</definedName>
    <definedName name="jt">#REF!</definedName>
    <definedName name="jtyj" localSheetId="2">#REF!</definedName>
    <definedName name="jtyj">#REF!</definedName>
    <definedName name="jtyry" localSheetId="2">#REF!</definedName>
    <definedName name="jtyry">#REF!</definedName>
    <definedName name="jui">#REF!</definedName>
    <definedName name="juj" localSheetId="2">#REF!</definedName>
    <definedName name="juj">#REF!</definedName>
    <definedName name="jujcx" localSheetId="2">#REF!</definedName>
    <definedName name="jujcx">#REF!</definedName>
    <definedName name="jujuj" localSheetId="2">#REF!</definedName>
    <definedName name="jujuj">#REF!</definedName>
    <definedName name="jujujuju" localSheetId="2">#REF!</definedName>
    <definedName name="jujujuju">#REF!</definedName>
    <definedName name="jul00">[20]Dólar!#REF!</definedName>
    <definedName name="jun">#REF!</definedName>
    <definedName name="jun00">[20]Dólar!#REF!</definedName>
    <definedName name="JUNE3">#REF!</definedName>
    <definedName name="junebs">#REF!</definedName>
    <definedName name="juneint">#REF!</definedName>
    <definedName name="juneint1">#REF!</definedName>
    <definedName name="juneint2">#REF!</definedName>
    <definedName name="JUNEINT3">#REF!</definedName>
    <definedName name="junta" localSheetId="4">[25]MATERIALES!#REF!</definedName>
    <definedName name="junta">[25]MATERIALES!#REF!</definedName>
    <definedName name="juuuhb" localSheetId="2">#REF!</definedName>
    <definedName name="juuuhb">#REF!</definedName>
    <definedName name="juy">#REF!</definedName>
    <definedName name="jvv">#REF!</definedName>
    <definedName name="jyjt7" localSheetId="2">#REF!</definedName>
    <definedName name="jyjt7">#REF!</definedName>
    <definedName name="jyt" localSheetId="2">#REF!</definedName>
    <definedName name="jyt">#REF!</definedName>
    <definedName name="jytj" localSheetId="2">#REF!</definedName>
    <definedName name="jytj">#REF!</definedName>
    <definedName name="jyuju" localSheetId="2">#REF!</definedName>
    <definedName name="jyuju">#REF!</definedName>
    <definedName name="jyujyuj" localSheetId="2">#REF!</definedName>
    <definedName name="jyujyuj">#REF!</definedName>
    <definedName name="K">#REF!</definedName>
    <definedName name="K0F1" localSheetId="2">#REF!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 localSheetId="2">#REF!</definedName>
    <definedName name="K4F1">#REF!</definedName>
    <definedName name="K4F2">#REF!</definedName>
    <definedName name="K5F1">#REF!</definedName>
    <definedName name="K5F2">#REF!</definedName>
    <definedName name="K6F1">#REF!</definedName>
    <definedName name="K6F2">#REF!</definedName>
    <definedName name="K7F1" localSheetId="2">#REF!</definedName>
    <definedName name="K7F1">#REF!</definedName>
    <definedName name="K7F2">#REF!</definedName>
    <definedName name="K8ALO">#REF!</definedName>
    <definedName name="K8F1">#REF!</definedName>
    <definedName name="K8F2">#REF!</definedName>
    <definedName name="K9ALO">#REF!</definedName>
    <definedName name="karen">'[64]2008 Capital Budget'!$E$2:$E$171,'[64]2008 Capital Budget'!$E$171:$E$172</definedName>
    <definedName name="KHGGH" localSheetId="2">#REF!</definedName>
    <definedName name="KHGGH">#REF!</definedName>
    <definedName name="khjk7" localSheetId="2">#REF!</definedName>
    <definedName name="khjk7">#REF!</definedName>
    <definedName name="kikik" localSheetId="2">#REF!</definedName>
    <definedName name="kikik">#REF!</definedName>
    <definedName name="kio">#REF!</definedName>
    <definedName name="kip" localSheetId="2">#REF!</definedName>
    <definedName name="kip">#REF!</definedName>
    <definedName name="KitCarretera" localSheetId="2">#REF!</definedName>
    <definedName name="KitCarretera">#REF!</definedName>
    <definedName name="KitCarreteraCostos" localSheetId="2">#REF!</definedName>
    <definedName name="KitCarreteraCostos">#REF!</definedName>
    <definedName name="Kiunga_Elec">[79]Inputs!$J$26</definedName>
    <definedName name="KJH">#REF!</definedName>
    <definedName name="kjhkd" localSheetId="2">#REF!</definedName>
    <definedName name="kjhkd">#REF!</definedName>
    <definedName name="kjk" localSheetId="2">#REF!</definedName>
    <definedName name="kjk">#REF!</definedName>
    <definedName name="kjkjk">#REF!</definedName>
    <definedName name="kjljkl">#REF!</definedName>
    <definedName name="kjtrkjr" localSheetId="2">#REF!</definedName>
    <definedName name="kjtrkjr">#REF!</definedName>
    <definedName name="kk" localSheetId="2">#REF!</definedName>
    <definedName name="kk">#REF!</definedName>
    <definedName name="KKJ" localSheetId="2">#REF!</definedName>
    <definedName name="KKJ">#REF!</definedName>
    <definedName name="kkkki" localSheetId="2">#REF!</definedName>
    <definedName name="kkkki">#REF!</definedName>
    <definedName name="kkkkkki" localSheetId="2">#REF!</definedName>
    <definedName name="kkkkkki">#REF!</definedName>
    <definedName name="kkkkkkk">#REF!</definedName>
    <definedName name="kkkkkkkk">#REF!</definedName>
    <definedName name="KKKKKKKKK">#REF!</definedName>
    <definedName name="kkkkkkkkkkk">#REF!</definedName>
    <definedName name="KKKKKKKKKKKK" localSheetId="2">#REF!</definedName>
    <definedName name="KKKKKKKKKKKK">#REF!</definedName>
    <definedName name="kl" localSheetId="2">#REF!</definedName>
    <definedName name="kl">#REF!</definedName>
    <definedName name="klklk">#REF!</definedName>
    <definedName name="kñy">#REF!</definedName>
    <definedName name="ko">#REF!</definedName>
    <definedName name="krtrk" localSheetId="2">#REF!</definedName>
    <definedName name="krtrk">#REF!</definedName>
    <definedName name="KTES_AL" localSheetId="2">#REF!</definedName>
    <definedName name="KTES_AL">#REF!</definedName>
    <definedName name="KU">[75]TABLAS!$D$252:$D$256</definedName>
    <definedName name="kuh">#REF!</definedName>
    <definedName name="kuy" localSheetId="2">#REF!</definedName>
    <definedName name="kuy">#REF!</definedName>
    <definedName name="kyr" localSheetId="2">#REF!</definedName>
    <definedName name="kyr">#REF!</definedName>
    <definedName name="L" localSheetId="2">#REF!</definedName>
    <definedName name="L">#REF!</definedName>
    <definedName name="La">#REF!</definedName>
    <definedName name="Labour">[60]Constants!$B$10</definedName>
    <definedName name="LARGO" localSheetId="4">#REF!</definedName>
    <definedName name="LARGO">#REF!</definedName>
    <definedName name="Lb">#REF!</definedName>
    <definedName name="Ld" localSheetId="2">#REF!</definedName>
    <definedName name="Ld">#REF!</definedName>
    <definedName name="Le">#REF!</definedName>
    <definedName name="LECHO">[16]MEM!$M$60</definedName>
    <definedName name="LECHOS">#REF!</definedName>
    <definedName name="lechosdos">#REF!</definedName>
    <definedName name="Left_Header">#REF!</definedName>
    <definedName name="lev0.1" localSheetId="2">#REF!</definedName>
    <definedName name="lev0.1">#REF!</definedName>
    <definedName name="Lf" localSheetId="2">#REF!</definedName>
    <definedName name="Lf">#REF!</definedName>
    <definedName name="Lh" localSheetId="2">#REF!</definedName>
    <definedName name="Lh">#REF!</definedName>
    <definedName name="Li" localSheetId="2">#REF!</definedName>
    <definedName name="Li">#REF!</definedName>
    <definedName name="lia">#REF!</definedName>
    <definedName name="LICITACION">#REF!</definedName>
    <definedName name="lides">#REF!</definedName>
    <definedName name="LIGBOQ">#REF!</definedName>
    <definedName name="LIGGARDE" localSheetId="2">#REF!</definedName>
    <definedName name="LIGGARDE">#REF!</definedName>
    <definedName name="LIGRECAP" localSheetId="2">#REF!</definedName>
    <definedName name="LIGRECAP">#REF!</definedName>
    <definedName name="LIGTITRE">#REF!</definedName>
    <definedName name="LIJOIJOI">#REF!</definedName>
    <definedName name="LIMATESA" localSheetId="2">#REF!</definedName>
    <definedName name="LIMATESA">#REF!</definedName>
    <definedName name="limcount" hidden="1">1</definedName>
    <definedName name="LIMPIADOR__ACONDICIONADOR___PARA_PVC_Y_CPVC__1_4_GAL.">'[43]INSUMOS-EQUIPOS'!$B$76</definedName>
    <definedName name="LINA">#REF!</definedName>
    <definedName name="Liner_Bolts">'[79]Fixed Plant Maintenance'!$C$12:$AA$32</definedName>
    <definedName name="Liquor.SG" localSheetId="2">#REF!</definedName>
    <definedName name="Liquor.SG">#REF!</definedName>
    <definedName name="LIST" localSheetId="2">#REF!</definedName>
    <definedName name="LIST">#REF!</definedName>
    <definedName name="lista" localSheetId="2">#REF!</definedName>
    <definedName name="lista">#REF!</definedName>
    <definedName name="Lista_Mater">#REF!</definedName>
    <definedName name="Lista_MO">#REF!</definedName>
    <definedName name="lista1">[92]Hoja2!$A$2:$A$6</definedName>
    <definedName name="LISTA2">'[93]LISTA DE PRECIOS'!$A$4:$A$26</definedName>
    <definedName name="lista3">[92]Hoja2!$C$2:$C$5</definedName>
    <definedName name="ListaCantidad">#REF!</definedName>
    <definedName name="LISTADO_ACTIVIDADES">#REF!</definedName>
    <definedName name="ListaItem">#REF!</definedName>
    <definedName name="ListaUni">[94]TOTALES!$D$7:$D$654</definedName>
    <definedName name="LISTON_DE_2X4X15">#REF!</definedName>
    <definedName name="liuoo" localSheetId="2">#REF!</definedName>
    <definedName name="liuoo">#REF!</definedName>
    <definedName name="Lj" localSheetId="2">#REF!</definedName>
    <definedName name="Lj">#REF!</definedName>
    <definedName name="Lk">#REF!</definedName>
    <definedName name="lkj" localSheetId="2">#REF!</definedName>
    <definedName name="lkj">#REF!</definedName>
    <definedName name="LKJLJK" localSheetId="2">#REF!</definedName>
    <definedName name="LKJLJK">#REF!</definedName>
    <definedName name="lkkl">#REF!</definedName>
    <definedName name="ll">#REF!</definedName>
    <definedName name="LLAVE_DE_CHORRO_1_2">#REF!</definedName>
    <definedName name="LLAVE_DE_PASO_1_2">#REF!</definedName>
    <definedName name="LLC_north_perc">50</definedName>
    <definedName name="LLC_south_perc">100</definedName>
    <definedName name="LLDODOD" localSheetId="2">#REF!</definedName>
    <definedName name="LLDODOD">#REF!</definedName>
    <definedName name="Lll" localSheetId="2">#REF!</definedName>
    <definedName name="Lll">#REF!</definedName>
    <definedName name="llll">#REF!</definedName>
    <definedName name="lllllh" localSheetId="2">#REF!</definedName>
    <definedName name="lllllh">#REF!</definedName>
    <definedName name="LLLLLLL">#REF!</definedName>
    <definedName name="lllllllllll">#REF!</definedName>
    <definedName name="lllllllo" localSheetId="2">#REF!</definedName>
    <definedName name="lllllllo">#REF!</definedName>
    <definedName name="LLUVIA">#REF!</definedName>
    <definedName name="Lm">#REF!</definedName>
    <definedName name="lmf" localSheetId="2">#REF!</definedName>
    <definedName name="lmf">#REF!</definedName>
    <definedName name="LMO">[95]MO!$A$2:$A$188</definedName>
    <definedName name="Ln" localSheetId="2">#REF!</definedName>
    <definedName name="Ln">#REF!</definedName>
    <definedName name="LngCantVehic">#REF!</definedName>
    <definedName name="LngKilometrajeAnno">#REF!</definedName>
    <definedName name="LngKilometrajeAno">#REF!</definedName>
    <definedName name="LngNumPeriodosGracia">#REF!</definedName>
    <definedName name="LngPickupKilometros">#REF!</definedName>
    <definedName name="LngPlazoRenting" localSheetId="2">#REF!</definedName>
    <definedName name="LngPlazoRenting">#REF!</definedName>
    <definedName name="LngTiempoDepreciarMeses">#REF!</definedName>
    <definedName name="Lñ">#REF!</definedName>
    <definedName name="LÑP">#REF!</definedName>
    <definedName name="Lo">#REF!</definedName>
    <definedName name="LOCA">[32]!absc</definedName>
    <definedName name="LOCA1">[32]!absc</definedName>
    <definedName name="LOCALIZACION">#REF!</definedName>
    <definedName name="LOCALIZACION_Y_REPLANTEO">#REF!</definedName>
    <definedName name="LOCALIZACIÓN_Y_REPLANTEO._ESTRUCTURAS" localSheetId="2">#REF!</definedName>
    <definedName name="LOCALIZACIÓN_Y_REPLANTEO._ESTRUCTURAS">#REF!</definedName>
    <definedName name="location">'[64]REF - Listas'!$B$41:$B$47</definedName>
    <definedName name="location1" localSheetId="2">#REF!</definedName>
    <definedName name="location1">#REF!</definedName>
    <definedName name="logLiquida">#REF!</definedName>
    <definedName name="LOGO" localSheetId="2">#REF!</definedName>
    <definedName name="LOGO">#REF!</definedName>
    <definedName name="LOI">#REF!</definedName>
    <definedName name="LOLA">#REF!</definedName>
    <definedName name="lolol" localSheetId="2">#REF!</definedName>
    <definedName name="lolol">#REF!</definedName>
    <definedName name="Longitud">#REF!</definedName>
    <definedName name="Longitud1">#REF!</definedName>
    <definedName name="Longitud2">#REF!</definedName>
    <definedName name="LOPE">#REF!</definedName>
    <definedName name="Lp">#REF!</definedName>
    <definedName name="lplpl" localSheetId="2">#REF!</definedName>
    <definedName name="lplpl">#REF!</definedName>
    <definedName name="Lq" localSheetId="2">#REF!</definedName>
    <definedName name="Lq">#REF!</definedName>
    <definedName name="Lr">#REF!</definedName>
    <definedName name="Ls">#REF!</definedName>
    <definedName name="Lt">#REF!</definedName>
    <definedName name="Lu">#REF!</definedName>
    <definedName name="LubeCostOutput">#REF!</definedName>
    <definedName name="LUBRI">[12]BASE!$D$213</definedName>
    <definedName name="LUPVC">[12]BASE!$D$70</definedName>
    <definedName name="Lw">[6]Cálculo!$B$130</definedName>
    <definedName name="Lz">#REF!</definedName>
    <definedName name="M">[75]TABLAS!$E$63:$E$78</definedName>
    <definedName name="M.O_D18C">#REF!</definedName>
    <definedName name="M240K">[12]BASE!$D$39</definedName>
    <definedName name="M280K">[12]BASE!$D$38</definedName>
    <definedName name="m3km">'[96]Cuadro de áreas y volmúmenes'!$C$31</definedName>
    <definedName name="Ma">#REF!</definedName>
    <definedName name="MACROMEDIDOR__3__B_x_B">#REF!</definedName>
    <definedName name="MACROMEDIDOR_4__B_x_B">#REF!</definedName>
    <definedName name="MACROMEDIDORES" localSheetId="2">#REF!</definedName>
    <definedName name="MACROMEDIDORES">#REF!</definedName>
    <definedName name="MADCJ">[12]BASE!$D$269</definedName>
    <definedName name="mafdsf" localSheetId="2">#REF!</definedName>
    <definedName name="mafdsf">#REF!</definedName>
    <definedName name="Maint_Labour_Factor">[97]Index!$U$62</definedName>
    <definedName name="MaintManHours">[35]Parameters!$R$19</definedName>
    <definedName name="MAL" localSheetId="2">#REF!</definedName>
    <definedName name="MAL">#REF!</definedName>
    <definedName name="MALLA">#REF!</definedName>
    <definedName name="MALO" localSheetId="2">#REF!</definedName>
    <definedName name="MALO">#REF!</definedName>
    <definedName name="MANGLE" localSheetId="2">#REF!</definedName>
    <definedName name="MANGLE">#REF!</definedName>
    <definedName name="MANOAA">'[98]factor prestacional '!$E$79</definedName>
    <definedName name="ManObrac16">#REF!</definedName>
    <definedName name="mantenimiento" localSheetId="2">#REF!</definedName>
    <definedName name="mantenimiento">#REF!</definedName>
    <definedName name="MANTO" localSheetId="2">#REF!</definedName>
    <definedName name="MANTO">#REF!</definedName>
    <definedName name="manufactures_lead_time" localSheetId="2">#REF!</definedName>
    <definedName name="manufactures_lead_time">#REF!</definedName>
    <definedName name="mao" localSheetId="2">#REF!</definedName>
    <definedName name="mao">#REF!</definedName>
    <definedName name="maow" localSheetId="2">#REF!</definedName>
    <definedName name="maow">#REF!</definedName>
    <definedName name="MAP" localSheetId="2">#REF!</definedName>
    <definedName name="MAP">#REF!</definedName>
    <definedName name="maq">[89]insumos!$G$8:$G$40</definedName>
    <definedName name="MAQUINAR">[99]Insum!$A$68:$H$98</definedName>
    <definedName name="mar00">[20]Dólar!#REF!</definedName>
    <definedName name="MARABA">[12]BASE!$D$248</definedName>
    <definedName name="marc06" localSheetId="2">#REF!</definedName>
    <definedName name="marc06">#REF!</definedName>
    <definedName name="MargenComercial" localSheetId="2">#REF!</definedName>
    <definedName name="MargenComercial">#REF!</definedName>
    <definedName name="MargenFinanciero" localSheetId="2">#REF!</definedName>
    <definedName name="MargenFinanciero">#REF!</definedName>
    <definedName name="MARHR">[16]MEM!$M$68</definedName>
    <definedName name="MARIA">#REF!</definedName>
    <definedName name="marol">#REF!</definedName>
    <definedName name="marol1">#REF!</definedName>
    <definedName name="masor" localSheetId="2">#REF!</definedName>
    <definedName name="masor">#REF!</definedName>
    <definedName name="MAT">#REF!</definedName>
    <definedName name="MATE">[72]Materiales!$A:$IV</definedName>
    <definedName name="MATERIAL_FILTRANTE" localSheetId="2">#REF!</definedName>
    <definedName name="MATERIAL_FILTRANTE">#REF!</definedName>
    <definedName name="MATERIALES" localSheetId="4">'[74] Insumos Manizales'!$C$68:$C$218</definedName>
    <definedName name="Materiales">#REF!</definedName>
    <definedName name="MaterialTub">#REF!</definedName>
    <definedName name="MATPR">[12]BASE!$D$49</definedName>
    <definedName name="MATRIZRICS">'[100]RICS NUEVA HOJA DIARIA'!$A$1:$AB$42</definedName>
    <definedName name="may00">[20]Dólar!#REF!</definedName>
    <definedName name="Mb">#REF!</definedName>
    <definedName name="mdd" localSheetId="2">#REF!</definedName>
    <definedName name="mdd">#REF!</definedName>
    <definedName name="MDEO" localSheetId="2">#REF!</definedName>
    <definedName name="MDEO">#REF!</definedName>
    <definedName name="MEDID">[101]BASE!$D$221</definedName>
    <definedName name="MEDIDA" localSheetId="2">#REF!</definedName>
    <definedName name="MEDIDA">#REF!</definedName>
    <definedName name="meg" localSheetId="2">#REF!</definedName>
    <definedName name="meg">#REF!</definedName>
    <definedName name="MEJORA">#REF!</definedName>
    <definedName name="mejoramientosubrasante" localSheetId="2">#REF!</definedName>
    <definedName name="mejoramientosubrasante">#REF!</definedName>
    <definedName name="MENUPPIO" localSheetId="4">#REF!</definedName>
    <definedName name="MENUPPIO">#REF!</definedName>
    <definedName name="merchandCostos" localSheetId="2">#REF!</definedName>
    <definedName name="merchandCostos">#REF!</definedName>
    <definedName name="Merchandisig">#REF!</definedName>
    <definedName name="MES">#REF!</definedName>
    <definedName name="MesControl">[102]Bases!$D$5</definedName>
    <definedName name="meses">#REF!</definedName>
    <definedName name="METROAGUA">#REF!</definedName>
    <definedName name="mezcla" localSheetId="4">[25]MATERIALES!#REF!</definedName>
    <definedName name="mezcla">[25]MATERIALES!#REF!</definedName>
    <definedName name="MEZCLADORA">#REF!</definedName>
    <definedName name="mf">#REF!</definedName>
    <definedName name="mfgjrdt" localSheetId="2">#REF!</definedName>
    <definedName name="mfgjrdt">#REF!</definedName>
    <definedName name="mghm" localSheetId="2">#REF!</definedName>
    <definedName name="mghm">#REF!</definedName>
    <definedName name="mhg">#REF!</definedName>
    <definedName name="mht" localSheetId="2">#REF!</definedName>
    <definedName name="mht">#REF!</definedName>
    <definedName name="mhy">#REF!</definedName>
    <definedName name="Mill_Head_H2O.Total_Volume">#REF!</definedName>
    <definedName name="Mill_Screen_H2O.Total_Volume">#REF!</definedName>
    <definedName name="Mill_Weight" localSheetId="2">#REF!</definedName>
    <definedName name="Mill_Weight">#REF!</definedName>
    <definedName name="Mine_Equip_Hrs">'[45]Mine Hours'!$A$11:$BX$30</definedName>
    <definedName name="Mine_Equip_Hrs_MARC">'[45]Mine Hours'!$A$94:$BX$112</definedName>
    <definedName name="Mine_Equip_Hrs_Remaining" localSheetId="2">#REF!</definedName>
    <definedName name="Mine_Equip_Hrs_Remaining">#REF!</definedName>
    <definedName name="MineUsed">[59]Sheet1!$M$18:$M$977</definedName>
    <definedName name="Mínimo">#REF!</definedName>
    <definedName name="mixer">'[25]TARIFAS EQUIPOS'!$D$33</definedName>
    <definedName name="mjk" localSheetId="2">#REF!</definedName>
    <definedName name="mjk">#REF!</definedName>
    <definedName name="mjmj" localSheetId="2">#REF!</definedName>
    <definedName name="mjmj">#REF!</definedName>
    <definedName name="mjmjmn" localSheetId="2">#REF!</definedName>
    <definedName name="mjmjmn">#REF!</definedName>
    <definedName name="mjnhgkio" localSheetId="2">#REF!</definedName>
    <definedName name="mjnhgkio">#REF!</definedName>
    <definedName name="mju">#REF!</definedName>
    <definedName name="mku" localSheetId="2">#REF!</definedName>
    <definedName name="mku">#REF!</definedName>
    <definedName name="mm" localSheetId="2">#REF!</definedName>
    <definedName name="mm">#REF!</definedName>
    <definedName name="MMH">'[103]MMH WORKINGS'!$A$1:$A$65536</definedName>
    <definedName name="MMHBS" localSheetId="2">#REF!</definedName>
    <definedName name="MMHBS">#REF!</definedName>
    <definedName name="mmhcosts">'[104]Cost Ledger 30-6-99'!$A$1:$C$84</definedName>
    <definedName name="MMHJUN02">#REF!</definedName>
    <definedName name="mmhmarch2000">#REF!</definedName>
    <definedName name="mmjmjh" localSheetId="2">#REF!</definedName>
    <definedName name="mmjmjh">#REF!</definedName>
    <definedName name="MMJV">#REF!</definedName>
    <definedName name="mmm">#REF!</definedName>
    <definedName name="mmmh" localSheetId="2">#REF!</definedName>
    <definedName name="mmmh">#REF!</definedName>
    <definedName name="MMMM">#REF!</definedName>
    <definedName name="mmmmmjyt" localSheetId="2">#REF!</definedName>
    <definedName name="mmmmmjyt">#REF!</definedName>
    <definedName name="mmmmmmg" localSheetId="2">#REF!</definedName>
    <definedName name="mmmmmmg">#REF!</definedName>
    <definedName name="Mmto">#REF!</definedName>
    <definedName name="MN" localSheetId="2">#REF!</definedName>
    <definedName name="MN">#REF!</definedName>
    <definedName name="MNO">#REF!</definedName>
    <definedName name="MO" localSheetId="4">'[74] Insumos Manizales'!$C$231:$C$242</definedName>
    <definedName name="mo">#REF!</definedName>
    <definedName name="MO120K">[55]PRELIM!$B$427</definedName>
    <definedName name="MO240K">[55]PRELIM!$B$412</definedName>
    <definedName name="MO280K">[55]PRELIM!$B$397</definedName>
    <definedName name="mobil06" localSheetId="2">#REF!</definedName>
    <definedName name="mobil06">#REF!</definedName>
    <definedName name="MOENC">[12]BASE!$D$17</definedName>
    <definedName name="MOIHF">[12]BASE!$D$15</definedName>
    <definedName name="MOMATECA">#REF!</definedName>
    <definedName name="MONETARY" localSheetId="2">#REF!</definedName>
    <definedName name="MONETARY">#REF!</definedName>
    <definedName name="MOPRE">[12]BASE!$D$13</definedName>
    <definedName name="MOR1_4">#REF!</definedName>
    <definedName name="MORTE12">#REF!</definedName>
    <definedName name="MORTE12IMP">#REF!</definedName>
    <definedName name="MORTE13">#REF!</definedName>
    <definedName name="MORTE13IMP">#REF!</definedName>
    <definedName name="MORTE14">#REF!</definedName>
    <definedName name="morte15">#REF!</definedName>
    <definedName name="MORTE16">#REF!</definedName>
    <definedName name="mortero" localSheetId="2">#REF!</definedName>
    <definedName name="mortero">#REF!</definedName>
    <definedName name="mortero14" localSheetId="2">#REF!</definedName>
    <definedName name="mortero14">#REF!</definedName>
    <definedName name="mortero15" localSheetId="2">#REF!</definedName>
    <definedName name="mortero15">#REF!</definedName>
    <definedName name="moto120">'[25]TARIFAS EQUIPOS'!$J$33</definedName>
    <definedName name="MOTOP">[12]BASE!$D$12</definedName>
    <definedName name="mr">#REF!</definedName>
    <definedName name="MR_DESCRIPTION">#REF!</definedName>
    <definedName name="MRNumber">#REF!</definedName>
    <definedName name="MTD.ROM1_PercentFed">#REF!</definedName>
    <definedName name="MTD.ROM2_PercentFed">#REF!</definedName>
    <definedName name="MTD.ROM3_PercentFed">#REF!</definedName>
    <definedName name="MTD.ROM4_PercentFed">#REF!</definedName>
    <definedName name="MTD.ROM5_PercentFed" localSheetId="2">#REF!</definedName>
    <definedName name="MTD.ROM5_PercentFed">#REF!</definedName>
    <definedName name="MTD_Days">#REF!</definedName>
    <definedName name="muro">#REF!</definedName>
    <definedName name="murocontencion">#REF!</definedName>
    <definedName name="MXSMAR">#REF!</definedName>
    <definedName name="MY" localSheetId="2">#REF!</definedName>
    <definedName name="MY">#REF!</definedName>
    <definedName name="N">#REF!</definedName>
    <definedName name="Na">#REF!</definedName>
    <definedName name="Nb">#REF!</definedName>
    <definedName name="nbnbv">#REF!</definedName>
    <definedName name="nbv">#REF!</definedName>
    <definedName name="nbvnv" localSheetId="2">#REF!</definedName>
    <definedName name="nbvnv">#REF!</definedName>
    <definedName name="Nc" localSheetId="2">#REF!</definedName>
    <definedName name="Nc">#REF!</definedName>
    <definedName name="Nd">#REF!</definedName>
    <definedName name="NDHS" localSheetId="2">#REF!</definedName>
    <definedName name="NDHS">#REF!</definedName>
    <definedName name="Ne">#REF!</definedName>
    <definedName name="Necesidad_entorchado_Zonas">#REF!</definedName>
    <definedName name="NEOLAI">#REF!</definedName>
    <definedName name="NES" localSheetId="2">#REF!</definedName>
    <definedName name="NES">#REF!</definedName>
    <definedName name="Nett_Rev_COL_Nom">[54]W_REV!$H$115:$AP$115</definedName>
    <definedName name="neumatico">'[25]TARIFAS EQUIPOS'!$O$33</definedName>
    <definedName name="nf" localSheetId="2">#REF!</definedName>
    <definedName name="nf">#REF!</definedName>
    <definedName name="nfg" localSheetId="2">#REF!</definedName>
    <definedName name="nfg">#REF!</definedName>
    <definedName name="nfgn" localSheetId="2">#REF!</definedName>
    <definedName name="nfgn">#REF!</definedName>
    <definedName name="ngdn" localSheetId="2">#REF!</definedName>
    <definedName name="ngdn">#REF!</definedName>
    <definedName name="ngfh" localSheetId="2">#REF!</definedName>
    <definedName name="ngfh">#REF!</definedName>
    <definedName name="NHG">#REF!</definedName>
    <definedName name="nhgf">#REF!</definedName>
    <definedName name="nhn" localSheetId="2">#REF!</definedName>
    <definedName name="nhn">#REF!</definedName>
    <definedName name="nhncfgn" localSheetId="2">#REF!</definedName>
    <definedName name="nhncfgn">#REF!</definedName>
    <definedName name="nhndr" localSheetId="2">#REF!</definedName>
    <definedName name="nhndr">#REF!</definedName>
    <definedName name="nic_nis">[105]Hoja1!$A$1:$IV$65536</definedName>
    <definedName name="NIPLE_DE_1_2__ROSCADO_DE_HG_x_L__3_PULGADAS">#REF!</definedName>
    <definedName name="NIPLE_DE_3__B_x_EL_L__0.25_MTS">#REF!</definedName>
    <definedName name="NIPLE_DE_4__B_x_EL_L__0.25_MTS">#REF!</definedName>
    <definedName name="NIPLE_L__0.25" localSheetId="2">#REF!</definedName>
    <definedName name="NIPLE_L__0.25">#REF!</definedName>
    <definedName name="NIVEL" localSheetId="2">#REF!</definedName>
    <definedName name="NIVEL">#REF!</definedName>
    <definedName name="NJH">#REF!</definedName>
    <definedName name="nm">#REF!</definedName>
    <definedName name="nmmmm" localSheetId="2">#REF!</definedName>
    <definedName name="nmmmm">#REF!</definedName>
    <definedName name="NN" localSheetId="2">#REF!</definedName>
    <definedName name="NN">#REF!</definedName>
    <definedName name="nndng" localSheetId="2">#REF!</definedName>
    <definedName name="nndng">#REF!</definedName>
    <definedName name="NNN">[15]!absc</definedName>
    <definedName name="nnnhd" localSheetId="2">#REF!</definedName>
    <definedName name="nnnhd">#REF!</definedName>
    <definedName name="nnnnn" localSheetId="2">#REF!</definedName>
    <definedName name="nnnnn">#REF!</definedName>
    <definedName name="nnnnnd" localSheetId="2">#REF!</definedName>
    <definedName name="nnnnnd">#REF!</definedName>
    <definedName name="nnnnnf" localSheetId="2">#REF!</definedName>
    <definedName name="nnnnnf">#REF!</definedName>
    <definedName name="nnnnnh" localSheetId="2">#REF!</definedName>
    <definedName name="nnnnnh">#REF!</definedName>
    <definedName name="NO" localSheetId="2">#REF!</definedName>
    <definedName name="NO">#REF!</definedName>
    <definedName name="NOA_4">#REF!</definedName>
    <definedName name="NOA_7">#REF!</definedName>
    <definedName name="NOMB5">#REF!</definedName>
    <definedName name="NOMBRE">#REF!</definedName>
    <definedName name="NOMBREMES" localSheetId="4">#REF!</definedName>
    <definedName name="NOMBREMES">#REF!</definedName>
    <definedName name="NOMBREOBRA">#REF!</definedName>
    <definedName name="NOMINA">#REF!</definedName>
    <definedName name="Nomina06" localSheetId="2">#REF!</definedName>
    <definedName name="Nomina06">#REF!</definedName>
    <definedName name="NoRepAtEnd">#REF!</definedName>
    <definedName name="Norte">#REF!</definedName>
    <definedName name="North_sales" localSheetId="2">#REF!</definedName>
    <definedName name="North_sales">#REF!</definedName>
    <definedName name="NOSE">[67]!tabla_precios[[#All],[DESCRIPCION ]]</definedName>
    <definedName name="NOTARIA">#REF!</definedName>
    <definedName name="NOTAS" localSheetId="4">#REF!:#REF!</definedName>
    <definedName name="NOTAS">#REF!</definedName>
    <definedName name="nov00">[20]Dólar!#REF!</definedName>
    <definedName name="NOXE" localSheetId="2">#REF!</definedName>
    <definedName name="NOXE">#REF!</definedName>
    <definedName name="nr">#REF!</definedName>
    <definedName name="nt">#REF!</definedName>
    <definedName name="NUEVO">#REF!</definedName>
    <definedName name="NUMERO" localSheetId="4">#REF!</definedName>
    <definedName name="NUMERO">#REF!</definedName>
    <definedName name="NUMEROMES" localSheetId="4">#REF!</definedName>
    <definedName name="NUMEROMES">#REF!</definedName>
    <definedName name="NUNI">#REF!</definedName>
    <definedName name="nxn" localSheetId="2">#REF!</definedName>
    <definedName name="nxn">#REF!</definedName>
    <definedName name="ñ">#REF!</definedName>
    <definedName name="ñl">#REF!</definedName>
    <definedName name="ññ">#REF!</definedName>
    <definedName name="ÑÑÑ">#REF!</definedName>
    <definedName name="ÑÑÑÑÑÑÑÑÑÑÑÑÑ" localSheetId="2">#REF!</definedName>
    <definedName name="ÑÑÑÑÑÑÑÑÑÑÑÑÑ">#REF!</definedName>
    <definedName name="ñok">#REF!</definedName>
    <definedName name="ñp">#REF!</definedName>
    <definedName name="ñpñpñ" localSheetId="2">#REF!</definedName>
    <definedName name="ñpñpñ">#REF!</definedName>
    <definedName name="ñpo">#REF!</definedName>
    <definedName name="O">#REF!</definedName>
    <definedName name="º1">#REF!</definedName>
    <definedName name="o9o9" localSheetId="2">#REF!</definedName>
    <definedName name="o9o9">#REF!</definedName>
    <definedName name="Obra">#REF!</definedName>
    <definedName name="OBS_Data_Col">#REF!</definedName>
    <definedName name="OCEquipData">#REF!</definedName>
    <definedName name="oct00">[20]Dólar!#REF!</definedName>
    <definedName name="OFFICE_ENTITY">#REF!</definedName>
    <definedName name="OFICI">[12]BASE!$D$9</definedName>
    <definedName name="OHaulCostOutput">#REF!</definedName>
    <definedName name="oiret" localSheetId="2">#REF!</definedName>
    <definedName name="oiret">#REF!</definedName>
    <definedName name="oirgrth" localSheetId="2">#REF!</definedName>
    <definedName name="oirgrth">#REF!</definedName>
    <definedName name="OIUOIU" localSheetId="2">#REF!</definedName>
    <definedName name="OIUOIU">#REF!</definedName>
    <definedName name="ojuojoijojoijdlf">#REF!</definedName>
    <definedName name="OK">#REF!</definedName>
    <definedName name="om">'[4]CALCULO POI'!$B$120:$C$154</definedName>
    <definedName name="OMAR" localSheetId="2">#REF!</definedName>
    <definedName name="OMAR">#REF!</definedName>
    <definedName name="OO">#REF!</definedName>
    <definedName name="ooo">#REF!</definedName>
    <definedName name="ooooiii" localSheetId="2">#REF!</definedName>
    <definedName name="ooooiii">#REF!</definedName>
    <definedName name="ooooo" localSheetId="2">#REF!</definedName>
    <definedName name="ooooo">#REF!</definedName>
    <definedName name="OOOOOOOOOOOOOOOOOO" localSheetId="2">#REF!</definedName>
    <definedName name="OOOOOOOOOOOOOOOOOO">#REF!</definedName>
    <definedName name="oooos" localSheetId="2">#REF!</definedName>
    <definedName name="oooos">#REF!</definedName>
    <definedName name="OP">#REF!</definedName>
    <definedName name="Openingpb">#REF!</definedName>
    <definedName name="OpEquip">#REF!</definedName>
    <definedName name="OpexFac">[35]Sensitivities!$I$12</definedName>
    <definedName name="Option">[41]Title!$L$28</definedName>
    <definedName name="Orden">[106]Hoja2!$C$2:$C$6</definedName>
    <definedName name="OreToStorage.Check_tonne_error" localSheetId="2">#REF!</definedName>
    <definedName name="OreToStorage.Check_tonne_error">#REF!</definedName>
    <definedName name="OreToStorage.Check_Tonnes">#REF!</definedName>
    <definedName name="OreToStorage.Check_Volume">#REF!</definedName>
    <definedName name="OreToStorage.Pulp_Density">#REF!</definedName>
    <definedName name="ORO">#REF!</definedName>
    <definedName name="os" localSheetId="2">#REF!</definedName>
    <definedName name="os">#REF!</definedName>
    <definedName name="OtherCosts">#REF!</definedName>
    <definedName name="OTR">[107]Otros!$A:$IV</definedName>
    <definedName name="OTRO">[72]Otros!$A:$IV</definedName>
    <definedName name="otro2">[73]Otros!$A:$IV</definedName>
    <definedName name="otros" localSheetId="2">#REF!</definedName>
    <definedName name="otros">#REF!</definedName>
    <definedName name="OtrosServicios">#REF!</definedName>
    <definedName name="OtrosServiciosCostos">#REF!</definedName>
    <definedName name="ØuRn1v" localSheetId="2">#REF!</definedName>
    <definedName name="ØuRn1v">#REF!</definedName>
    <definedName name="ØuRn2v" localSheetId="2">#REF!</definedName>
    <definedName name="ØuRn2v">#REF!</definedName>
    <definedName name="OVER">#REF!</definedName>
    <definedName name="OWNER" localSheetId="2">#REF!</definedName>
    <definedName name="OWNER">#REF!</definedName>
    <definedName name="P">[75]TABLAS!$C$252:$C$256</definedName>
    <definedName name="p.BS" localSheetId="2">#REF!</definedName>
    <definedName name="p.BS">#REF!</definedName>
    <definedName name="p.BSAssumptions" localSheetId="2">#REF!</definedName>
    <definedName name="p.BSAssumptions">#REF!</definedName>
    <definedName name="p.CapStructure">#REF!</definedName>
    <definedName name="p.CashFlow" localSheetId="2">#REF!</definedName>
    <definedName name="p.CashFlow">#REF!</definedName>
    <definedName name="p.Cover">#REF!</definedName>
    <definedName name="p.Depreciation">#REF!</definedName>
    <definedName name="p.Executive">#REF!</definedName>
    <definedName name="p.FactSheet" localSheetId="2">#REF!</definedName>
    <definedName name="p.FactSheet">#REF!</definedName>
    <definedName name="p.IS">#REF!</definedName>
    <definedName name="p.ISAssumptions">#REF!</definedName>
    <definedName name="p.OpeningBS">#REF!</definedName>
    <definedName name="p.TaxCalculation">#REF!</definedName>
    <definedName name="p0p0" localSheetId="2">#REF!</definedName>
    <definedName name="p0p0">#REF!</definedName>
    <definedName name="P80X200">[12]BASE!$D$246</definedName>
    <definedName name="P90X200">[12]BASE!$D$245</definedName>
    <definedName name="Pa" localSheetId="2">#REF!</definedName>
    <definedName name="Pa">#REF!</definedName>
    <definedName name="PA14X">[18]BASE!$D$225</definedName>
    <definedName name="PAG" localSheetId="2">#REF!</definedName>
    <definedName name="PAG">#REF!</definedName>
    <definedName name="Pago_a">[108]For.Pago!$D$825:$D$830</definedName>
    <definedName name="PagoFinanciero">#REF!</definedName>
    <definedName name="pagos">#REF!</definedName>
    <definedName name="PANEL" localSheetId="2">#REF!</definedName>
    <definedName name="PANEL">#REF!</definedName>
    <definedName name="pañet">#REF!</definedName>
    <definedName name="PAPA" localSheetId="2">#REF!</definedName>
    <definedName name="PAPA">#REF!</definedName>
    <definedName name="PARAMETROS" localSheetId="2">#REF!</definedName>
    <definedName name="PARAMETROS">#REF!</definedName>
    <definedName name="PASAMURO_B_x_EL_L_0.25_Z_0.125_M">#REF!</definedName>
    <definedName name="patch8" localSheetId="2">#REF!</definedName>
    <definedName name="patch8">#REF!</definedName>
    <definedName name="payment_terms">#REF!</definedName>
    <definedName name="Pb">#REF!</definedName>
    <definedName name="PBEA">'[109]PPTO REP'!$G$44</definedName>
    <definedName name="Pc">#REF!</definedName>
    <definedName name="Pd">#REF!</definedName>
    <definedName name="PDR">'[109]PPTO REP'!$G$13</definedName>
    <definedName name="Pe" localSheetId="2">#REF!</definedName>
    <definedName name="Pe">#REF!</definedName>
    <definedName name="PEC">'[109]PPTO REP'!$G$27</definedName>
    <definedName name="pedro" localSheetId="2">#REF!</definedName>
    <definedName name="pedro">#REF!</definedName>
    <definedName name="PEGANTE_P.V.C">#REF!</definedName>
    <definedName name="PEGCO">[12]BASE!$D$268</definedName>
    <definedName name="PEPE" localSheetId="2">#REF!</definedName>
    <definedName name="PEPE">#REF!</definedName>
    <definedName name="PERA">#REF!</definedName>
    <definedName name="PERALTA" localSheetId="2">#REF!</definedName>
    <definedName name="PERALTA">#REF!</definedName>
    <definedName name="perDate">[80]Parameters!$E$9:$E$38</definedName>
    <definedName name="PERFIL_DEL_TRAMO">#REF!</definedName>
    <definedName name="PeriodInc">[41]Index!$L$57</definedName>
    <definedName name="perLabel">[80]Parameters!$C$9:$C$38</definedName>
    <definedName name="PERNO">[12]BASE!$D$232</definedName>
    <definedName name="PERSONALTABLA1.1.1">'[4]CALCULO COSTOS DE OPERACIÓN'!$B$50:$AJ$85</definedName>
    <definedName name="PERSONALTABLA1.2">'[4]INFORMACIÓN REFERENCIA'!$B$477:$F$489</definedName>
    <definedName name="PERSONALTABLA1.3">'[4]INFORMACIÓN REFERENCIA'!$B$494:$F$506</definedName>
    <definedName name="PESO14.2">#REF!</definedName>
    <definedName name="PESO14.3">#REF!</definedName>
    <definedName name="PESO14.4">#REF!</definedName>
    <definedName name="pi">#REF!</definedName>
    <definedName name="PIEDR">[12]BASE!$D$50</definedName>
    <definedName name="Piedra">#REF!</definedName>
    <definedName name="PILOTE">#REF!</definedName>
    <definedName name="PINBAR">[12]BASE!$D$250</definedName>
    <definedName name="pinturavinilo">#REF!</definedName>
    <definedName name="PKHK" localSheetId="2">#REF!</definedName>
    <definedName name="PKHK">#REF!</definedName>
    <definedName name="pkj" localSheetId="2">#REF!</definedName>
    <definedName name="pkj">#REF!</definedName>
    <definedName name="PLAD" localSheetId="2">#REF!</definedName>
    <definedName name="PLAD">#REF!</definedName>
    <definedName name="plan" localSheetId="2">#REF!</definedName>
    <definedName name="plan">#REF!</definedName>
    <definedName name="Plan_Vallejo_Sens">'[42]Inputs-SUMMARY'!$H$279:$BR$279</definedName>
    <definedName name="PLANT7">#REF!</definedName>
    <definedName name="plantaconcreto">'[25]TARIFAS EQUIPOS'!$E$33</definedName>
    <definedName name="PLANTASALCANTARILLADO1.1">'[4]INFORMACIÓN REFERENCIA'!$B$313:$I$324</definedName>
    <definedName name="PLANTASALCANTARILLADOTABLA1.7">'[4]INFORMACIÓN REFERENCIA'!$B$393:$C$404</definedName>
    <definedName name="PLANTASTRATAMIENTOTABLA5.1">'[4]INFORMACIÓN REFERENCIA'!$B$216:$F$220</definedName>
    <definedName name="PLANTASTRATAMIENTOTABLA5.2" localSheetId="2">#REF!</definedName>
    <definedName name="PLANTASTRATAMIENTOTABLA5.2">#REF!</definedName>
    <definedName name="PlanVallejo">#REF!</definedName>
    <definedName name="PLAST">[12]BASE!$D$229</definedName>
    <definedName name="PLASTROCRETE_DM">#REF!</definedName>
    <definedName name="PLAZO_CL">[23]AIU!$G$4</definedName>
    <definedName name="plazo_con">[96]Generales!$F$4</definedName>
    <definedName name="PLAZO_TOTAL">[23]AIU!$F$6</definedName>
    <definedName name="PlazoAIU">#REF!</definedName>
    <definedName name="PLPLUNN" localSheetId="2">#REF!</definedName>
    <definedName name="PLPLUNN">#REF!</definedName>
    <definedName name="PLUG">#REF!</definedName>
    <definedName name="PMA">'[109]PPTO REP'!$G$30</definedName>
    <definedName name="PMT">#REF!</definedName>
    <definedName name="pñ">#REF!</definedName>
    <definedName name="PO" localSheetId="4">'[26]RESUMEN ACTIVIDADES'!$O$58</definedName>
    <definedName name="po">#REF!</definedName>
    <definedName name="POBRE">#REF!</definedName>
    <definedName name="POCETAS">#REF!</definedName>
    <definedName name="poi">#REF!</definedName>
    <definedName name="POIPOZOS">'[4]CALCULO POI'!$B$118:$I$154</definedName>
    <definedName name="POIUP" localSheetId="2">#REF!</definedName>
    <definedName name="POIUP">#REF!</definedName>
    <definedName name="POLINOMIAL1" localSheetId="2">#REF!</definedName>
    <definedName name="POLINOMIAL1">#REF!</definedName>
    <definedName name="Polynomial">#REF!</definedName>
    <definedName name="POO">#REF!</definedName>
    <definedName name="popop" localSheetId="2">#REF!</definedName>
    <definedName name="popop">#REF!</definedName>
    <definedName name="popp" localSheetId="2">#REF!</definedName>
    <definedName name="popp">#REF!</definedName>
    <definedName name="popu" localSheetId="4">#REF!</definedName>
    <definedName name="popu" localSheetId="2">#REF!</definedName>
    <definedName name="popu">#REF!</definedName>
    <definedName name="popvds" localSheetId="2">#REF!</definedName>
    <definedName name="popvds">#REF!</definedName>
    <definedName name="porc" localSheetId="4">'[7]PRESUPUESTO LICITACIÓN SRN 001'!$I$8</definedName>
    <definedName name="porc">#REF!</definedName>
    <definedName name="PorcAdicCostoLlantasCliente">#REF!</definedName>
    <definedName name="PorcAdicCostoMtto">#REF!</definedName>
    <definedName name="PorcCostosOcultos">#REF!</definedName>
    <definedName name="PorContribConduct">#REF!</definedName>
    <definedName name="PorContribImpRod">#REF!</definedName>
    <definedName name="PorContribLlantas">#REF!</definedName>
    <definedName name="PorContribMtto">#REF!</definedName>
    <definedName name="PorContribSeguro" localSheetId="2">#REF!</definedName>
    <definedName name="PorContribSeguro">#REF!</definedName>
    <definedName name="PorcPAAG">#REF!</definedName>
    <definedName name="PorcPuntosAdicCredito">#REF!</definedName>
    <definedName name="PorcPuntosAdicLeasing" localSheetId="2">#REF!</definedName>
    <definedName name="PorcPuntosAdicLeasing">#REF!</definedName>
    <definedName name="PorcTasaSeguroCanon">#REF!</definedName>
    <definedName name="PorcTasaSeguroCliente">#REF!</definedName>
    <definedName name="PorDecremImptosRodamto">#REF!</definedName>
    <definedName name="porDemerito1">#REF!</definedName>
    <definedName name="porDemerito10">#REF!</definedName>
    <definedName name="porDemerito11">#REF!</definedName>
    <definedName name="porDemerito2">#REF!</definedName>
    <definedName name="porDemerito3">#REF!</definedName>
    <definedName name="porDemerito4" localSheetId="2">#REF!</definedName>
    <definedName name="porDemerito4">#REF!</definedName>
    <definedName name="porDemerito5">#REF!</definedName>
    <definedName name="porDemerito6">#REF!</definedName>
    <definedName name="porDemerito7">#REF!</definedName>
    <definedName name="porDemerito8">#REF!</definedName>
    <definedName name="porDemerito9">#REF!</definedName>
    <definedName name="porDemeritoAcces">#REF!</definedName>
    <definedName name="PorDesctoTransfdoVehicClien" localSheetId="2">#REF!</definedName>
    <definedName name="PorDesctoTransfdoVehicClien">#REF!</definedName>
    <definedName name="PorDesctoVehicCliente">#REF!</definedName>
    <definedName name="PorDesctoVehicSurenting">#REF!</definedName>
    <definedName name="PorDesctoVehícSurenting" localSheetId="2">#REF!</definedName>
    <definedName name="PorDesctoVehícSurenting">#REF!</definedName>
    <definedName name="PorFactorIvaCanon">#REF!</definedName>
    <definedName name="PorFactPrestacConduct">#REF!</definedName>
    <definedName name="porImprevistos">#REF!</definedName>
    <definedName name="PorImpto2Xmil">#REF!</definedName>
    <definedName name="PorIncremAnualComb">#REF!</definedName>
    <definedName name="PorIncremAnualCostos" localSheetId="2">#REF!</definedName>
    <definedName name="PorIncremAnualCostos">#REF!</definedName>
    <definedName name="PorIncremAnualCostos10">#REF!</definedName>
    <definedName name="PorIncremAnualCostos11">#REF!</definedName>
    <definedName name="PorIncremAnualCostos2">#REF!</definedName>
    <definedName name="PorIncremAnualCostos3">#REF!</definedName>
    <definedName name="PorIncremAnualCostos4">#REF!</definedName>
    <definedName name="PorIncremAnualCostos5">#REF!</definedName>
    <definedName name="PorIncremAnualCostos6">#REF!</definedName>
    <definedName name="PorIncremAnualCostos7">#REF!</definedName>
    <definedName name="PorIncremAnualCostos8" localSheetId="2">#REF!</definedName>
    <definedName name="PorIncremAnualCostos8">#REF!</definedName>
    <definedName name="PorIncremAnualCostos9" localSheetId="2">#REF!</definedName>
    <definedName name="PorIncremAnualCostos9">#REF!</definedName>
    <definedName name="PorIncremAnualManoObra">#REF!</definedName>
    <definedName name="PorIncreSeguro10A">#REF!</definedName>
    <definedName name="PorIncreSeguro11A">#REF!</definedName>
    <definedName name="PorIncreSeguro2A" localSheetId="2">#REF!</definedName>
    <definedName name="PorIncreSeguro2A">#REF!</definedName>
    <definedName name="PorIncreSeguro3A">#REF!</definedName>
    <definedName name="PorIncreSeguro4A">#REF!</definedName>
    <definedName name="PorIncreSeguro5A">#REF!</definedName>
    <definedName name="PorIncreSeguro6A">#REF!</definedName>
    <definedName name="PorIncreSeguro7A">#REF!</definedName>
    <definedName name="PorIncreSeguro8A" localSheetId="2">#REF!</definedName>
    <definedName name="PorIncreSeguro8A">#REF!</definedName>
    <definedName name="PorIncreSeguro9A" localSheetId="2">#REF!</definedName>
    <definedName name="PorIncreSeguro9A">#REF!</definedName>
    <definedName name="porInsumos">#REF!</definedName>
    <definedName name="PorIvaVehic">#REF!</definedName>
    <definedName name="porManoObra" localSheetId="2">#REF!</definedName>
    <definedName name="porManoObra">#REF!</definedName>
    <definedName name="PorMargenFuel" localSheetId="2">#REF!</definedName>
    <definedName name="PorMargenFuel">#REF!</definedName>
    <definedName name="PorMargenGeneral">#REF!</definedName>
    <definedName name="PorMargenGPS">#REF!</definedName>
    <definedName name="porMargenReventa">#REF!</definedName>
    <definedName name="PorMargenStandby">#REF!</definedName>
    <definedName name="PorPuntosAdicionDTF">#REF!</definedName>
    <definedName name="PorPuntosAdicServicios">#REF!</definedName>
    <definedName name="PorPuntosPromTAFondeo">#REF!</definedName>
    <definedName name="PorRetomaCliente">#REF!</definedName>
    <definedName name="PorRetomaLeasing">#REF!</definedName>
    <definedName name="porReventaCliente">#REF!</definedName>
    <definedName name="PorReventaSurenting">#REF!</definedName>
    <definedName name="PorRiesgoReventa">#REF!</definedName>
    <definedName name="PorTasaImpoPagoImptoRenta">#REF!</definedName>
    <definedName name="PorTasaMensualDesctarVPN">#REF!</definedName>
    <definedName name="PorTasaSeguro">#REF!</definedName>
    <definedName name="PorTasaSgro">#REF!</definedName>
    <definedName name="PorUtilidadDesctoCompra">#REF!</definedName>
    <definedName name="PorUtilidadFinanciera">#REF!</definedName>
    <definedName name="pou">#REF!</definedName>
    <definedName name="pouig" localSheetId="2">#REF!</definedName>
    <definedName name="pouig">#REF!</definedName>
    <definedName name="POZOSACTUAL">'[4]INFORMACIÓN REFERENCIA'!$B$23:$M$34</definedName>
    <definedName name="pozosconduccion">'[4]INFORMACIÓN REFERENCIA'!$B$122:$F$133</definedName>
    <definedName name="pp">#REF!</definedName>
    <definedName name="PPPP" localSheetId="2">#REF!</definedName>
    <definedName name="PPPP">#REF!</definedName>
    <definedName name="ppppp9" localSheetId="2">#REF!</definedName>
    <definedName name="ppppp9">#REF!</definedName>
    <definedName name="pppppd" localSheetId="2">#REF!</definedName>
    <definedName name="pppppd">#REF!</definedName>
    <definedName name="pppppppppppp">#REF!</definedName>
    <definedName name="PPPPPPPPPPPPEE" localSheetId="2">#REF!</definedName>
    <definedName name="PPPPPPPPPPPPEE">#REF!</definedName>
    <definedName name="PPtoNorte">#REF!</definedName>
    <definedName name="pqroj" localSheetId="2">#REF!</definedName>
    <definedName name="pqroj">#REF!</definedName>
    <definedName name="PRE">#REF!</definedName>
    <definedName name="Precio">#REF!</definedName>
    <definedName name="precio2">#REF!</definedName>
    <definedName name="preciobomba">'[37]EQUIPOS pte'!$G$23</definedName>
    <definedName name="PrecioS" localSheetId="2">#REF!</definedName>
    <definedName name="PrecioS">#REF!</definedName>
    <definedName name="PRES">#REF!</definedName>
    <definedName name="PRESIPISTO" localSheetId="2">#REF!</definedName>
    <definedName name="PRESIPISTO">#REF!</definedName>
    <definedName name="PREST">#REF!</definedName>
    <definedName name="presta">[110]BASE!$D$8</definedName>
    <definedName name="prestaciones">'[25]CALCULO DE FACTOR PRESTACIONAL'!$E$21</definedName>
    <definedName name="Presu" localSheetId="2">#REF!</definedName>
    <definedName name="Presu">#REF!</definedName>
    <definedName name="PRESUP">#REF!</definedName>
    <definedName name="Presupuest" localSheetId="2">#REF!</definedName>
    <definedName name="Presupuest">#REF!</definedName>
    <definedName name="PRESUPUESTO" localSheetId="2">#REF!</definedName>
    <definedName name="PRESUPUESTO">#REF!</definedName>
    <definedName name="PresupuestoCentrocomuntario">#REF!</definedName>
    <definedName name="PResupuestos">'[111]CtaGeneral-A'!$F$12:$AH$131</definedName>
    <definedName name="PrevFleet">#REF!</definedName>
    <definedName name="PRICES_FIRM">#REF!</definedName>
    <definedName name="PRIME" localSheetId="4">#REF!</definedName>
    <definedName name="PRIME">#REF!</definedName>
    <definedName name="PRIMER" localSheetId="2">#REF!</definedName>
    <definedName name="PRIMER">#REF!</definedName>
    <definedName name="PRIMET" localSheetId="2">#REF!</definedName>
    <definedName name="PRIMET">#REF!</definedName>
    <definedName name="PRINT_AREA" localSheetId="2">#REF!</definedName>
    <definedName name="PRINT_AREA">#REF!</definedName>
    <definedName name="PRINT_AREA_MI">#REF!</definedName>
    <definedName name="PRINT_TITLES" localSheetId="2">#REF!</definedName>
    <definedName name="PRINT_TITLES">#REF!</definedName>
    <definedName name="PRINT_TITLES_MI" localSheetId="2">#REF!</definedName>
    <definedName name="PRINT_TITLES_MI">#REF!</definedName>
    <definedName name="PRINT2" localSheetId="2">#REF!</definedName>
    <definedName name="PRINT2">#REF!</definedName>
    <definedName name="PrintEnd">#REF!</definedName>
    <definedName name="PrintStart">#REF!</definedName>
    <definedName name="PrintTitle" localSheetId="2">#REF!</definedName>
    <definedName name="PrintTitle">#REF!</definedName>
    <definedName name="Prioridad">[112]Sheet1!$D$2:$D$4</definedName>
    <definedName name="prod" localSheetId="2">#REF!</definedName>
    <definedName name="prod">#REF!</definedName>
    <definedName name="prod1" localSheetId="2">#REF!</definedName>
    <definedName name="prod1">#REF!</definedName>
    <definedName name="prod98" localSheetId="2">#REF!</definedName>
    <definedName name="prod98">#REF!</definedName>
    <definedName name="prodcal" localSheetId="2">#REF!</definedName>
    <definedName name="prodcal">#REF!</definedName>
    <definedName name="prodeco" localSheetId="2">#REF!</definedName>
    <definedName name="prodeco">#REF!</definedName>
    <definedName name="prodhati" localSheetId="2">#REF!</definedName>
    <definedName name="prodhati">#REF!</definedName>
    <definedName name="PRODUCCIONACTUAL">'[4]INFORMACIÓN REFERENCIA'!$B$8:$C$19</definedName>
    <definedName name="PRODUCTCARB" localSheetId="2">#REF!</definedName>
    <definedName name="PRODUCTCARB">#REF!</definedName>
    <definedName name="PRODUCTEST">#REF!</definedName>
    <definedName name="PROF">#REF!</definedName>
    <definedName name="profit_margin">#REF!</definedName>
    <definedName name="Profundidad">#REF!</definedName>
    <definedName name="programainv" localSheetId="2">#REF!</definedName>
    <definedName name="programainv">#REF!</definedName>
    <definedName name="Project" localSheetId="2">#REF!</definedName>
    <definedName name="Project">#REF!</definedName>
    <definedName name="PROJECT_CURRENCY">#REF!</definedName>
    <definedName name="Project_Name">#REF!</definedName>
    <definedName name="Project_name_1">#REF!</definedName>
    <definedName name="Project_name_2" localSheetId="2">#REF!</definedName>
    <definedName name="Project_name_2">#REF!</definedName>
    <definedName name="Proponente">#REF!</definedName>
    <definedName name="Prov">#REF!</definedName>
    <definedName name="PROXABONO" localSheetId="4">#REF!</definedName>
    <definedName name="PROXABONO">#REF!</definedName>
    <definedName name="Proy_01">#REF!</definedName>
    <definedName name="Proy_02">#REF!</definedName>
    <definedName name="Proy_03">#REF!</definedName>
    <definedName name="Proy_04">#REF!</definedName>
    <definedName name="Proy_05">#REF!</definedName>
    <definedName name="Proy_06" localSheetId="2">#REF!</definedName>
    <definedName name="Proy_06">#REF!</definedName>
    <definedName name="Proy_07" localSheetId="2">#REF!</definedName>
    <definedName name="Proy_07">#REF!</definedName>
    <definedName name="Proy_08" localSheetId="2">#REF!</definedName>
    <definedName name="Proy_08">#REF!</definedName>
    <definedName name="Proy_09">#REF!</definedName>
    <definedName name="Proy_10">#REF!</definedName>
    <definedName name="Proy_11">#REF!</definedName>
    <definedName name="Proy_12" localSheetId="2">#REF!</definedName>
    <definedName name="Proy_12">#REF!</definedName>
    <definedName name="Proy_13" localSheetId="2">#REF!</definedName>
    <definedName name="Proy_13">#REF!</definedName>
    <definedName name="Proy_14">#REF!</definedName>
    <definedName name="Proy_15" localSheetId="2">#REF!</definedName>
    <definedName name="Proy_15">#REF!</definedName>
    <definedName name="Proy_16" localSheetId="2">#REF!</definedName>
    <definedName name="Proy_16">#REF!</definedName>
    <definedName name="Proy_17">#REF!</definedName>
    <definedName name="Proy_18">#REF!</definedName>
    <definedName name="Proy_19">#REF!</definedName>
    <definedName name="Proy_20">#REF!</definedName>
    <definedName name="Proy_21" localSheetId="2">#REF!</definedName>
    <definedName name="Proy_21">#REF!</definedName>
    <definedName name="Proy_22">#REF!</definedName>
    <definedName name="Proy_23">#REF!</definedName>
    <definedName name="Proy_24">#REF!</definedName>
    <definedName name="Proy_25">#REF!</definedName>
    <definedName name="Proy_26">#REF!</definedName>
    <definedName name="Proy_27">#REF!</definedName>
    <definedName name="Proy_28" localSheetId="2">#REF!</definedName>
    <definedName name="Proy_28">#REF!</definedName>
    <definedName name="Proy_29">#REF!</definedName>
    <definedName name="Proy_30">#REF!</definedName>
    <definedName name="Proy_31">#REF!</definedName>
    <definedName name="Proy_32">#REF!</definedName>
    <definedName name="Proy_33" localSheetId="2">#REF!</definedName>
    <definedName name="Proy_33">#REF!</definedName>
    <definedName name="Proy_34">#REF!</definedName>
    <definedName name="Proy_35">#REF!</definedName>
    <definedName name="Proy_36">#REF!</definedName>
    <definedName name="Proy_37">#REF!</definedName>
    <definedName name="Proy_38">#REF!</definedName>
    <definedName name="Proy_39" localSheetId="2">#REF!</definedName>
    <definedName name="Proy_39">#REF!</definedName>
    <definedName name="Proy_40">#REF!</definedName>
    <definedName name="Proy_41">#REF!</definedName>
    <definedName name="Proy_42">#REF!</definedName>
    <definedName name="Proy_43">#REF!</definedName>
    <definedName name="Proy_44">#REF!</definedName>
    <definedName name="Proy_45">#REF!</definedName>
    <definedName name="Proy_46">#REF!</definedName>
    <definedName name="Proy_47">#REF!</definedName>
    <definedName name="Proy_48" localSheetId="2">#REF!</definedName>
    <definedName name="Proy_48">#REF!</definedName>
    <definedName name="Proy_49">#REF!</definedName>
    <definedName name="Proy_50">#REF!</definedName>
    <definedName name="PROYECCION" localSheetId="2">#REF!</definedName>
    <definedName name="PROYECCION">#REF!</definedName>
    <definedName name="PROYECCIONDEMANDATABLA1">[4]DEMANDABASEAND!$B$7:$F$19</definedName>
    <definedName name="PROYECTO">#REF!</definedName>
    <definedName name="PROYECTOS">[4]REFERENCIAS!$A$3:$F$25</definedName>
    <definedName name="PRUEBA" localSheetId="2">#REF!</definedName>
    <definedName name="PRUEBA">#REF!</definedName>
    <definedName name="PRUEBA2" localSheetId="2">#REF!</definedName>
    <definedName name="PRUEBA2">#REF!</definedName>
    <definedName name="PTAJE">#REF!</definedName>
    <definedName name="PTOEXTRACABO" localSheetId="4">#REF!</definedName>
    <definedName name="PTOEXTRACABO">#REF!</definedName>
    <definedName name="PTOEXTRACINTE" localSheetId="4">#REF!</definedName>
    <definedName name="PTOEXTRACINTE">#REF!</definedName>
    <definedName name="ptope" localSheetId="2">#REF!</definedName>
    <definedName name="ptope">#REF!</definedName>
    <definedName name="ptopes" localSheetId="2">#REF!</definedName>
    <definedName name="ptopes">#REF!</definedName>
    <definedName name="PTU">'[109]PPTO REP'!$G$41</definedName>
    <definedName name="PUNTI">[12]BASE!$D$230</definedName>
    <definedName name="PUNTILLA">#REF!</definedName>
    <definedName name="PuntosRentabilidad">#REF!</definedName>
    <definedName name="Purchase">#REF!</definedName>
    <definedName name="PVH">'[109]PPTO REP'!$G$34</definedName>
    <definedName name="Q">#REF!</definedName>
    <definedName name="q1q1q" localSheetId="2">#REF!</definedName>
    <definedName name="q1q1q">#REF!</definedName>
    <definedName name="qaedtguj" localSheetId="2">#REF!</definedName>
    <definedName name="qaedtguj">#REF!</definedName>
    <definedName name="QAQSWS" localSheetId="2">#REF!</definedName>
    <definedName name="QAQSWS">#REF!</definedName>
    <definedName name="qaqwwxcr" localSheetId="2">#REF!</definedName>
    <definedName name="qaqwwxcr">#REF!</definedName>
    <definedName name="qaz">#REF!</definedName>
    <definedName name="QE" localSheetId="2">#REF!</definedName>
    <definedName name="QE">#REF!</definedName>
    <definedName name="QE_TE" localSheetId="2">#REF!</definedName>
    <definedName name="QE_TE">#REF!</definedName>
    <definedName name="qedcd" localSheetId="2">#REF!</definedName>
    <definedName name="qedcd">#REF!</definedName>
    <definedName name="qeqewe" localSheetId="2">#REF!</definedName>
    <definedName name="qeqewe">#REF!</definedName>
    <definedName name="qewj" localSheetId="2">#REF!</definedName>
    <definedName name="qewj">#REF!</definedName>
    <definedName name="QI" localSheetId="2">#REF!</definedName>
    <definedName name="QI">#REF!</definedName>
    <definedName name="QI_TI" localSheetId="2">#REF!</definedName>
    <definedName name="QI_TI">#REF!</definedName>
    <definedName name="QMAXDIARIO">'[4]CALCULO POI'!$B$118:$C$154</definedName>
    <definedName name="QN" localSheetId="2">#REF!</definedName>
    <definedName name="QN">#REF!</definedName>
    <definedName name="QN_QI" localSheetId="2">#REF!</definedName>
    <definedName name="QN_QI">#REF!</definedName>
    <definedName name="QNS" localSheetId="2">#REF!</definedName>
    <definedName name="QNS">#REF!</definedName>
    <definedName name="QPROM">[4]TARIFAS!$C$570</definedName>
    <definedName name="qq">#REF!</definedName>
    <definedName name="qqq">#REF!</definedName>
    <definedName name="QQQQ">#REF!</definedName>
    <definedName name="qqqqqqqqqqqqqqqq">#REF!</definedName>
    <definedName name="qqqqqw" localSheetId="2">#REF!</definedName>
    <definedName name="qqqqqw">#REF!</definedName>
    <definedName name="QRS">#REF!</definedName>
    <definedName name="Quality_PvT">#REF!</definedName>
    <definedName name="QualityF">#REF!</definedName>
    <definedName name="quantity">#REF!</definedName>
    <definedName name="QUIMICOSTABLA1.3.1">'[4]CALCULO COSTOS DE OPERACIÓN'!$B$176:$J$211</definedName>
    <definedName name="qw">#REF!</definedName>
    <definedName name="qwdas2" localSheetId="2">#REF!</definedName>
    <definedName name="qwdas2">#REF!</definedName>
    <definedName name="qweqe" localSheetId="2">#REF!</definedName>
    <definedName name="qweqe">#REF!</definedName>
    <definedName name="qwer">#REF!</definedName>
    <definedName name="QWERTY" localSheetId="2">#REF!</definedName>
    <definedName name="QWERTY">#REF!</definedName>
    <definedName name="qwqw">#REF!</definedName>
    <definedName name="qwqwas">#REF!</definedName>
    <definedName name="qwqwqwj" localSheetId="2">#REF!</definedName>
    <definedName name="qwqwqwj">#REF!</definedName>
    <definedName name="R.1">#REF!</definedName>
    <definedName name="R.10">#REF!</definedName>
    <definedName name="R.11">#REF!</definedName>
    <definedName name="R.12">#REF!</definedName>
    <definedName name="R.13">#REF!</definedName>
    <definedName name="R.14">#REF!</definedName>
    <definedName name="R.15">#REF!</definedName>
    <definedName name="R.16">#REF!</definedName>
    <definedName name="R.17" localSheetId="2">#REF!</definedName>
    <definedName name="R.17">#REF!</definedName>
    <definedName name="R.18">#REF!</definedName>
    <definedName name="R.19" localSheetId="2">#REF!</definedName>
    <definedName name="R.19">#REF!</definedName>
    <definedName name="R.2">#REF!</definedName>
    <definedName name="R.3">#REF!</definedName>
    <definedName name="R.4" localSheetId="2">#REF!</definedName>
    <definedName name="R.4">#REF!</definedName>
    <definedName name="R.5">#REF!</definedName>
    <definedName name="R.6">#REF!</definedName>
    <definedName name="R.7">#REF!</definedName>
    <definedName name="R.8" localSheetId="2">#REF!</definedName>
    <definedName name="R.8">#REF!</definedName>
    <definedName name="R.9">#REF!</definedName>
    <definedName name="r.CashFlow">#REF!</definedName>
    <definedName name="r.Leverage">#REF!</definedName>
    <definedName name="r.Liquidity" localSheetId="2">#REF!</definedName>
    <definedName name="r.Liquidity">#REF!</definedName>
    <definedName name="r.Market" localSheetId="2">#REF!</definedName>
    <definedName name="r.Market">#REF!</definedName>
    <definedName name="r.Profitability">#REF!</definedName>
    <definedName name="r.Summary">#REF!</definedName>
    <definedName name="Ra">#REF!</definedName>
    <definedName name="rango" localSheetId="2">#REF!</definedName>
    <definedName name="rango">#REF!</definedName>
    <definedName name="Rate1">[113]Summary!$D$6</definedName>
    <definedName name="rate2">[113]Summary!$D$7</definedName>
    <definedName name="ratio">#REF!</definedName>
    <definedName name="Rb">#REF!</definedName>
    <definedName name="Rd">#REF!</definedName>
    <definedName name="RD_CP" localSheetId="2">#REF!</definedName>
    <definedName name="RD_CP">#REF!</definedName>
    <definedName name="RD_CP_VL" localSheetId="2">#REF!</definedName>
    <definedName name="RD_CP_VL">#REF!</definedName>
    <definedName name="rds">#REF!</definedName>
    <definedName name="Re">#REF!</definedName>
    <definedName name="RE4NTA">[114]EQUIPOS!$D$8</definedName>
    <definedName name="real">'[25]CALCULO DE FACTOR PRESTACIONAL'!$F$42</definedName>
    <definedName name="rec" localSheetId="2">#REF!</definedName>
    <definedName name="rec">#REF!</definedName>
    <definedName name="Recurso">[112]Sheet1!$B$2:$B$3</definedName>
    <definedName name="red">#REF!</definedName>
    <definedName name="REDESALCANTARILLADOTABLA1.2">'[4]INFORMACIÓN REFERENCIA'!$B$330:$F$341</definedName>
    <definedName name="REDESALCANTARILLADOTABLA1.4">'[4]INFORMACIÓN REFERENCIA'!$B$352:$F$364</definedName>
    <definedName name="REDESALCANTARILLADOTABLA1.5">#REF!</definedName>
    <definedName name="REDESTABLA6.1">'[4]INFORMACIÓN REFERENCIA'!$B$245:$E$256</definedName>
    <definedName name="REDESTABLA6.2">'[4]INFORMACIÓN REFERENCIA'!$B$260:$K$272</definedName>
    <definedName name="REDESTABLA6.3">'[4]INFORMACIÓN REFERENCIA'!$B$276:$C$287</definedName>
    <definedName name="REDUCCION_3__x_2">#REF!</definedName>
    <definedName name="REDUCCION_4__x_3">#REF!</definedName>
    <definedName name="REF">#REF!</definedName>
    <definedName name="REFERENCIAPROYECTOS">[4]REFERENCIAS!$A$3:$F$24</definedName>
    <definedName name="REFMAR">#REF!</definedName>
    <definedName name="REG">#REF!</definedName>
    <definedName name="regalias">[115]MATERIALES!$D$4</definedName>
    <definedName name="REGBT" localSheetId="2">#REF!</definedName>
    <definedName name="REGBT">#REF!</definedName>
    <definedName name="rege" localSheetId="2">#REF!</definedName>
    <definedName name="rege">#REF!</definedName>
    <definedName name="regional">[36]CARRETERAS!$A$2</definedName>
    <definedName name="REGISTRO">#REF!</definedName>
    <definedName name="REGRESA">#REF!</definedName>
    <definedName name="regresd" localSheetId="2">#REF!</definedName>
    <definedName name="regresd">#REF!</definedName>
    <definedName name="regthio" localSheetId="2">#REF!</definedName>
    <definedName name="regthio">#REF!</definedName>
    <definedName name="REGULAR">#REF!</definedName>
    <definedName name="REICIO" localSheetId="2">#REF!</definedName>
    <definedName name="REICIO">#REF!</definedName>
    <definedName name="reinicio" localSheetId="2">#REF!</definedName>
    <definedName name="reinicio">#REF!</definedName>
    <definedName name="REJHE" localSheetId="2">#REF!</definedName>
    <definedName name="REJHE">#REF!</definedName>
    <definedName name="rell">#REF!</definedName>
    <definedName name="relle">#REF!</definedName>
    <definedName name="relleno" localSheetId="2">#REF!</definedName>
    <definedName name="relleno">#REF!</definedName>
    <definedName name="RELLG">#REF!</definedName>
    <definedName name="relo">#REF!</definedName>
    <definedName name="rendimiento" localSheetId="2">#REF!</definedName>
    <definedName name="rendimiento">#REF!</definedName>
    <definedName name="repello">#REF!</definedName>
    <definedName name="replanteo">#REF!</definedName>
    <definedName name="REPOSICIONACU">'[4]INFORMACIÓN REFERENCIA'!$B$674:$H$685</definedName>
    <definedName name="REPOSICIONACUREDES">'[4]INFORMACIÓN REFERENCIA'!$B$688:$D$699</definedName>
    <definedName name="REPOSICIONALC">'[4]INFORMACIÓN REFERENCIA'!$B$704:$D$715</definedName>
    <definedName name="REPOSICIONALCREDES">'[4]INFORMACIÓN REFERENCIA'!$B$718:$O$729</definedName>
    <definedName name="req">#REF!</definedName>
    <definedName name="Required_Delivery">#REF!</definedName>
    <definedName name="rer" localSheetId="2">#REF!</definedName>
    <definedName name="rer">#REF!</definedName>
    <definedName name="rererw" localSheetId="2">#REF!</definedName>
    <definedName name="rererw">#REF!</definedName>
    <definedName name="rerg" localSheetId="2">#REF!</definedName>
    <definedName name="rerg">#REF!</definedName>
    <definedName name="rerrrrw" localSheetId="2">#REF!</definedName>
    <definedName name="rerrrrw">#REF!</definedName>
    <definedName name="RES">#REF!</definedName>
    <definedName name="Reserva" localSheetId="2">#REF!</definedName>
    <definedName name="Reserva">#REF!</definedName>
    <definedName name="residente">'[36]GENERALIDADES '!$E$9</definedName>
    <definedName name="Responsible">'[28]2009 Jagua'!$G$2:$G$27</definedName>
    <definedName name="RESU">#REF!</definedName>
    <definedName name="RESUM" localSheetId="2">#REF!</definedName>
    <definedName name="RESUM">#REF!</definedName>
    <definedName name="resum2" localSheetId="2">#REF!</definedName>
    <definedName name="resum2">#REF!</definedName>
    <definedName name="resumen" localSheetId="4">#REF!</definedName>
    <definedName name="resumen">#REF!</definedName>
    <definedName name="RESUMENALCANTARILLADO">#REF!</definedName>
    <definedName name="ResumenAPU">[116]ResumenMaterial!$A$12:$AB$169</definedName>
    <definedName name="RESUMENCOSTOSOPERACIÓN">'[4]CALCULO COSTOS DE OPERACIÓN'!$B$6:$Q$41</definedName>
    <definedName name="RESUMENINVERSIONESACU">'[4]CALCULO POI'!$A$6:$M$41</definedName>
    <definedName name="RESUMENINVERSIONESACUEDUCTO">'[4]CALCULO POI'!$A$6:$M$41</definedName>
    <definedName name="RESUMENINVERSIONESALC">'[4]CALCULO POI'!$A$202:$K$237</definedName>
    <definedName name="RESUMENMODELODEMANDA">#REF!</definedName>
    <definedName name="RESUMENOPTIMIZACIONACU">'[4]CALCULO POI'!$A$46:$L$81</definedName>
    <definedName name="RESUMENOPTIMIZACIONALC">'[4]CALCULO POI'!$A$242:$I$277</definedName>
    <definedName name="RET">#REF!</definedName>
    <definedName name="reten" localSheetId="2">#REF!</definedName>
    <definedName name="reten">#REF!</definedName>
    <definedName name="retiroarbol">#REF!</definedName>
    <definedName name="retirocorte">#REF!</definedName>
    <definedName name="retr">#REF!</definedName>
    <definedName name="RETRO">[12]BASE!$D$307</definedName>
    <definedName name="RETTRE" localSheetId="2">#REF!</definedName>
    <definedName name="RETTRE">#REF!</definedName>
    <definedName name="rety" localSheetId="2">#REF!</definedName>
    <definedName name="rety">#REF!</definedName>
    <definedName name="rewfreg" localSheetId="2">#REF!</definedName>
    <definedName name="rewfreg">#REF!</definedName>
    <definedName name="REWQ">#REF!</definedName>
    <definedName name="rewr" localSheetId="2">#REF!</definedName>
    <definedName name="rewr">#REF!</definedName>
    <definedName name="REWWER" localSheetId="2">#REF!</definedName>
    <definedName name="REWWER">#REF!</definedName>
    <definedName name="rey">#REF!</definedName>
    <definedName name="reyepoi" localSheetId="2">#REF!</definedName>
    <definedName name="reyepoi">#REF!</definedName>
    <definedName name="reyety" localSheetId="2">#REF!</definedName>
    <definedName name="reyety">#REF!</definedName>
    <definedName name="reyty" localSheetId="2">#REF!</definedName>
    <definedName name="reyty">#REF!</definedName>
    <definedName name="reyyt" localSheetId="2">#REF!</definedName>
    <definedName name="reyyt">#REF!</definedName>
    <definedName name="Rf" localSheetId="2">#REF!</definedName>
    <definedName name="Rf">#REF!</definedName>
    <definedName name="rfhnhjyu" localSheetId="2">#REF!</definedName>
    <definedName name="rfhnhjyu">#REF!</definedName>
    <definedName name="rfrf" localSheetId="2">#REF!</definedName>
    <definedName name="rfrf">#REF!</definedName>
    <definedName name="Rg">#REF!</definedName>
    <definedName name="rge" localSheetId="2">#REF!</definedName>
    <definedName name="rge">#REF!</definedName>
    <definedName name="rgegg" localSheetId="2">#REF!</definedName>
    <definedName name="rgegg">#REF!</definedName>
    <definedName name="Rh">#REF!</definedName>
    <definedName name="rhh" localSheetId="2">#REF!</definedName>
    <definedName name="rhh">#REF!</definedName>
    <definedName name="rhrtd" localSheetId="2">#REF!</definedName>
    <definedName name="rhrtd">#REF!</definedName>
    <definedName name="rhtry" localSheetId="2">#REF!</definedName>
    <definedName name="rhtry">#REF!</definedName>
    <definedName name="Ri">#REF!</definedName>
    <definedName name="Ripio">#REF!</definedName>
    <definedName name="RiskInd">[117]RefTables!$K$2:$K$26</definedName>
    <definedName name="RiskRanking">[117]RefTables!$L$2:$L$26</definedName>
    <definedName name="rj" localSheetId="2">#REF!</definedName>
    <definedName name="rj">#REF!</definedName>
    <definedName name="rjjth" localSheetId="2">#REF!</definedName>
    <definedName name="rjjth">#REF!</definedName>
    <definedName name="rjy" localSheetId="2">#REF!</definedName>
    <definedName name="rjy">#REF!</definedName>
    <definedName name="Rk">#REF!</definedName>
    <definedName name="rkjyk" localSheetId="2">#REF!</definedName>
    <definedName name="rkjyk">#REF!</definedName>
    <definedName name="rkru" localSheetId="2">#REF!</definedName>
    <definedName name="rkru">#REF!</definedName>
    <definedName name="rky" localSheetId="2">#REF!</definedName>
    <definedName name="rky">#REF!</definedName>
    <definedName name="rl">#REF!</definedName>
    <definedName name="rlo">#REF!</definedName>
    <definedName name="Rm" localSheetId="2">#REF!</definedName>
    <definedName name="Rm">#REF!</definedName>
    <definedName name="RMCostOutput">#REF!</definedName>
    <definedName name="Rmm">#REF!</definedName>
    <definedName name="RMSE">[16]MEM!$M$64</definedName>
    <definedName name="RMSI">[16]MEM!$M$63</definedName>
    <definedName name="Rn">#REF!</definedName>
    <definedName name="Rñ">#REF!</definedName>
    <definedName name="Ro">#REF!</definedName>
    <definedName name="RoA_N" localSheetId="2">#REF!</definedName>
    <definedName name="RoA_N">#REF!</definedName>
    <definedName name="ROCIO">#REF!</definedName>
    <definedName name="rolando">#REF!</definedName>
    <definedName name="Roster1">[35]Parameters!$O$30</definedName>
    <definedName name="Roster2">[35]Parameters!$P$30</definedName>
    <definedName name="Roster3">[35]Parameters!$Q$30</definedName>
    <definedName name="Roster4">[35]Parameters!$R$30</definedName>
    <definedName name="Rosters">[35]Parameters!$O$26:$R$29</definedName>
    <definedName name="Rows2Unhide">#REF!</definedName>
    <definedName name="Roy_price_sens">'[42]Inputs-SUMMARY'!$H$266:$BR$266</definedName>
    <definedName name="Royal_Col_Nom">[54]W_OPEX!$H$220:$AP$220</definedName>
    <definedName name="royalphalumi">[118]datosluminariasRoyAlPHa!$A$1:$A$65536</definedName>
    <definedName name="Royalty_CDC_LLC" localSheetId="2">#REF!</definedName>
    <definedName name="Royalty_CDC_LLC">#REF!</definedName>
    <definedName name="Royalty_CZN_SA" localSheetId="2">#REF!</definedName>
    <definedName name="Royalty_CZN_SA">#REF!</definedName>
    <definedName name="Royalty_total" localSheetId="2">#REF!</definedName>
    <definedName name="Royalty_total">#REF!</definedName>
    <definedName name="Rp">#REF!</definedName>
    <definedName name="Rq">#REF!</definedName>
    <definedName name="rr">#REF!</definedName>
    <definedName name="rrr" localSheetId="2">#REF!</definedName>
    <definedName name="rrr">#REF!</definedName>
    <definedName name="rrrrrb" localSheetId="2">#REF!</definedName>
    <definedName name="rrrrrb">#REF!</definedName>
    <definedName name="rrrrrrre" localSheetId="2">#REF!</definedName>
    <definedName name="rrrrrrre">#REF!</definedName>
    <definedName name="rrrrrrrr">#REF!</definedName>
    <definedName name="RRRRRRRRRRRRRRR">#REF!</definedName>
    <definedName name="rrrrt" localSheetId="2">#REF!</definedName>
    <definedName name="rrrrt">#REF!</definedName>
    <definedName name="Rs">#REF!</definedName>
    <definedName name="rsdgsd5" localSheetId="2">#REF!</definedName>
    <definedName name="rsdgsd5">#REF!</definedName>
    <definedName name="Rt">#REF!</definedName>
    <definedName name="rte">#REF!</definedName>
    <definedName name="rteg" localSheetId="2">#REF!</definedName>
    <definedName name="rteg">#REF!</definedName>
    <definedName name="rtert" localSheetId="2">#REF!</definedName>
    <definedName name="rtert">#REF!</definedName>
    <definedName name="rtes" localSheetId="2">#REF!</definedName>
    <definedName name="rtes">#REF!</definedName>
    <definedName name="rtewth" localSheetId="2">#REF!</definedName>
    <definedName name="rtewth">#REF!</definedName>
    <definedName name="rthjtj" localSheetId="2">#REF!</definedName>
    <definedName name="rthjtj">#REF!</definedName>
    <definedName name="rthrthg" localSheetId="2">#REF!</definedName>
    <definedName name="rthrthg">#REF!</definedName>
    <definedName name="rthtrh" localSheetId="2">#REF!</definedName>
    <definedName name="rthtrh">#REF!</definedName>
    <definedName name="rtkk" localSheetId="2">#REF!</definedName>
    <definedName name="rtkk">#REF!</definedName>
    <definedName name="RTME">[16]MEM!$M$62</definedName>
    <definedName name="rttthy" localSheetId="2">#REF!</definedName>
    <definedName name="rttthy">#REF!</definedName>
    <definedName name="rtu" localSheetId="2">#REF!</definedName>
    <definedName name="rtu">#REF!</definedName>
    <definedName name="rtug" localSheetId="2">#REF!</definedName>
    <definedName name="rtug">#REF!</definedName>
    <definedName name="rtugsd" localSheetId="2">#REF!</definedName>
    <definedName name="rtugsd">#REF!</definedName>
    <definedName name="rturtu" localSheetId="2">#REF!</definedName>
    <definedName name="rturtu">#REF!</definedName>
    <definedName name="rturu" localSheetId="2">#REF!</definedName>
    <definedName name="rturu">#REF!</definedName>
    <definedName name="rtut" localSheetId="2">#REF!</definedName>
    <definedName name="rtut">#REF!</definedName>
    <definedName name="rtutru" localSheetId="2">#REF!</definedName>
    <definedName name="rtutru">#REF!</definedName>
    <definedName name="rtuy" localSheetId="2">#REF!</definedName>
    <definedName name="rtuy">#REF!</definedName>
    <definedName name="rty">#REF!</definedName>
    <definedName name="rtyhr" localSheetId="2">#REF!</definedName>
    <definedName name="rtyhr">#REF!</definedName>
    <definedName name="rtym" localSheetId="2">#REF!</definedName>
    <definedName name="rtym">#REF!</definedName>
    <definedName name="rtyrey" localSheetId="2">#REF!</definedName>
    <definedName name="rtyrey">#REF!</definedName>
    <definedName name="rtyrh" localSheetId="2">#REF!</definedName>
    <definedName name="rtyrh">#REF!</definedName>
    <definedName name="RTYRTY" localSheetId="2">#REF!</definedName>
    <definedName name="RTYRTY">#REF!</definedName>
    <definedName name="rtyt" localSheetId="2">#REF!</definedName>
    <definedName name="rtyt">#REF!</definedName>
    <definedName name="rtytry" localSheetId="2">#REF!</definedName>
    <definedName name="rtytry">#REF!</definedName>
    <definedName name="rugosidad">#REF!</definedName>
    <definedName name="ruru" localSheetId="2">#REF!</definedName>
    <definedName name="ruru">#REF!</definedName>
    <definedName name="rutu" localSheetId="2">#REF!</definedName>
    <definedName name="rutu">#REF!</definedName>
    <definedName name="Rv" localSheetId="2">#REF!</definedName>
    <definedName name="Rv">#REF!</definedName>
    <definedName name="Rw">#REF!</definedName>
    <definedName name="rwt" localSheetId="2">#REF!</definedName>
    <definedName name="rwt">#REF!</definedName>
    <definedName name="Rx">#REF!</definedName>
    <definedName name="Ry">#REF!</definedName>
    <definedName name="ryeryb" localSheetId="2">#REF!</definedName>
    <definedName name="ryeryb">#REF!</definedName>
    <definedName name="rytrsdg" localSheetId="2">#REF!</definedName>
    <definedName name="rytrsdg">#REF!</definedName>
    <definedName name="Rz" localSheetId="2">#REF!</definedName>
    <definedName name="Rz">#REF!</definedName>
    <definedName name="s" localSheetId="2">#REF!</definedName>
    <definedName name="s">#REF!</definedName>
    <definedName name="Sa">#REF!</definedName>
    <definedName name="saa" localSheetId="2">#REF!</definedName>
    <definedName name="saa">#REF!</definedName>
    <definedName name="SAD" localSheetId="2">#REF!</definedName>
    <definedName name="SAD">#REF!</definedName>
    <definedName name="SADASDFSDF">#REF!</definedName>
    <definedName name="SADF" localSheetId="2">#REF!</definedName>
    <definedName name="SADF">#REF!</definedName>
    <definedName name="sadff" localSheetId="2">#REF!</definedName>
    <definedName name="sadff">#REF!</definedName>
    <definedName name="sadfo" localSheetId="2">#REF!</definedName>
    <definedName name="sadfo">#REF!</definedName>
    <definedName name="safdp" localSheetId="2">#REF!</definedName>
    <definedName name="safdp">#REF!</definedName>
    <definedName name="SALABONOS" localSheetId="4">#REF!</definedName>
    <definedName name="SALABONOS">#REF!</definedName>
    <definedName name="Salarios">#REF!</definedName>
    <definedName name="Saldo_Capital">#REF!</definedName>
    <definedName name="SALDOHOY" localSheetId="4">#REF!</definedName>
    <definedName name="SALDOHOY">#REF!</definedName>
    <definedName name="salvamento" localSheetId="4">#REF!</definedName>
    <definedName name="salvamento">#REF!</definedName>
    <definedName name="sasa" localSheetId="2">#REF!</definedName>
    <definedName name="sasa">#REF!</definedName>
    <definedName name="Sb">#REF!</definedName>
    <definedName name="sbe">#REF!</definedName>
    <definedName name="Sbf">[11]CALCULO!$E$61</definedName>
    <definedName name="sbgfbgdr" localSheetId="2">#REF!</definedName>
    <definedName name="sbgfbgdr">#REF!</definedName>
    <definedName name="Sc" localSheetId="2">#REF!</definedName>
    <definedName name="Sc">#REF!</definedName>
    <definedName name="SContLab">#REF!</definedName>
    <definedName name="SContParts">#REF!</definedName>
    <definedName name="scope">#REF!</definedName>
    <definedName name="scope1">'[34]REF - Listas'!$D$32:$D$38</definedName>
    <definedName name="Sd">#REF!</definedName>
    <definedName name="sdaf" localSheetId="2">#REF!</definedName>
    <definedName name="sdaf">#REF!</definedName>
    <definedName name="sdas" localSheetId="2">#REF!</definedName>
    <definedName name="sdas">#REF!</definedName>
    <definedName name="sdasdf" localSheetId="2">#REF!</definedName>
    <definedName name="sdasdf">#REF!</definedName>
    <definedName name="SDCDSCT" localSheetId="2">#REF!</definedName>
    <definedName name="SDCDSCT">#REF!</definedName>
    <definedName name="SDE">#REF!</definedName>
    <definedName name="sdf" localSheetId="2">#REF!</definedName>
    <definedName name="sdf">#REF!</definedName>
    <definedName name="SDFCE" localSheetId="2">#REF!</definedName>
    <definedName name="SDFCE">#REF!</definedName>
    <definedName name="sdfd" localSheetId="2">#REF!</definedName>
    <definedName name="sdfd">#REF!</definedName>
    <definedName name="sdfds" localSheetId="2">#REF!</definedName>
    <definedName name="sdfds">#REF!</definedName>
    <definedName name="SDFDSO" localSheetId="2">#REF!</definedName>
    <definedName name="SDFDSO">#REF!</definedName>
    <definedName name="sdfdstp" localSheetId="2">#REF!</definedName>
    <definedName name="sdfdstp">#REF!</definedName>
    <definedName name="SDFEO" localSheetId="2">#REF!</definedName>
    <definedName name="SDFEO">#REF!</definedName>
    <definedName name="sdfg" localSheetId="2">#REF!</definedName>
    <definedName name="sdfg">#REF!</definedName>
    <definedName name="sdfgdsfk" localSheetId="2">#REF!</definedName>
    <definedName name="sdfgdsfk">#REF!</definedName>
    <definedName name="sdfgsg" localSheetId="2">#REF!</definedName>
    <definedName name="sdfgsg">#REF!</definedName>
    <definedName name="SDFLJK" localSheetId="2">#REF!</definedName>
    <definedName name="SDFLJK">#REF!</definedName>
    <definedName name="sdfsd">#REF!</definedName>
    <definedName name="sdfsd4" localSheetId="2">#REF!</definedName>
    <definedName name="sdfsd4">#REF!</definedName>
    <definedName name="SDFSDF" localSheetId="2">#REF!</definedName>
    <definedName name="SDFSDF">#REF!</definedName>
    <definedName name="sdfsdfb" localSheetId="2">#REF!</definedName>
    <definedName name="sdfsdfb">#REF!</definedName>
    <definedName name="SDFSF" localSheetId="2">#REF!</definedName>
    <definedName name="SDFSF">#REF!</definedName>
    <definedName name="sdfsv" localSheetId="2">#REF!</definedName>
    <definedName name="sdfsv">#REF!</definedName>
    <definedName name="sdgfd" localSheetId="2">#REF!</definedName>
    <definedName name="sdgfd">#REF!</definedName>
    <definedName name="sdgfgp" localSheetId="2">#REF!</definedName>
    <definedName name="sdgfgp">#REF!</definedName>
    <definedName name="sdgfiu" localSheetId="2">#REF!</definedName>
    <definedName name="sdgfiu">#REF!</definedName>
    <definedName name="sdgsd" localSheetId="2">#REF!</definedName>
    <definedName name="sdgsd">#REF!</definedName>
    <definedName name="sdgsg" localSheetId="2">#REF!</definedName>
    <definedName name="sdgsg">#REF!</definedName>
    <definedName name="SDIKOM" localSheetId="2">#REF!</definedName>
    <definedName name="SDIKOM">#REF!</definedName>
    <definedName name="sdsd">#REF!</definedName>
    <definedName name="sdsdfh" localSheetId="2">#REF!</definedName>
    <definedName name="sdsdfh">#REF!</definedName>
    <definedName name="sdxa" localSheetId="4">'[58]DUB-823'!#REF!</definedName>
    <definedName name="sdxa">'[58]DUB-823'!#REF!</definedName>
    <definedName name="Se" localSheetId="2">#REF!</definedName>
    <definedName name="Se">#REF!</definedName>
    <definedName name="SECTOR" localSheetId="2">#REF!</definedName>
    <definedName name="SECTOR">#REF!</definedName>
    <definedName name="Seguro">#REF!</definedName>
    <definedName name="SeguroCostos" localSheetId="2">#REF!</definedName>
    <definedName name="SeguroCostos">#REF!</definedName>
    <definedName name="SEM_DEL_MES" localSheetId="2">#REF!</definedName>
    <definedName name="SEM_DEL_MES">#REF!</definedName>
    <definedName name="Semanas_mes">#REF!</definedName>
    <definedName name="sencount" hidden="1">1</definedName>
    <definedName name="sep00">[20]Dólar!#REF!</definedName>
    <definedName name="Sepjv2" localSheetId="2">#REF!</definedName>
    <definedName name="Sepjv2">#REF!</definedName>
    <definedName name="septdetail">#REF!</definedName>
    <definedName name="septico">#REF!</definedName>
    <definedName name="septtb">#REF!</definedName>
    <definedName name="SequenceF">#REF!</definedName>
    <definedName name="SERO" localSheetId="2">#REF!</definedName>
    <definedName name="SERO">#REF!</definedName>
    <definedName name="servicioingreso">#REF!</definedName>
    <definedName name="ServicioSurentingExpress">#REF!</definedName>
    <definedName name="servicioutilidad" localSheetId="2">#REF!</definedName>
    <definedName name="servicioutilidad">#REF!</definedName>
    <definedName name="ServicioVehSustituto">#REF!</definedName>
    <definedName name="setrj" localSheetId="2">#REF!</definedName>
    <definedName name="setrj">#REF!</definedName>
    <definedName name="sett" localSheetId="2">#REF!</definedName>
    <definedName name="sett">#REF!</definedName>
    <definedName name="Sf">#REF!</definedName>
    <definedName name="sfasf" localSheetId="2">#REF!</definedName>
    <definedName name="sfasf">#REF!</definedName>
    <definedName name="SFHSGFH" localSheetId="2">#REF!</definedName>
    <definedName name="SFHSGFH">#REF!</definedName>
    <definedName name="sfsd" localSheetId="2">#REF!</definedName>
    <definedName name="sfsd">#REF!</definedName>
    <definedName name="sfsdf" localSheetId="2">#REF!</definedName>
    <definedName name="sfsdf">#REF!</definedName>
    <definedName name="sfsdferg" localSheetId="2">#REF!</definedName>
    <definedName name="sfsdferg">#REF!</definedName>
    <definedName name="sfsdfs" localSheetId="2">#REF!</definedName>
    <definedName name="sfsdfs">#REF!</definedName>
    <definedName name="Sg">#REF!</definedName>
    <definedName name="SGET">#REF!</definedName>
    <definedName name="Sh" localSheetId="2">#REF!</definedName>
    <definedName name="Sh">#REF!</definedName>
    <definedName name="Share" localSheetId="2">#REF!</definedName>
    <definedName name="Share">#REF!</definedName>
    <definedName name="SHARED_FORMULA_21" localSheetId="2">#REF!</definedName>
    <definedName name="SHARED_FORMULA_21">#REF!</definedName>
    <definedName name="ship_terms" localSheetId="2">#REF!</definedName>
    <definedName name="ship_terms">#REF!</definedName>
    <definedName name="SHIP_VIA">#REF!</definedName>
    <definedName name="Shovel_1">#REF!</definedName>
    <definedName name="Shovel_2">#REF!</definedName>
    <definedName name="Shovel_3">#REF!</definedName>
    <definedName name="Shovel_4">#REF!</definedName>
    <definedName name="Shovel_5">#REF!</definedName>
    <definedName name="show_all" localSheetId="2">#REF!</definedName>
    <definedName name="show_all">#REF!</definedName>
    <definedName name="si">#REF!</definedName>
    <definedName name="SIFON_180_2">#REF!</definedName>
    <definedName name="SIKA">#REF!</definedName>
    <definedName name="SIKADUR">#REF!</definedName>
    <definedName name="Sim_Model_Input_1" localSheetId="2">#REF!</definedName>
    <definedName name="Sim_Model_Input_1">#REF!</definedName>
    <definedName name="Sim_Model_Input_4" localSheetId="2">#REF!</definedName>
    <definedName name="Sim_Model_Input_4">#REF!</definedName>
    <definedName name="Sim_Model_Output_1" localSheetId="2">#REF!</definedName>
    <definedName name="Sim_Model_Output_1">#REF!</definedName>
    <definedName name="SISISIS" localSheetId="2">#REF!</definedName>
    <definedName name="SISISIS">#REF!</definedName>
    <definedName name="Sitio">[112]Sheet1!$C$2:$C$4</definedName>
    <definedName name="sk">#REF!</definedName>
    <definedName name="SLPVC">[12]BASE!$D$214</definedName>
    <definedName name="SLube">#REF!</definedName>
    <definedName name="sm">#REF!</definedName>
    <definedName name="sn">#REF!</definedName>
    <definedName name="snw">#REF!</definedName>
    <definedName name="sñ">#REF!</definedName>
    <definedName name="so">#REF!</definedName>
    <definedName name="Soat">#REF!</definedName>
    <definedName name="SoatCostos">#REF!</definedName>
    <definedName name="SOBRE2H">#REF!</definedName>
    <definedName name="sobrecimiento">#REF!</definedName>
    <definedName name="SOCIAL">#REF!</definedName>
    <definedName name="SOHaul">#REF!</definedName>
    <definedName name="SOL">#REF!</definedName>
    <definedName name="solado">#REF!</definedName>
    <definedName name="SOLDA">#REF!</definedName>
    <definedName name="SOLDADURA">#REF!</definedName>
    <definedName name="SOLDADURA_LIQ_PVC___1_8_GAL.">'[43]INSUMOS-EQUIPOS'!$B$74</definedName>
    <definedName name="Solids.SG">#REF!</definedName>
    <definedName name="solo" localSheetId="2">#REF!</definedName>
    <definedName name="solo">#REF!</definedName>
    <definedName name="solver_adj" localSheetId="3">'Presupuesto Interventoria'!$G$36</definedName>
    <definedName name="solver_lhs1" localSheetId="3">'Presupuesto Interventoria'!$H$39</definedName>
    <definedName name="solver_opt" localSheetId="3">'Presupuesto Interventoria'!$H$39</definedName>
    <definedName name="solver_rhs1" localSheetId="3">'Presupuesto Interventoria'!$I$39</definedName>
    <definedName name="spread" localSheetId="2">#REF!</definedName>
    <definedName name="spread">#REF!</definedName>
    <definedName name="SpreadDesctos">#REF!</definedName>
    <definedName name="SpreadFcro">#REF!</definedName>
    <definedName name="SpreadServicios">#REF!</definedName>
    <definedName name="Spreadsheet_name" localSheetId="2">#REF!</definedName>
    <definedName name="Spreadsheet_name">#REF!</definedName>
    <definedName name="SpreadTotal">#REF!</definedName>
    <definedName name="sr">#REF!</definedName>
    <definedName name="SRandM">#REF!</definedName>
    <definedName name="srwrwr" localSheetId="2">#REF!</definedName>
    <definedName name="srwrwr">#REF!</definedName>
    <definedName name="SS" localSheetId="4">#REF!</definedName>
    <definedName name="ss">#REF!</definedName>
    <definedName name="SSDSD">#REF!</definedName>
    <definedName name="sss">#REF!</definedName>
    <definedName name="ssss">#REF!</definedName>
    <definedName name="sssss">#REF!</definedName>
    <definedName name="sssss7" localSheetId="2">#REF!</definedName>
    <definedName name="sssss7">#REF!</definedName>
    <definedName name="sssssa" localSheetId="2">#REF!</definedName>
    <definedName name="sssssa">#REF!</definedName>
    <definedName name="ssssssssss">#REF!</definedName>
    <definedName name="sssssssssss">#REF!</definedName>
    <definedName name="ssssssssssssssssss">#REF!</definedName>
    <definedName name="ssssssssssssssssssss">#REF!</definedName>
    <definedName name="sssssy" localSheetId="2">#REF!</definedName>
    <definedName name="sssssy">#REF!</definedName>
    <definedName name="st">#REF!</definedName>
    <definedName name="Standby">#REF!</definedName>
    <definedName name="StandbyCostos" localSheetId="2">#REF!</definedName>
    <definedName name="StandbyCostos">#REF!</definedName>
    <definedName name="StartBid">#REF!</definedName>
    <definedName name="StartItems">#REF!</definedName>
    <definedName name="StartPeriod">[119]Index!$S$41</definedName>
    <definedName name="StartRates" localSheetId="2">#REF!</definedName>
    <definedName name="StartRates">#REF!</definedName>
    <definedName name="StartTags" localSheetId="2">#REF!</definedName>
    <definedName name="StartTags">#REF!</definedName>
    <definedName name="status">'[81]LISTS-FOR INTERNAL USE ONLY'!$B$8:$B$13</definedName>
    <definedName name="statusofexecution">#REF!</definedName>
    <definedName name="STOCK_CODE" localSheetId="2">#REF!</definedName>
    <definedName name="STOCK_CODE">#REF!</definedName>
    <definedName name="stock_oreganal" localSheetId="2">#REF!</definedName>
    <definedName name="stock_oreganal">#REF!</definedName>
    <definedName name="StorageTank_Height">#REF!</definedName>
    <definedName name="StorageTank_Radius">#REF!</definedName>
    <definedName name="StorageTank_TotalVolume">#REF!</definedName>
    <definedName name="StorageTank1_DryTonnes">#REF!</definedName>
    <definedName name="StorageTank1_SlurryVolume" localSheetId="2">#REF!</definedName>
    <definedName name="StorageTank1_SlurryVolume">#REF!</definedName>
    <definedName name="StorageTank2_DryTonnes">#REF!</definedName>
    <definedName name="StorageTank2_SlurryVolume">#REF!</definedName>
    <definedName name="StorageTank3_DryTonnes">#REF!</definedName>
    <definedName name="StorageTank3_SlurryVolume">#REF!</definedName>
    <definedName name="StorageTank4_DryTonnes">#REF!</definedName>
    <definedName name="StorageTank4_SlurryVolume">#REF!</definedName>
    <definedName name="StrBaseIncremCanon">#REF!</definedName>
    <definedName name="StrBaseReliquidacion">#REF!</definedName>
    <definedName name="StrClienDescontarIVA">#REF!</definedName>
    <definedName name="StrCliente">#REF!</definedName>
    <definedName name="StrClienTributaRentaPresun">#REF!</definedName>
    <definedName name="strDescAccesorios">#REF!</definedName>
    <definedName name="strDescPlanSeguro" localSheetId="2">#REF!</definedName>
    <definedName name="strDescPlanSeguro">#REF!</definedName>
    <definedName name="strEstado">#REF!</definedName>
    <definedName name="StrFrecPago" localSheetId="2">#REF!</definedName>
    <definedName name="StrFrecPago">#REF!</definedName>
    <definedName name="StrFrecReliquidacion">#REF!</definedName>
    <definedName name="StrGerenteCuenta" localSheetId="2">#REF!</definedName>
    <definedName name="StrGerenteCuenta">#REF!</definedName>
    <definedName name="StrImpDosXMil">#REF!</definedName>
    <definedName name="StrMarcaVehicModelo">#REF!</definedName>
    <definedName name="StrMarcaVehícModelo">#REF!</definedName>
    <definedName name="StrModalidadCanon">#REF!</definedName>
    <definedName name="StrModalidadPago">#REF!</definedName>
    <definedName name="strNomVariable1">#REF!</definedName>
    <definedName name="strNomVariable2">#REF!</definedName>
    <definedName name="strNomVariable3">#REF!</definedName>
    <definedName name="StrNumeroCotizacion">#REF!</definedName>
    <definedName name="StrNumeroCotización">#REF!</definedName>
    <definedName name="strPlaca" localSheetId="2">#REF!</definedName>
    <definedName name="strPlaca">#REF!</definedName>
    <definedName name="StrRentBack" localSheetId="2">#REF!</definedName>
    <definedName name="StrRentBack">#REF!</definedName>
    <definedName name="strTipoCliente">#REF!</definedName>
    <definedName name="StrTipoContrato">#REF!</definedName>
    <definedName name="stt" localSheetId="2">#REF!</definedName>
    <definedName name="stt">#REF!</definedName>
    <definedName name="Stub">#REF!</definedName>
    <definedName name="Stub_Header1" localSheetId="2">#REF!</definedName>
    <definedName name="Stub_Header1">#REF!</definedName>
    <definedName name="Stub_Header2">#REF!</definedName>
    <definedName name="Stub_Header3">#REF!</definedName>
    <definedName name="STyre" localSheetId="2">#REF!</definedName>
    <definedName name="STyre">#REF!</definedName>
    <definedName name="SUBTOTAL">#REF!</definedName>
    <definedName name="SUELDOS">'[91]Base Datos Sueldo'!$B$7:$C$26</definedName>
    <definedName name="SUMA">[120]Hoja1!$F$60</definedName>
    <definedName name="SUMIN">[12]BASE!$D$251</definedName>
    <definedName name="SUMINISTRO">#REF!</definedName>
    <definedName name="suministros" localSheetId="2">#REF!</definedName>
    <definedName name="suministros">#REF!</definedName>
    <definedName name="Summary">#REF!</definedName>
    <definedName name="SUMTB">[16]MEM!$N$47</definedName>
    <definedName name="SUPERCEL">#REF!</definedName>
    <definedName name="Supervía" localSheetId="2">#REF!</definedName>
    <definedName name="Supervía">#REF!</definedName>
    <definedName name="supervision">#REF!</definedName>
    <definedName name="SupportFleet" localSheetId="2">#REF!</definedName>
    <definedName name="SupportFleet">#REF!</definedName>
    <definedName name="SupportOpCost">#REF!</definedName>
    <definedName name="SupportRepl">#REF!</definedName>
    <definedName name="sw" localSheetId="2">#REF!</definedName>
    <definedName name="sw">#REF!</definedName>
    <definedName name="swssdecs" localSheetId="2">#REF!</definedName>
    <definedName name="swssdecs">#REF!</definedName>
    <definedName name="swsw" localSheetId="2">#REF!</definedName>
    <definedName name="swsw">#REF!</definedName>
    <definedName name="swsw3" localSheetId="2">#REF!</definedName>
    <definedName name="swsw3">#REF!</definedName>
    <definedName name="T">#REF!</definedName>
    <definedName name="T.1" localSheetId="2">#REF!</definedName>
    <definedName name="T.1">#REF!</definedName>
    <definedName name="T.10">#REF!</definedName>
    <definedName name="T.11">#REF!</definedName>
    <definedName name="T.12" localSheetId="2">#REF!</definedName>
    <definedName name="T.12">#REF!</definedName>
    <definedName name="T.13">#REF!</definedName>
    <definedName name="T.14">#REF!</definedName>
    <definedName name="T.15" localSheetId="2">#REF!</definedName>
    <definedName name="T.15">#REF!</definedName>
    <definedName name="T.16">#REF!</definedName>
    <definedName name="T.17">#REF!</definedName>
    <definedName name="T.2">#REF!</definedName>
    <definedName name="T.3" localSheetId="2">#REF!</definedName>
    <definedName name="T.3">#REF!</definedName>
    <definedName name="T.4">#REF!</definedName>
    <definedName name="T.5" localSheetId="2">#REF!</definedName>
    <definedName name="T.5">#REF!</definedName>
    <definedName name="T.6">#REF!</definedName>
    <definedName name="T.7">#REF!</definedName>
    <definedName name="T.8">#REF!</definedName>
    <definedName name="T.9">#REF!</definedName>
    <definedName name="t5t5" localSheetId="2">#REF!</definedName>
    <definedName name="t5t5">#REF!</definedName>
    <definedName name="T66JH">[12]BASE!$D$163</definedName>
    <definedName name="T84JH">[18]BASE!$D$168</definedName>
    <definedName name="Ta" localSheetId="2">#REF!</definedName>
    <definedName name="Ta">#REF!</definedName>
    <definedName name="Tab_Elec">[79]Inputs!$J$25</definedName>
    <definedName name="Tab_Expense">[79]Inputs!$P$127:$Q$161</definedName>
    <definedName name="Tab_Process">[79]Inputs!$N$127:$O$173</definedName>
    <definedName name="Tab_Respons">[79]Inputs!$L$127:$M$139</definedName>
    <definedName name="TABLA">[12]BASE!$D$255</definedName>
    <definedName name="TABLA_CMI">[4]BS.DATOS!$Q$5:$X$17</definedName>
    <definedName name="TABLA_DE_CARACOLI">#REF!</definedName>
    <definedName name="TABLA_DE_CONTENIDO__A1">#REF!</definedName>
    <definedName name="TABLA_RN">[4]BS.DATOS!$AA$5:$AH$17</definedName>
    <definedName name="TABLA1" localSheetId="2">#REF!</definedName>
    <definedName name="TABLA1">#REF!</definedName>
    <definedName name="tabla2">#REF!</definedName>
    <definedName name="tablaDeDTFS">#REF!</definedName>
    <definedName name="TablaR">#REF!</definedName>
    <definedName name="tablilla" localSheetId="2">#REF!</definedName>
    <definedName name="tablilla">#REF!</definedName>
    <definedName name="tachas">#REF!</definedName>
    <definedName name="TACOM">[12]BASE!$D$316</definedName>
    <definedName name="TACOR">[12]BASE!$D$314</definedName>
    <definedName name="TagBid1">#REF!</definedName>
    <definedName name="tagbid1ext">#REF!</definedName>
    <definedName name="tagbid1UnevalCost">#REF!</definedName>
    <definedName name="tagbid1unit" localSheetId="2">#REF!</definedName>
    <definedName name="tagbid1unit">#REF!</definedName>
    <definedName name="TagBid2">#REF!</definedName>
    <definedName name="tagbid2ext">#REF!</definedName>
    <definedName name="tagbid2UnEvalCost">#REF!</definedName>
    <definedName name="tagbid2unit">#REF!</definedName>
    <definedName name="TagBid3">#REF!</definedName>
    <definedName name="tagbid3ext">#REF!</definedName>
    <definedName name="tagBid3UnevalCost">#REF!</definedName>
    <definedName name="tagbid3unit">#REF!</definedName>
    <definedName name="TagBid4">#REF!</definedName>
    <definedName name="tagbid4ext">#REF!</definedName>
    <definedName name="tagBid4UnEvalCost" localSheetId="2">#REF!</definedName>
    <definedName name="tagBid4UnEvalCost">#REF!</definedName>
    <definedName name="tagbid4unit">#REF!</definedName>
    <definedName name="TagBidRange">#REF!</definedName>
    <definedName name="TagCurrency_conversion_factor" localSheetId="2">#REF!</definedName>
    <definedName name="TagCurrency_conversion_factor">#REF!</definedName>
    <definedName name="TagDescription">#REF!</definedName>
    <definedName name="tagid">#REF!</definedName>
    <definedName name="TagLineNo">#REF!</definedName>
    <definedName name="TagList.EndDate">#REF!</definedName>
    <definedName name="TagList.StartDate">#REF!</definedName>
    <definedName name="TagQuantity">#REF!</definedName>
    <definedName name="TagRefer">#REF!</definedName>
    <definedName name="tagunit">#REF!</definedName>
    <definedName name="TANQUES4.1">#REF!</definedName>
    <definedName name="TANTIKO">#REF!</definedName>
    <definedName name="TAPA_HF">#REF!</definedName>
    <definedName name="TAPON_2__P.V.C">#REF!</definedName>
    <definedName name="TARIFAS_SUBSIDIOS" localSheetId="2">#REF!</definedName>
    <definedName name="TARIFAS_SUBSIDIOS">#REF!</definedName>
    <definedName name="TARIFAS1">#REF!</definedName>
    <definedName name="TASA" localSheetId="4">#REF!</definedName>
    <definedName name="TASA">#REF!</definedName>
    <definedName name="Tasa_Efectiva_Mensual_Fondeo">#REF!</definedName>
    <definedName name="Tax_Rate_Col">'[42]Inputs-SUMMARY'!$H$466:$BR$466</definedName>
    <definedName name="Taxpb" localSheetId="2">#REF!</definedName>
    <definedName name="Taxpb">#REF!</definedName>
    <definedName name="Tb">#REF!</definedName>
    <definedName name="TBCUR">[121]Sheet4!$A$2:$E$235</definedName>
    <definedName name="TBMAYINT">#REF!</definedName>
    <definedName name="tbres">#REF!</definedName>
    <definedName name="TBV1A">#REF!</definedName>
    <definedName name="Tc">#REF!</definedName>
    <definedName name="TCC" localSheetId="4">#REF!</definedName>
    <definedName name="TCC">#REF!</definedName>
    <definedName name="Td">#REF!</definedName>
    <definedName name="tdy" localSheetId="2">#REF!</definedName>
    <definedName name="tdy">#REF!</definedName>
    <definedName name="Te">#REF!</definedName>
    <definedName name="TechAccept">#REF!</definedName>
    <definedName name="tecpro06" localSheetId="2">#REF!</definedName>
    <definedName name="tecpro06">#REF!</definedName>
    <definedName name="TEE_2_____2____P.V.C" localSheetId="2">#REF!</definedName>
    <definedName name="TEE_2_____2____P.V.C">#REF!</definedName>
    <definedName name="TEE_3____3____2____P.V.C" localSheetId="2">#REF!</definedName>
    <definedName name="TEE_3____3____2____P.V.C">#REF!</definedName>
    <definedName name="TEE_3____3____2____P.V.C_UM">#REF!</definedName>
    <definedName name="TEE_3____3____3____P.V.C">#REF!</definedName>
    <definedName name="TEE_3__x_3__B_x_B">#REF!</definedName>
    <definedName name="TEE_4____4____4____P.V.C_UM">#REF!</definedName>
    <definedName name="TEFLON">#REF!</definedName>
    <definedName name="TEJAB">[12]BASE!$D$65</definedName>
    <definedName name="TEJAJ">[18]BASE!$D$245</definedName>
    <definedName name="TELEP">[12]BASE!$D$313</definedName>
    <definedName name="TEMP2">'[71]Cost Codes'!$B$4:$G$361</definedName>
    <definedName name="TER" localSheetId="2">#REF!</definedName>
    <definedName name="TER">#REF!</definedName>
    <definedName name="TERM" localSheetId="2">#REF!</definedName>
    <definedName name="TERM">#REF!</definedName>
    <definedName name="TÉRMINOS" localSheetId="2">#REF!</definedName>
    <definedName name="TÉRMINOS">#REF!</definedName>
    <definedName name="test">#REF!</definedName>
    <definedName name="tewst" localSheetId="2">#REF!</definedName>
    <definedName name="tewst">#REF!</definedName>
    <definedName name="teytrh" localSheetId="2">#REF!</definedName>
    <definedName name="teytrh">#REF!</definedName>
    <definedName name="Tf" localSheetId="2">#REF!</definedName>
    <definedName name="Tf">#REF!</definedName>
    <definedName name="Tg">#REF!</definedName>
    <definedName name="TGRASA">[122]BASE!$D$280</definedName>
    <definedName name="Th">#REF!</definedName>
    <definedName name="thdh" localSheetId="2">#REF!</definedName>
    <definedName name="thdh">#REF!</definedName>
    <definedName name="THF6RO">[12]BASE!$D$190</definedName>
    <definedName name="thtj" localSheetId="2">#REF!</definedName>
    <definedName name="thtj">#REF!</definedName>
    <definedName name="Ti">#REF!</definedName>
    <definedName name="TIPO" localSheetId="4">#REF!</definedName>
    <definedName name="Tipo">[112]Sheet1!$A$2:$A$6</definedName>
    <definedName name="tipo_pintura">#REF!</definedName>
    <definedName name="tipov">#REF!</definedName>
    <definedName name="TIT" localSheetId="2">#REF!</definedName>
    <definedName name="TIT">#REF!</definedName>
    <definedName name="Titlepb">#REF!</definedName>
    <definedName name="TITU">#REF!</definedName>
    <definedName name="TITULO">#REF!</definedName>
    <definedName name="Titulos_a_imprimir">#REF!</definedName>
    <definedName name="_xlnm.Print_Titles">#N/A</definedName>
    <definedName name="Títulos_a_imprimir_IM" localSheetId="2">#REF!</definedName>
    <definedName name="Títulos_a_imprimir_IM">#REF!</definedName>
    <definedName name="Tj">#REF!</definedName>
    <definedName name="Tk">#REF!</definedName>
    <definedName name="tl" localSheetId="2">#REF!</definedName>
    <definedName name="tl">#REF!</definedName>
    <definedName name="Tll">#REF!</definedName>
    <definedName name="Tm">#REF!</definedName>
    <definedName name="Tn">#REF!</definedName>
    <definedName name="TNOV12">[12]BASE!$D$147</definedName>
    <definedName name="TNOV8">[12]BASE!$D$145</definedName>
    <definedName name="Tñ">#REF!</definedName>
    <definedName name="To">#REF!</definedName>
    <definedName name="TORNI">[12]BASE!$D$265</definedName>
    <definedName name="TORNILLO_3">#REF!</definedName>
    <definedName name="TORNILLOS_2.5" localSheetId="2">#REF!</definedName>
    <definedName name="TORNILLOS_2.5">#REF!</definedName>
    <definedName name="tortas" localSheetId="2">#REF!</definedName>
    <definedName name="tortas">#REF!</definedName>
    <definedName name="tortas2" localSheetId="2">#REF!</definedName>
    <definedName name="tortas2">#REF!</definedName>
    <definedName name="TOT">#REF!</definedName>
    <definedName name="Tot_Con_Ins" localSheetId="2">#REF!</definedName>
    <definedName name="Tot_Con_Ins">#REF!</definedName>
    <definedName name="Tot_EA_CAPEX" localSheetId="2">#REF!</definedName>
    <definedName name="Tot_EA_CAPEX">#REF!</definedName>
    <definedName name="Tot_Elect" localSheetId="2">#REF!</definedName>
    <definedName name="Tot_Elect">#REF!</definedName>
    <definedName name="Tot_Elect1" localSheetId="2">#REF!</definedName>
    <definedName name="Tot_Elect1">#REF!</definedName>
    <definedName name="Tot_Ops_Ins" localSheetId="2">#REF!</definedName>
    <definedName name="Tot_Ops_Ins">#REF!</definedName>
    <definedName name="TOTAL">#REF!</definedName>
    <definedName name="TOTAL_CIVIL">#REF!</definedName>
    <definedName name="TOTAL_ELECTRICO" localSheetId="2">#REF!</definedName>
    <definedName name="TOTAL_ELECTRICO">#REF!</definedName>
    <definedName name="TOTAL_SERVICIOS" localSheetId="2">#REF!</definedName>
    <definedName name="TOTAL_SERVICIOS">#REF!</definedName>
    <definedName name="TOTAL1" localSheetId="4">#REF!</definedName>
    <definedName name="TOTAL1">#REF!</definedName>
    <definedName name="TotalBidCost">#REF!</definedName>
    <definedName name="TotalCost" localSheetId="2">#REF!</definedName>
    <definedName name="TotalCost">#REF!</definedName>
    <definedName name="TotalCostosDirectos">#REF!</definedName>
    <definedName name="totales" localSheetId="2">#REF!</definedName>
    <definedName name="totales">#REF!</definedName>
    <definedName name="TotalItemsCost">#REF!</definedName>
    <definedName name="TotalPickedCost">#REF!</definedName>
    <definedName name="TotEquipos1.1.3">#REF!</definedName>
    <definedName name="TotEquipos1.2.2.10">#REF!</definedName>
    <definedName name="TotEquipos1.2.2.11" localSheetId="2">#REF!</definedName>
    <definedName name="TotEquipos1.2.2.11">#REF!</definedName>
    <definedName name="TotEquipos1.2.2.3">#REF!</definedName>
    <definedName name="TotEquipos1.2.2.4">#REF!</definedName>
    <definedName name="TotEquipos1.2.2.5">#REF!</definedName>
    <definedName name="TotEquipos1.2.2.6" localSheetId="2">#REF!</definedName>
    <definedName name="TotEquipos1.2.2.6">#REF!</definedName>
    <definedName name="TotEquipos1.2.2.7">#REF!</definedName>
    <definedName name="TotEquipos1.2.2.8">#REF!</definedName>
    <definedName name="TotEquipos1.2.2.9" localSheetId="2">#REF!</definedName>
    <definedName name="TotEquipos1.2.2.9">#REF!</definedName>
    <definedName name="TotEquipos1.2.3.1">#REF!</definedName>
    <definedName name="TotEquipos1.2.3.3">#REF!</definedName>
    <definedName name="TotEquipos1.2.3.4">#REF!</definedName>
    <definedName name="TotEquipos1.3.2">#REF!</definedName>
    <definedName name="TotManodeobra1.1.3">#REF!</definedName>
    <definedName name="TotManodeobra1.2.2.10">#REF!</definedName>
    <definedName name="TotManodeobra1.2.2.11">#REF!</definedName>
    <definedName name="TotManodeobra1.2.2.3">#REF!</definedName>
    <definedName name="TotManodeobra1.2.2.4">#REF!</definedName>
    <definedName name="TotManodeobra1.2.2.5">#REF!</definedName>
    <definedName name="TotManodeobra1.2.2.6">#REF!</definedName>
    <definedName name="TotManodeobra1.2.2.7">#REF!</definedName>
    <definedName name="TotManodeobra1.2.2.8">#REF!</definedName>
    <definedName name="TotManodeobra1.2.2.9">#REF!</definedName>
    <definedName name="TotManodeobra1.2.3.1">#REF!</definedName>
    <definedName name="TotManodeobra1.2.3.3">#REF!</definedName>
    <definedName name="TotManodeobra1.2.3.4" localSheetId="2">#REF!</definedName>
    <definedName name="TotManodeobra1.2.3.4">#REF!</definedName>
    <definedName name="TotManodeobra1.3.2" localSheetId="2">#REF!</definedName>
    <definedName name="TotManodeobra1.3.2">#REF!</definedName>
    <definedName name="TotMateriales1.1.3" localSheetId="2">#REF!</definedName>
    <definedName name="TotMateriales1.1.3">#REF!</definedName>
    <definedName name="TotMateriales1.2.2.10" localSheetId="2">#REF!</definedName>
    <definedName name="TotMateriales1.2.2.10">#REF!</definedName>
    <definedName name="TotMateriales1.2.2.11">#REF!</definedName>
    <definedName name="TotMateriales1.2.2.3">#REF!</definedName>
    <definedName name="TotMateriales1.2.2.4">#REF!</definedName>
    <definedName name="TotMateriales1.2.2.5">#REF!</definedName>
    <definedName name="TotMateriales1.2.2.6">#REF!</definedName>
    <definedName name="TotMateriales1.2.2.7" localSheetId="2">#REF!</definedName>
    <definedName name="TotMateriales1.2.2.7">#REF!</definedName>
    <definedName name="TotMateriales1.2.2.8">#REF!</definedName>
    <definedName name="TotMateriales1.2.2.9">#REF!</definedName>
    <definedName name="TotMateriales1.2.3.1" localSheetId="2">#REF!</definedName>
    <definedName name="TotMateriales1.2.3.1">#REF!</definedName>
    <definedName name="TotMateriales1.2.3.3">#REF!</definedName>
    <definedName name="TotMateriales1.2.3.4">#REF!</definedName>
    <definedName name="TotMateriales1.3.2">#REF!</definedName>
    <definedName name="TotTransportes1.1.3">#REF!</definedName>
    <definedName name="TotTransportes1.2.2.10">#REF!</definedName>
    <definedName name="TotTransportes1.2.2.11" localSheetId="2">#REF!</definedName>
    <definedName name="TotTransportes1.2.2.11">#REF!</definedName>
    <definedName name="TotTransportes1.2.2.3">#REF!</definedName>
    <definedName name="TotTransportes1.2.2.4">#REF!</definedName>
    <definedName name="TotTransportes1.2.2.5">#REF!</definedName>
    <definedName name="TotTransportes1.2.2.6">#REF!</definedName>
    <definedName name="TotTransportes1.2.2.7" localSheetId="2">#REF!</definedName>
    <definedName name="TotTransportes1.2.2.7">#REF!</definedName>
    <definedName name="TotTransportes1.2.2.8">#REF!</definedName>
    <definedName name="TotTransportes1.2.2.9" localSheetId="2">#REF!</definedName>
    <definedName name="TotTransportes1.2.2.9">#REF!</definedName>
    <definedName name="TotTransportes1.2.3.1">#REF!</definedName>
    <definedName name="TotTransportes1.2.3.3">#REF!</definedName>
    <definedName name="TotTransportes1.2.3.4">#REF!</definedName>
    <definedName name="TotTransportes1.3.2">#REF!</definedName>
    <definedName name="Tp">#REF!</definedName>
    <definedName name="tpte" localSheetId="2">#REF!</definedName>
    <definedName name="tpte">#REF!</definedName>
    <definedName name="tptee">#REF!</definedName>
    <definedName name="TPTES">'[74] Insumos Manizales'!$C$221:$C$228</definedName>
    <definedName name="TPVCS3" localSheetId="2">#REF!</definedName>
    <definedName name="TPVCS3">#REF!</definedName>
    <definedName name="Tq">#REF!</definedName>
    <definedName name="Tr">#REF!</definedName>
    <definedName name="TRAFO" localSheetId="2">#REF!</definedName>
    <definedName name="TRAFO">#REF!</definedName>
    <definedName name="Tramites">#REF!</definedName>
    <definedName name="TramitesCostos">#REF!</definedName>
    <definedName name="TRANA" localSheetId="2">#REF!</definedName>
    <definedName name="TRANA">#REF!</definedName>
    <definedName name="TRANAG">[12]BASE!$D$336</definedName>
    <definedName name="TRANAR">[12]BASE!$D$332</definedName>
    <definedName name="TRANS">[12]BASE!$D$333</definedName>
    <definedName name="Transfer_Price">'[42]Inputs-SUMMARY'!$H$464:$BR$464</definedName>
    <definedName name="TRANSPORI" localSheetId="2">#REF!</definedName>
    <definedName name="TRANSPORI">#REF!</definedName>
    <definedName name="TRANSPORTE" localSheetId="2">#REF!</definedName>
    <definedName name="TRANSPORTE">#REF!</definedName>
    <definedName name="TRAT">[123]desmonte!$E$48</definedName>
    <definedName name="trest" localSheetId="2">#REF!</definedName>
    <definedName name="trest">#REF!</definedName>
    <definedName name="tret" localSheetId="2">#REF!</definedName>
    <definedName name="tret">#REF!</definedName>
    <definedName name="trh" localSheetId="2">#REF!</definedName>
    <definedName name="trh">#REF!</definedName>
    <definedName name="trhfh" localSheetId="2">#REF!</definedName>
    <definedName name="trhfh">#REF!</definedName>
    <definedName name="TRIPLEX">#REF!</definedName>
    <definedName name="TRITU">[12]BASE!$D$54</definedName>
    <definedName name="trjfgjh" localSheetId="2">#REF!</definedName>
    <definedName name="trjfgjh">#REF!</definedName>
    <definedName name="TRM" localSheetId="4">#REF!</definedName>
    <definedName name="TRM">'[124]Cuadro p. Capital Vs estimado'!$G$1</definedName>
    <definedName name="tru" localSheetId="2">#REF!</definedName>
    <definedName name="tru">#REF!</definedName>
    <definedName name="truds" localSheetId="2">#REF!</definedName>
    <definedName name="truds">#REF!</definedName>
    <definedName name="trutu" localSheetId="2">#REF!</definedName>
    <definedName name="trutu">#REF!</definedName>
    <definedName name="trydfg" localSheetId="2">#REF!</definedName>
    <definedName name="trydfg">#REF!</definedName>
    <definedName name="trydtrygf" localSheetId="2">#REF!</definedName>
    <definedName name="trydtrygf">#REF!</definedName>
    <definedName name="tryery" localSheetId="2">#REF!</definedName>
    <definedName name="tryery">#REF!</definedName>
    <definedName name="tryi6" localSheetId="2">#REF!</definedName>
    <definedName name="tryi6">#REF!</definedName>
    <definedName name="tryrth" localSheetId="2">#REF!</definedName>
    <definedName name="tryrth">#REF!</definedName>
    <definedName name="Ts">#REF!</definedName>
    <definedName name="tsert" localSheetId="2">#REF!</definedName>
    <definedName name="tsert">#REF!</definedName>
    <definedName name="Tt">#REF!</definedName>
    <definedName name="TtCD">#REF!</definedName>
    <definedName name="TTCostOutput">#REF!</definedName>
    <definedName name="TTR" localSheetId="2">#REF!</definedName>
    <definedName name="TTR">#REF!</definedName>
    <definedName name="ttrff" localSheetId="2">#REF!</definedName>
    <definedName name="ttrff">#REF!</definedName>
    <definedName name="ttt" localSheetId="2">#REF!</definedName>
    <definedName name="ttt">#REF!</definedName>
    <definedName name="TTTT">#REF!</definedName>
    <definedName name="tttt7" localSheetId="2">#REF!</definedName>
    <definedName name="tttt7">#REF!</definedName>
    <definedName name="tttthy" localSheetId="2">#REF!</definedName>
    <definedName name="tttthy">#REF!</definedName>
    <definedName name="ttttr" localSheetId="2">#REF!</definedName>
    <definedName name="ttttr">#REF!</definedName>
    <definedName name="ttttt" localSheetId="2">#REF!</definedName>
    <definedName name="ttttt">#REF!</definedName>
    <definedName name="TTTTTT" localSheetId="2">#REF!</definedName>
    <definedName name="TTTTTT">#REF!</definedName>
    <definedName name="TTTTTTTT">#REF!</definedName>
    <definedName name="Tu">#REF!</definedName>
    <definedName name="TUB._ACC_3__Bx_B_SCH_40">#REF!</definedName>
    <definedName name="TUB6DOM">[16]MEM!$N$51</definedName>
    <definedName name="TUB8SUM">[16]MEM!$N$49</definedName>
    <definedName name="TUBERIA_P.V.C_RDE_9">#REF!</definedName>
    <definedName name="TUBERIA_P.V.C_UM_RDE_41____2" localSheetId="2">#REF!</definedName>
    <definedName name="TUBERIA_P.V.C_UM_RDE_41____2">#REF!</definedName>
    <definedName name="TUBERIA_P.V.C_UM_RDE_41____3">#REF!</definedName>
    <definedName name="tuberia3" localSheetId="2">#REF!</definedName>
    <definedName name="tuberia3">#REF!</definedName>
    <definedName name="TUBO_1_2">#REF!</definedName>
    <definedName name="TUBO_1_2__HG">#REF!</definedName>
    <definedName name="TUBO_PRESIÓN_PVC_1_2_RDE_13.5">'[43]INSUMOS-EQUIPOS'!$B$14</definedName>
    <definedName name="TUBS3">[12]BASE!$D$124</definedName>
    <definedName name="TUBS4">[12]BASE!$D$125</definedName>
    <definedName name="TUBS6">[12]BASE!$D$126</definedName>
    <definedName name="tur" localSheetId="2">#REF!</definedName>
    <definedName name="tur">#REF!</definedName>
    <definedName name="turu" localSheetId="2">#REF!</definedName>
    <definedName name="turu">#REF!</definedName>
    <definedName name="Tw">#REF!</definedName>
    <definedName name="twer" localSheetId="2">#REF!</definedName>
    <definedName name="twer">#REF!</definedName>
    <definedName name="twet" localSheetId="2">#REF!</definedName>
    <definedName name="twet">#REF!</definedName>
    <definedName name="Tx">#REF!</definedName>
    <definedName name="Ty">#REF!</definedName>
    <definedName name="tyery" localSheetId="2">#REF!</definedName>
    <definedName name="tyery">#REF!</definedName>
    <definedName name="tyj" localSheetId="2">#REF!</definedName>
    <definedName name="tyj">#REF!</definedName>
    <definedName name="tyjtyj" localSheetId="2">#REF!</definedName>
    <definedName name="tyjtyj">#REF!</definedName>
    <definedName name="tyjytjuyjuy" localSheetId="2">#REF!</definedName>
    <definedName name="tyjytjuyjuy">#REF!</definedName>
    <definedName name="tyk" localSheetId="2">#REF!</definedName>
    <definedName name="tyk">#REF!</definedName>
    <definedName name="tym" localSheetId="2">#REF!</definedName>
    <definedName name="tym">#REF!</definedName>
    <definedName name="TYPE">#REF!</definedName>
    <definedName name="typeofcommittment">#REF!</definedName>
    <definedName name="tyr" localSheetId="2">#REF!</definedName>
    <definedName name="tyr">#REF!</definedName>
    <definedName name="tytfy">#REF!</definedName>
    <definedName name="tytgfhgfh" localSheetId="2">#REF!</definedName>
    <definedName name="tytgfhgfh">#REF!</definedName>
    <definedName name="tyty" localSheetId="2">#REF!</definedName>
    <definedName name="tyty">#REF!</definedName>
    <definedName name="tyu">#REF!</definedName>
    <definedName name="TYUIYI" localSheetId="2">#REF!</definedName>
    <definedName name="TYUIYI">#REF!</definedName>
    <definedName name="tyujh" localSheetId="2">#REF!</definedName>
    <definedName name="tyujh">#REF!</definedName>
    <definedName name="tyuty" localSheetId="2">#REF!</definedName>
    <definedName name="tyuty">#REF!</definedName>
    <definedName name="tyutyu" localSheetId="2">#REF!</definedName>
    <definedName name="tyutyu">#REF!</definedName>
    <definedName name="tyxg" localSheetId="2">#REF!</definedName>
    <definedName name="tyxg">#REF!</definedName>
    <definedName name="Tz">#REF!</definedName>
    <definedName name="u" localSheetId="2">#REF!</definedName>
    <definedName name="u">#REF!</definedName>
    <definedName name="u3u" localSheetId="2">#REF!</definedName>
    <definedName name="u3u">#REF!</definedName>
    <definedName name="u7u7" localSheetId="2">#REF!</definedName>
    <definedName name="u7u7">#REF!</definedName>
    <definedName name="Ua">#REF!</definedName>
    <definedName name="UALU">[12]BASE!$D$233</definedName>
    <definedName name="Ub">#REF!</definedName>
    <definedName name="Ubicación">#REF!</definedName>
    <definedName name="Uc">#REF!</definedName>
    <definedName name="Ud">#REF!</definedName>
    <definedName name="Ue">#REF!</definedName>
    <definedName name="Uf">#REF!</definedName>
    <definedName name="UFInanzas">[111]Cuentas!$P$11:$P$111</definedName>
    <definedName name="Ug" localSheetId="2">#REF!</definedName>
    <definedName name="Ug">#REF!</definedName>
    <definedName name="UGEquipData" localSheetId="2">#REF!</definedName>
    <definedName name="UGEquipData">#REF!</definedName>
    <definedName name="Uh">#REF!</definedName>
    <definedName name="ui">#REF!</definedName>
    <definedName name="uijhj" localSheetId="2">#REF!</definedName>
    <definedName name="uijhj">#REF!</definedName>
    <definedName name="uio" localSheetId="2">#REF!</definedName>
    <definedName name="uio">#REF!</definedName>
    <definedName name="uiou" localSheetId="2">#REF!</definedName>
    <definedName name="uiou">#REF!</definedName>
    <definedName name="uir" localSheetId="2">#REF!</definedName>
    <definedName name="uir">#REF!</definedName>
    <definedName name="uituii" localSheetId="2">#REF!</definedName>
    <definedName name="uituii">#REF!</definedName>
    <definedName name="uityjj" localSheetId="2">#REF!</definedName>
    <definedName name="uityjj">#REF!</definedName>
    <definedName name="uiufgj" localSheetId="2">#REF!</definedName>
    <definedName name="uiufgj">#REF!</definedName>
    <definedName name="UIUYI" localSheetId="2">#REF!</definedName>
    <definedName name="UIUYI">#REF!</definedName>
    <definedName name="Uj">#REF!</definedName>
    <definedName name="ujyyu">#REF!</definedName>
    <definedName name="Uk">#REF!</definedName>
    <definedName name="Ull">#REF!</definedName>
    <definedName name="Um" localSheetId="2">#REF!</definedName>
    <definedName name="Um">#REF!</definedName>
    <definedName name="UMina">[45]Cuentas!$Q$11:$Q$46</definedName>
    <definedName name="Un">#REF!</definedName>
    <definedName name="und" localSheetId="2">#REF!</definedName>
    <definedName name="und">#REF!</definedName>
    <definedName name="UNIDAD1">[65]ITEMS!$C$2</definedName>
    <definedName name="UNIDAD521">[66]ITEMS!$C$522</definedName>
    <definedName name="UNION_DE_MECANICA_2">#REF!</definedName>
    <definedName name="UNION_DE_MECANICA_3">#REF!</definedName>
    <definedName name="UNION_DE_MECANICA_4">#REF!</definedName>
    <definedName name="UNION_DE_REPARACION_2__P.V.C">#REF!</definedName>
    <definedName name="UNION_DE_REPARACION_3">#REF!</definedName>
    <definedName name="UNION_DE_REPARACION_3__P.V.C">#REF!</definedName>
    <definedName name="UNION_DE_REPARACION_4">#REF!</definedName>
    <definedName name="UNION_P.V.C_1_2">#REF!</definedName>
    <definedName name="UNIÓN_PRESIÓN_PVC_1_2">'[43]INSUMOS-EQUIPOS'!$B$33</definedName>
    <definedName name="Unit">#REF!</definedName>
    <definedName name="UNITARIO">[125]Unitarios!$A$3:$D$13</definedName>
    <definedName name="Unitarios">#REF!</definedName>
    <definedName name="units">'[64]REF - Listas'!$G$10:$G$18</definedName>
    <definedName name="uno" localSheetId="2">#REF!</definedName>
    <definedName name="uno">#REF!</definedName>
    <definedName name="UNOV30">[12]BASE!$D$104</definedName>
    <definedName name="UNOV36">[12]BASE!$D$105</definedName>
    <definedName name="Uñ">#REF!</definedName>
    <definedName name="Uo" localSheetId="2">#REF!</definedName>
    <definedName name="Uo">#REF!</definedName>
    <definedName name="UOUIV" localSheetId="2">#REF!</definedName>
    <definedName name="UOUIV">#REF!</definedName>
    <definedName name="Up" localSheetId="2">#REF!</definedName>
    <definedName name="Up">#REF!</definedName>
    <definedName name="UPlanta">[45]Cuentas!$T$11:$T$56</definedName>
    <definedName name="Uq" localSheetId="2">#REF!</definedName>
    <definedName name="Uq">#REF!</definedName>
    <definedName name="Ur">#REF!</definedName>
    <definedName name="uriel" localSheetId="2">#REF!</definedName>
    <definedName name="uriel">#REF!</definedName>
    <definedName name="uryur" localSheetId="2">#REF!</definedName>
    <definedName name="uryur">#REF!</definedName>
    <definedName name="Us">#REF!</definedName>
    <definedName name="ut">#REF!</definedName>
    <definedName name="Ut_Un">#REF!</definedName>
    <definedName name="Util">#REF!</definedName>
    <definedName name="utilidad" localSheetId="4">#REF!</definedName>
    <definedName name="utilidad">#REF!</definedName>
    <definedName name="UtilidadMensual" localSheetId="2">#REF!</definedName>
    <definedName name="UtilidadMensual">#REF!</definedName>
    <definedName name="UTMAR">#REF!</definedName>
    <definedName name="uu" localSheetId="2">#REF!</definedName>
    <definedName name="uu">#REF!</definedName>
    <definedName name="uuu" localSheetId="2">#REF!</definedName>
    <definedName name="uuu">#REF!</definedName>
    <definedName name="UUUU">#REF!</definedName>
    <definedName name="uuuuo" localSheetId="2">#REF!</definedName>
    <definedName name="uuuuo">#REF!</definedName>
    <definedName name="uuuuuj" localSheetId="2">#REF!</definedName>
    <definedName name="uuuuuj">#REF!</definedName>
    <definedName name="uuuuutiyt" localSheetId="2">#REF!</definedName>
    <definedName name="uuuuutiyt">#REF!</definedName>
    <definedName name="uuuuuu">#REF!</definedName>
    <definedName name="uuuuuuuuuu">#REF!</definedName>
    <definedName name="UUUUUUUUUUUUUU">#REF!</definedName>
    <definedName name="Uv">#REF!</definedName>
    <definedName name="Uw">#REF!</definedName>
    <definedName name="uwkap" localSheetId="2">#REF!</definedName>
    <definedName name="uwkap">#REF!</definedName>
    <definedName name="uxd" localSheetId="2">#REF!</definedName>
    <definedName name="uxd">#REF!</definedName>
    <definedName name="uy">#REF!</definedName>
    <definedName name="uyiyiy" localSheetId="2">#REF!</definedName>
    <definedName name="uyiyiy">#REF!</definedName>
    <definedName name="uytu" localSheetId="2">#REF!</definedName>
    <definedName name="uytu">#REF!</definedName>
    <definedName name="UYU" localSheetId="2">#REF!</definedName>
    <definedName name="UYU">#REF!</definedName>
    <definedName name="uyur" localSheetId="2">#REF!</definedName>
    <definedName name="uyur">#REF!</definedName>
    <definedName name="Uz">#REF!</definedName>
    <definedName name="v" localSheetId="2">#REF!</definedName>
    <definedName name="v">#REF!</definedName>
    <definedName name="V.M.CV1_Moisture" localSheetId="2">#REF!</definedName>
    <definedName name="V.M.CV1_Moisture">#REF!</definedName>
    <definedName name="V.M.CV2_Al">#REF!</definedName>
    <definedName name="V.M.CV2_Co">#REF!</definedName>
    <definedName name="V.M.CV2_DryTonnes">#REF!</definedName>
    <definedName name="V.M.CV2_dtph">#REF!</definedName>
    <definedName name="V.M.CV2_Fe">#REF!</definedName>
    <definedName name="V.M.CV2_Mg" localSheetId="2">#REF!</definedName>
    <definedName name="V.M.CV2_Mg">#REF!</definedName>
    <definedName name="V.M.CV2_Ni">#REF!</definedName>
    <definedName name="V.M.CV2_Si">#REF!</definedName>
    <definedName name="V.M.Mill_Availability">#REF!</definedName>
    <definedName name="V.M.Mill_Downtime">#REF!</definedName>
    <definedName name="V.M.Mill_DryTonnes">#REF!</definedName>
    <definedName name="V.M.Mill_DryTph">#REF!</definedName>
    <definedName name="V.M.Mill_PowerDraw">#REF!</definedName>
    <definedName name="V.M.Mill_PowerDrawPerTonne">#REF!</definedName>
    <definedName name="V.M.Mill_Uptime">#REF!</definedName>
    <definedName name="V.M.Mill_Utilization">#REF!</definedName>
    <definedName name="V.M.Mill_WetTonnes">#REF!</definedName>
    <definedName name="V.M.Mill_WetTph">#REF!</definedName>
    <definedName name="V.M.MillFeed_Al" localSheetId="2">#REF!</definedName>
    <definedName name="V.M.MillFeed_Al">#REF!</definedName>
    <definedName name="V.M.MillFeed_Co">#REF!</definedName>
    <definedName name="V.M.MillFeed_Fe">#REF!</definedName>
    <definedName name="V.M.MillFeed_Mg">#REF!</definedName>
    <definedName name="V.M.MillFeed_Ni">#REF!</definedName>
    <definedName name="V.M.MillFeed_Si">#REF!</definedName>
    <definedName name="V.M.MillH2O_Head">#REF!</definedName>
    <definedName name="V.M.MillH2O_Screen">#REF!</definedName>
    <definedName name="V.M.MillH2O_Total">#REF!</definedName>
    <definedName name="V.M.OreToStorage_Al">#REF!</definedName>
    <definedName name="V.M.OreToStorage_Co">#REF!</definedName>
    <definedName name="V.M.OreToStorage_DryTonnes" localSheetId="2">#REF!</definedName>
    <definedName name="V.M.OreToStorage_DryTonnes">#REF!</definedName>
    <definedName name="V.M.OreToStorage_DryTph">#REF!</definedName>
    <definedName name="V.M.OreToStorage_Fe">#REF!</definedName>
    <definedName name="V.M.OreToStorage_Mg">#REF!</definedName>
    <definedName name="V.M.OreToStorage_Ni" localSheetId="2">#REF!</definedName>
    <definedName name="V.M.OreToStorage_Ni">#REF!</definedName>
    <definedName name="V.M.OreToStorage_PulpDensity">#REF!</definedName>
    <definedName name="V.M.OreToStorage_PulpYieldStress">#REF!</definedName>
    <definedName name="V.M.OreToStorage_Si">#REF!</definedName>
    <definedName name="V.M.OreToStorage_Volume">#REF!</definedName>
    <definedName name="V.M.OreToStorage_VolumePerHr">#REF!</definedName>
    <definedName name="V.Y.CV1_Moisture">#REF!</definedName>
    <definedName name="V.Y.CV2_Al">#REF!</definedName>
    <definedName name="V.Y.CV2_Co">#REF!</definedName>
    <definedName name="V.Y.CV2_DryTonnes">#REF!</definedName>
    <definedName name="V.Y.CV2_dtph" localSheetId="2">#REF!</definedName>
    <definedName name="V.Y.CV2_dtph">#REF!</definedName>
    <definedName name="V.Y.CV2_Fe">#REF!</definedName>
    <definedName name="V.Y.CV2_Mg" localSheetId="2">#REF!</definedName>
    <definedName name="V.Y.CV2_Mg">#REF!</definedName>
    <definedName name="V.Y.CV2_Ni">#REF!</definedName>
    <definedName name="V.Y.CV2_Si">#REF!</definedName>
    <definedName name="V.Y.Mill_Availability" localSheetId="2">#REF!</definedName>
    <definedName name="V.Y.Mill_Availability">#REF!</definedName>
    <definedName name="V.Y.Mill_Downtime">#REF!</definedName>
    <definedName name="V.Y.Mill_DryTonnes">#REF!</definedName>
    <definedName name="V.Y.Mill_DryTph">#REF!</definedName>
    <definedName name="V.Y.Mill_PowerDraw">#REF!</definedName>
    <definedName name="V.Y.Mill_PowerDrawPerTonne">#REF!</definedName>
    <definedName name="V.Y.Mill_Uptime">#REF!</definedName>
    <definedName name="V.Y.Mill_Utilization">#REF!</definedName>
    <definedName name="V.Y.Mill_WetTonnes">#REF!</definedName>
    <definedName name="V.Y.Mill_WetTph">#REF!</definedName>
    <definedName name="V.Y.MillFeed_Al">#REF!</definedName>
    <definedName name="V.Y.MillFeed_Co" localSheetId="2">#REF!</definedName>
    <definedName name="V.Y.MillFeed_Co">#REF!</definedName>
    <definedName name="V.Y.MillFeed_Fe" localSheetId="2">#REF!</definedName>
    <definedName name="V.Y.MillFeed_Fe">#REF!</definedName>
    <definedName name="V.Y.MillFeed_Mg" localSheetId="2">#REF!</definedName>
    <definedName name="V.Y.MillFeed_Mg">#REF!</definedName>
    <definedName name="V.Y.MillFeed_Ni" localSheetId="2">#REF!</definedName>
    <definedName name="V.Y.MillFeed_Ni">#REF!</definedName>
    <definedName name="V.Y.MillFeed_Si">#REF!</definedName>
    <definedName name="V.Y.MillH2O_Head" localSheetId="2">#REF!</definedName>
    <definedName name="V.Y.MillH2O_Head">#REF!</definedName>
    <definedName name="V.Y.MillH2O_Screen">#REF!</definedName>
    <definedName name="V.Y.MillH2O_Total" localSheetId="2">#REF!</definedName>
    <definedName name="V.Y.MillH2O_Total">#REF!</definedName>
    <definedName name="V.Y.OreToStorage_Al">#REF!</definedName>
    <definedName name="V.Y.OreToStorage_Co">#REF!</definedName>
    <definedName name="V.Y.OreToStorage_DryTonnes">#REF!</definedName>
    <definedName name="V.Y.OreToStorage_DryTph">#REF!</definedName>
    <definedName name="V.Y.OreToStorage_Fe">#REF!</definedName>
    <definedName name="V.Y.OreToStorage_Mg">#REF!</definedName>
    <definedName name="V.Y.OreToStorage_Ni">#REF!</definedName>
    <definedName name="V.Y.OreToStorage_PulpDensity" localSheetId="2">#REF!</definedName>
    <definedName name="V.Y.OreToStorage_PulpDensity">#REF!</definedName>
    <definedName name="V.Y.OreToStorage_PulpYieldStress">#REF!</definedName>
    <definedName name="V.Y.OreToStorage_Si" localSheetId="2">#REF!</definedName>
    <definedName name="V.Y.OreToStorage_Si">#REF!</definedName>
    <definedName name="V.Y.OreToStorage_Volume">#REF!</definedName>
    <definedName name="V.Y.OreToStorage_VolumePerHr">#REF!</definedName>
    <definedName name="Va">#REF!</definedName>
    <definedName name="vabs">#REF!</definedName>
    <definedName name="VAL_100PE_S1">#REF!</definedName>
    <definedName name="VAL_100PE_S2" localSheetId="2">#REF!</definedName>
    <definedName name="VAL_100PE_S2">#REF!</definedName>
    <definedName name="VAL_100PE_S3">#REF!</definedName>
    <definedName name="VAL_100PE_S4">#REF!</definedName>
    <definedName name="VAL_100PE_S5">#REF!</definedName>
    <definedName name="VAL_100PE_S6">#REF!</definedName>
    <definedName name="VAL150PE_S1" localSheetId="2">#REF!</definedName>
    <definedName name="VAL150PE_S1">#REF!</definedName>
    <definedName name="VAL150PE_S2">#REF!</definedName>
    <definedName name="VAL150PE_S3">#REF!</definedName>
    <definedName name="VAL150PE_S4" localSheetId="2">#REF!</definedName>
    <definedName name="VAL150PE_S4">#REF!</definedName>
    <definedName name="VAL150PE_S5">#REF!</definedName>
    <definedName name="VAL150PE_S6">#REF!</definedName>
    <definedName name="VAL200PE_S1">#REF!</definedName>
    <definedName name="VAL200PE_S2">#REF!</definedName>
    <definedName name="VAL200PE_S3">#REF!</definedName>
    <definedName name="VAL200PE_S4">#REF!</definedName>
    <definedName name="VAL200PE_S5" localSheetId="2">#REF!</definedName>
    <definedName name="VAL200PE_S5">#REF!</definedName>
    <definedName name="VAL200PE_S6">#REF!</definedName>
    <definedName name="VAL250PE_S1" localSheetId="2">#REF!</definedName>
    <definedName name="VAL250PE_S1">#REF!</definedName>
    <definedName name="VAL250PE_S2" localSheetId="2">#REF!</definedName>
    <definedName name="VAL250PE_S2">#REF!</definedName>
    <definedName name="VAL250PE_S3">#REF!</definedName>
    <definedName name="VAL250PE_S4">#REF!</definedName>
    <definedName name="VAL250PE_S5">#REF!</definedName>
    <definedName name="VAL250PE_S6">#REF!</definedName>
    <definedName name="VAL300HD_S1">#REF!</definedName>
    <definedName name="VAL300HD_S2">#REF!</definedName>
    <definedName name="VAL300HD_S3">#REF!</definedName>
    <definedName name="VAL300HD_S4">#REF!</definedName>
    <definedName name="VAL300HD_S5">#REF!</definedName>
    <definedName name="VAL300HD_S6">#REF!</definedName>
    <definedName name="VAL300PVC_S1">#REF!</definedName>
    <definedName name="VAL300PVC_S2" localSheetId="2">#REF!</definedName>
    <definedName name="VAL300PVC_S2">#REF!</definedName>
    <definedName name="VAL300PVC_S3" localSheetId="2">#REF!</definedName>
    <definedName name="VAL300PVC_S3">#REF!</definedName>
    <definedName name="VAL300PVC_S4">#REF!</definedName>
    <definedName name="VAL300PVC_S5">#REF!</definedName>
    <definedName name="VAL300PVC_S6" localSheetId="2">#REF!</definedName>
    <definedName name="VAL300PVC_S6">#REF!</definedName>
    <definedName name="VAL80PE_S1">#REF!</definedName>
    <definedName name="VAL80PE_S2">#REF!</definedName>
    <definedName name="VAL80PE_S3">#REF!</definedName>
    <definedName name="VAL80PE_S4">#REF!</definedName>
    <definedName name="VAL80PE_S5" localSheetId="2">#REF!</definedName>
    <definedName name="VAL80PE_S5">#REF!</definedName>
    <definedName name="VAL80PE_S6">#REF!</definedName>
    <definedName name="valcal" localSheetId="2">#REF!</definedName>
    <definedName name="valcal">#REF!</definedName>
    <definedName name="VALDES">#REF!</definedName>
    <definedName name="valhati" localSheetId="2">#REF!</definedName>
    <definedName name="valhati">#REF!</definedName>
    <definedName name="VALLA_2_3_MTS_CON_3_CERCHAS" localSheetId="2">#REF!</definedName>
    <definedName name="VALLA_2_3_MTS_CON_3_CERCHAS">#REF!</definedName>
    <definedName name="Valor">#REF!</definedName>
    <definedName name="valor_consumibles">#REF!</definedName>
    <definedName name="valor_cuadrilla">#REF!</definedName>
    <definedName name="valor_equipos" localSheetId="2">#REF!</definedName>
    <definedName name="valor_equipos">#REF!</definedName>
    <definedName name="valor_nomina1">#REF!</definedName>
    <definedName name="valor_nomina2">#REF!</definedName>
    <definedName name="valor_nomina3">#REF!</definedName>
    <definedName name="valor1">#REF!</definedName>
    <definedName name="valor2">#REF!</definedName>
    <definedName name="VALOR3">#REF!</definedName>
    <definedName name="valorcal" localSheetId="2">#REF!</definedName>
    <definedName name="valorcal">#REF!</definedName>
    <definedName name="ValoresCanon">#REF!</definedName>
    <definedName name="ValoresIva">#REF!</definedName>
    <definedName name="ValorFuturoFcro">#REF!</definedName>
    <definedName name="ValorImpuestoTimbre">#REF!</definedName>
    <definedName name="VALORT" localSheetId="4">#REF!</definedName>
    <definedName name="VALORT">#REF!</definedName>
    <definedName name="ValorTot">#REF!</definedName>
    <definedName name="VALVULA_DE_COMPUERTA_2__SELLO_ELASTICO_Y_VNA_CON_CUADRANTE">#REF!</definedName>
    <definedName name="VALVULA_DE_COMPUERTA_3__BxB_CON_RUEDA_MECANICA">#REF!</definedName>
    <definedName name="VALVULA_DE_COMPUERTA_3__SELLO_ELASTICO_Y_VNA_CON_CUADRANTE">#REF!</definedName>
    <definedName name="VALVULA_DE_COMPUERTA_4__SELLO_ELASTICO_Y_VNA_CON_CUADRANTE">#REF!</definedName>
    <definedName name="VALVULA_DE_NO_RETORNO_CHEQUE__3__PARA_TRABAJAR_HORIZONTALMENTE_B_x_B">#REF!</definedName>
    <definedName name="VALVULA_DE_NO_RETORNO_CHEQUE__4__PARA_TRABAJAR_HORIZONTALMENTE_B_x_B">#REF!</definedName>
    <definedName name="VarEquip" localSheetId="2">#REF!</definedName>
    <definedName name="VarEquip">#REF!</definedName>
    <definedName name="variacion">[29]Datos!$B$8</definedName>
    <definedName name="Varios">#REF!</definedName>
    <definedName name="Varios2" localSheetId="2">#REF!</definedName>
    <definedName name="Varios2">#REF!</definedName>
    <definedName name="VarRange" localSheetId="2">#REF!</definedName>
    <definedName name="VarRange">#REF!</definedName>
    <definedName name="VAT" localSheetId="2">#REF!</definedName>
    <definedName name="VAT">#REF!</definedName>
    <definedName name="vaton" localSheetId="2">#REF!</definedName>
    <definedName name="vaton">#REF!</definedName>
    <definedName name="Vb">#REF!</definedName>
    <definedName name="VBOL2">[12]BASE!$D$294</definedName>
    <definedName name="VBOL4">[12]BASE!$D$295</definedName>
    <definedName name="vbvbvbvb" localSheetId="2">#REF!</definedName>
    <definedName name="vbvbvbvb">#REF!</definedName>
    <definedName name="Vc">#REF!</definedName>
    <definedName name="VCAB" localSheetId="2">#REF!</definedName>
    <definedName name="VCAB">#REF!</definedName>
    <definedName name="VCEL3">[12]BASE!$D$285</definedName>
    <definedName name="VCEL6">[12]BASE!$D$283</definedName>
    <definedName name="VCEL8" localSheetId="2">#REF!</definedName>
    <definedName name="VCEL8">#REF!</definedName>
    <definedName name="vck">#REF!</definedName>
    <definedName name="Vd">#REF!</definedName>
    <definedName name="vdfvuio" localSheetId="2">#REF!</definedName>
    <definedName name="vdfvuio">#REF!</definedName>
    <definedName name="vdsvnj" localSheetId="2">#REF!</definedName>
    <definedName name="vdsvnj">#REF!</definedName>
    <definedName name="Ve">#REF!</definedName>
    <definedName name="VENCIMIENTOS" localSheetId="4">#REF!</definedName>
    <definedName name="VENCIMIENTOS">#REF!</definedName>
    <definedName name="VENDOR_ID">#REF!</definedName>
    <definedName name="Vendor_name">#REF!</definedName>
    <definedName name="vendor_name2">#REF!</definedName>
    <definedName name="VENT100_S1">#REF!</definedName>
    <definedName name="VENT100_S2">#REF!</definedName>
    <definedName name="VENT100_S3">#REF!</definedName>
    <definedName name="VENT100_S4">#REF!</definedName>
    <definedName name="VENT100_S5" localSheetId="2">#REF!</definedName>
    <definedName name="VENT100_S5">#REF!</definedName>
    <definedName name="VENT100_S6">#REF!</definedName>
    <definedName name="VentaAiu">#REF!</definedName>
    <definedName name="VENTI">[12]BASE!$D$258</definedName>
    <definedName name="VENTOSAS_PARA_INSTALACION_EN_TUBERIA_DE_3">#REF!</definedName>
    <definedName name="Verifier">#REF!</definedName>
    <definedName name="Vf">#REF!</definedName>
    <definedName name="vfbgnhyt" localSheetId="2">#REF!</definedName>
    <definedName name="vfbgnhyt">#REF!</definedName>
    <definedName name="vfggchbh">#REF!</definedName>
    <definedName name="vfgtfgvfgv">#REF!</definedName>
    <definedName name="vfn">#REF!</definedName>
    <definedName name="vfvdv" localSheetId="2">#REF!</definedName>
    <definedName name="vfvdv">#REF!</definedName>
    <definedName name="vfvf" localSheetId="2">#REF!</definedName>
    <definedName name="vfvf">#REF!</definedName>
    <definedName name="Vg">#REF!</definedName>
    <definedName name="Vh">#REF!</definedName>
    <definedName name="via" localSheetId="2">#REF!</definedName>
    <definedName name="via">#REF!</definedName>
    <definedName name="VIAJE">[12]BASE!$D$334</definedName>
    <definedName name="VIBGA">[12]BASE!$D$311</definedName>
    <definedName name="VIBRADOR">#REF!</definedName>
    <definedName name="VIBRE">[12]BASE!$D$312</definedName>
    <definedName name="VIDRI">[12]BASE!$D$259</definedName>
    <definedName name="VIDRIO4">#REF!</definedName>
    <definedName name="VINILO" localSheetId="2">#REF!</definedName>
    <definedName name="VINILO">#REF!</definedName>
    <definedName name="viscosidad">#REF!</definedName>
    <definedName name="vk" localSheetId="2">#REF!</definedName>
    <definedName name="vk">#REF!</definedName>
    <definedName name="vm">#REF!</definedName>
    <definedName name="vnbvxb" localSheetId="2">#REF!</definedName>
    <definedName name="vnbvxb">#REF!</definedName>
    <definedName name="VNVBN" localSheetId="2">#REF!</definedName>
    <definedName name="VNVBN">#REF!</definedName>
    <definedName name="vodijvoe">#REF!</definedName>
    <definedName name="VOLQUETA">#REF!</definedName>
    <definedName name="volvo">'[25]TARIFAS EQUIPOS'!$H$33</definedName>
    <definedName name="VPD">[4]TARIFAS!$C$569</definedName>
    <definedName name="VPDACUE">#REF!</definedName>
    <definedName name="VPI">[4]TARIFAS!$C$567</definedName>
    <definedName name="VPNIngresos">#REF!</definedName>
    <definedName name="VPNSurenting">#REF!</definedName>
    <definedName name="VPOC" localSheetId="2">#REF!</definedName>
    <definedName name="VPOC">#REF!</definedName>
    <definedName name="vr_equipos">#REF!</definedName>
    <definedName name="VRA">[4]TARIFAS!$C$566</definedName>
    <definedName name="vrunit" localSheetId="2">#REF!</definedName>
    <definedName name="vrunit">#REF!</definedName>
    <definedName name="VSCanonTotal">#REF!</definedName>
    <definedName name="vsdfj" localSheetId="2">#REF!</definedName>
    <definedName name="vsdfj">#REF!</definedName>
    <definedName name="VSPunRentabilidad">#REF!</definedName>
    <definedName name="VSTablaDTF">#REF!</definedName>
    <definedName name="VSTablaDTFDatos" localSheetId="2">#REF!</definedName>
    <definedName name="VSTablaDTFDatos">#REF!</definedName>
    <definedName name="VSUtilidadMensual">#REF!</definedName>
    <definedName name="VSVariablesRenting">#REF!</definedName>
    <definedName name="vt" localSheetId="2">#REF!</definedName>
    <definedName name="vt">#REF!</definedName>
    <definedName name="VTOTAL">#REF!</definedName>
    <definedName name="VTUB" localSheetId="2">#REF!</definedName>
    <definedName name="VTUB">#REF!</definedName>
    <definedName name="vv">#REF!</definedName>
    <definedName name="vvcxv" localSheetId="2">#REF!</definedName>
    <definedName name="vvcxv">#REF!</definedName>
    <definedName name="VVV">#REF!</definedName>
    <definedName name="vvvvt" localSheetId="2">#REF!</definedName>
    <definedName name="vvvvt">#REF!</definedName>
    <definedName name="vvvvvvf" localSheetId="2">#REF!</definedName>
    <definedName name="vvvvvvf">#REF!</definedName>
    <definedName name="VVVVVVVVVVV">#REF!</definedName>
    <definedName name="vy" localSheetId="2">#REF!</definedName>
    <definedName name="vy">#REF!</definedName>
    <definedName name="w" localSheetId="2">#REF!</definedName>
    <definedName name="w">#REF!</definedName>
    <definedName name="w2w2w" localSheetId="2">#REF!</definedName>
    <definedName name="w2w2w">#REF!</definedName>
    <definedName name="Waste_DB" localSheetId="2">#REF!</definedName>
    <definedName name="Waste_DB">#REF!</definedName>
    <definedName name="Waste1">#REF!</definedName>
    <definedName name="Waste2" localSheetId="2">#REF!</definedName>
    <definedName name="Waste2">#REF!</definedName>
    <definedName name="Waste3">#REF!</definedName>
    <definedName name="Waste4">#REF!</definedName>
    <definedName name="WasteFleet">#REF!</definedName>
    <definedName name="WasteLoad" localSheetId="2">#REF!</definedName>
    <definedName name="WasteLoad">#REF!</definedName>
    <definedName name="WasteOpCost" localSheetId="2">#REF!</definedName>
    <definedName name="WasteOpCost">#REF!</definedName>
    <definedName name="WasteOverCap" localSheetId="2">#REF!</definedName>
    <definedName name="WasteOverCap">#REF!</definedName>
    <definedName name="WasteRepl" localSheetId="2">#REF!</definedName>
    <definedName name="WasteRepl">#REF!</definedName>
    <definedName name="WasteUtil">#REF!</definedName>
    <definedName name="WContLab">#REF!</definedName>
    <definedName name="WContParts">#REF!</definedName>
    <definedName name="we">#REF!</definedName>
    <definedName name="weight">#REF!</definedName>
    <definedName name="WEIGHT_UNIT">#REF!</definedName>
    <definedName name="WER">'[31]Res-Accide-10'!$S$2:$S$7</definedName>
    <definedName name="werew" localSheetId="2">#REF!</definedName>
    <definedName name="werew">#REF!</definedName>
    <definedName name="WEREWR" localSheetId="2">#REF!</definedName>
    <definedName name="WEREWR">#REF!</definedName>
    <definedName name="WERF">#REF!</definedName>
    <definedName name="werfdsf" localSheetId="2">#REF!</definedName>
    <definedName name="werfdsf">#REF!</definedName>
    <definedName name="werh" localSheetId="2">#REF!</definedName>
    <definedName name="werh">#REF!</definedName>
    <definedName name="wersfdfrguyo" localSheetId="2">#REF!</definedName>
    <definedName name="wersfdfrguyo">#REF!</definedName>
    <definedName name="werwr" localSheetId="2">#REF!</definedName>
    <definedName name="werwr">#REF!</definedName>
    <definedName name="WERWVN" localSheetId="2">#REF!</definedName>
    <definedName name="WERWVN">#REF!</definedName>
    <definedName name="wetrew" localSheetId="2">#REF!</definedName>
    <definedName name="wetrew">#REF!</definedName>
    <definedName name="wettt" localSheetId="2">#REF!</definedName>
    <definedName name="wettt">#REF!</definedName>
    <definedName name="wetwretd" localSheetId="2">#REF!</definedName>
    <definedName name="wetwretd">#REF!</definedName>
    <definedName name="wew" localSheetId="2">#REF!</definedName>
    <definedName name="wew">#REF!</definedName>
    <definedName name="wffag" localSheetId="2">#REF!</definedName>
    <definedName name="wffag">#REF!</definedName>
    <definedName name="WGET">#REF!</definedName>
    <definedName name="WILSON" localSheetId="2">#REF!</definedName>
    <definedName name="WILSON">#REF!</definedName>
    <definedName name="wj">#REF!</definedName>
    <definedName name="wl">#REF!</definedName>
    <definedName name="WLube">#REF!</definedName>
    <definedName name="WOHaul" localSheetId="2">#REF!</definedName>
    <definedName name="WOHaul">#REF!</definedName>
    <definedName name="WQEEWQ" localSheetId="2">#REF!</definedName>
    <definedName name="WQEEWQ">#REF!</definedName>
    <definedName name="wqw">#REF!</definedName>
    <definedName name="WRandM">#REF!</definedName>
    <definedName name="wrn.Acueducto." localSheetId="2">#REF!</definedName>
    <definedName name="wrn.Acueducto.">#REF!</definedName>
    <definedName name="wrn.Financial._.Statements." localSheetId="2">#REF!</definedName>
    <definedName name="wrn.Financial._.Statements.">#REF!</definedName>
    <definedName name="wrn.FORMATOS." localSheetId="2">#REF!</definedName>
    <definedName name="wrn.FORMATOS.">#REF!</definedName>
    <definedName name="wrn.FUll._.Model." localSheetId="2">#REF!</definedName>
    <definedName name="wrn.FUll._.Model.">#REF!</definedName>
    <definedName name="wrn.GENERAL." localSheetId="4" hidden="1">{"TAB1",#N/A,TRUE,"GENERAL";"TAB2",#N/A,TRUE,"GENERAL";"TAB3",#N/A,TRUE,"GENERAL";"TAB4",#N/A,TRUE,"GENERAL";"TAB5",#N/A,TRUE,"GENERAL"}</definedName>
    <definedName name="wrn.GENERAL." localSheetId="2">#REF!</definedName>
    <definedName name="wrn.GENERAL.">#REF!</definedName>
    <definedName name="wrn.GERENCIA." localSheetId="2">#REF!</definedName>
    <definedName name="wrn.GERENCIA.">#REF!</definedName>
    <definedName name="wrn.LL0004A." localSheetId="2">#REF!</definedName>
    <definedName name="wrn.LL0004A.">#REF!</definedName>
    <definedName name="wrn.Restructuring._.Summaries." localSheetId="2">#REF!</definedName>
    <definedName name="wrn.Restructuring._.Summaries.">#REF!</definedName>
    <definedName name="wrn.via." localSheetId="4" hidden="1">{"via1",#N/A,TRUE,"general";"via2",#N/A,TRUE,"general";"via3",#N/A,TRUE,"general"}</definedName>
    <definedName name="wrn.via." localSheetId="2">#REF!</definedName>
    <definedName name="wrn.via.">#REF!</definedName>
    <definedName name="ws">#REF!</definedName>
    <definedName name="wsnhed" localSheetId="2">#REF!</definedName>
    <definedName name="wsnhed">#REF!</definedName>
    <definedName name="wswswsqa" localSheetId="2">#REF!</definedName>
    <definedName name="wswswsqa">#REF!</definedName>
    <definedName name="wtt" localSheetId="2">#REF!</definedName>
    <definedName name="wtt">#REF!</definedName>
    <definedName name="WTyre">#REF!</definedName>
    <definedName name="Ww">#REF!</definedName>
    <definedName name="wwded3" localSheetId="2">#REF!</definedName>
    <definedName name="wwded3">#REF!</definedName>
    <definedName name="www">#REF!</definedName>
    <definedName name="wwwwe" localSheetId="2">#REF!</definedName>
    <definedName name="wwwwe">#REF!</definedName>
    <definedName name="wwwwwwwwww">#REF!</definedName>
    <definedName name="wwwwwwwwwwww">#REF!</definedName>
    <definedName name="wyty" localSheetId="2">#REF!</definedName>
    <definedName name="wyty">#REF!</definedName>
    <definedName name="x">[39]Parameters!$R$18</definedName>
    <definedName name="xb">#REF!</definedName>
    <definedName name="xcbvbs" localSheetId="2">#REF!</definedName>
    <definedName name="xcbvbs">#REF!</definedName>
    <definedName name="xgdfg" localSheetId="2">#REF!</definedName>
    <definedName name="xgdfg">#REF!</definedName>
    <definedName name="xo">#REF!</definedName>
    <definedName name="xsxs" localSheetId="2">#REF!</definedName>
    <definedName name="xsxs">#REF!</definedName>
    <definedName name="xvrcsdrasxz">#REF!</definedName>
    <definedName name="XX" localSheetId="4">#REF!</definedName>
    <definedName name="xx">#REF!</definedName>
    <definedName name="xxfg" localSheetId="2">#REF!</definedName>
    <definedName name="xxfg">#REF!</definedName>
    <definedName name="XXX">#REF!</definedName>
    <definedName name="xxxxxds" localSheetId="2">#REF!</definedName>
    <definedName name="xxxxxds">#REF!</definedName>
    <definedName name="XXXXXXX">#REF!</definedName>
    <definedName name="XXXXXXXXXX">#REF!</definedName>
    <definedName name="xxxxxxxxxx29" localSheetId="2">#REF!</definedName>
    <definedName name="xxxxxxxxxx29">#REF!</definedName>
    <definedName name="XXXXXXXXXXXX">#REF!</definedName>
    <definedName name="xyz">#REF!</definedName>
    <definedName name="xzczxczxc">#REF!</definedName>
    <definedName name="XZXZV" localSheetId="2">#REF!</definedName>
    <definedName name="XZXZV">#REF!</definedName>
    <definedName name="y">#REF!</definedName>
    <definedName name="y6y6" localSheetId="2">#REF!</definedName>
    <definedName name="y6y6">#REF!</definedName>
    <definedName name="YA">#REF!</definedName>
    <definedName name="Year">#REF!</definedName>
    <definedName name="years">[54]ASSUMPTIONS!$H$7:$AP$7</definedName>
    <definedName name="YEE">#REF!</definedName>
    <definedName name="yery" localSheetId="2">#REF!</definedName>
    <definedName name="yery">#REF!</definedName>
    <definedName name="yesno">'[64]REF - Listas'!$B$26:$B$27</definedName>
    <definedName name="YESO">#REF!</definedName>
    <definedName name="yhy" localSheetId="2">#REF!</definedName>
    <definedName name="yhy">#REF!</definedName>
    <definedName name="yjyj" localSheetId="2">#REF!</definedName>
    <definedName name="yjyj">#REF!</definedName>
    <definedName name="yn">#REF!</definedName>
    <definedName name="yorlanys" localSheetId="2">#REF!</definedName>
    <definedName name="yorlanys">#REF!</definedName>
    <definedName name="yrey" localSheetId="2">#REF!</definedName>
    <definedName name="yrey">#REF!</definedName>
    <definedName name="yry" localSheetId="2">#REF!</definedName>
    <definedName name="yry">#REF!</definedName>
    <definedName name="YTD.ROM1_PercentFed" localSheetId="2">#REF!</definedName>
    <definedName name="YTD.ROM1_PercentFed">#REF!</definedName>
    <definedName name="YTD.ROM2_PercentFed">#REF!</definedName>
    <definedName name="YTD.ROM3_PercentFed">#REF!</definedName>
    <definedName name="YTD.ROM4_PercentFed">#REF!</definedName>
    <definedName name="YTD.ROM5_PercentFed">#REF!</definedName>
    <definedName name="YTD_Days">#REF!</definedName>
    <definedName name="ytj" localSheetId="2">#REF!</definedName>
    <definedName name="ytj">#REF!</definedName>
    <definedName name="ytjt6" localSheetId="2">#REF!</definedName>
    <definedName name="ytjt6">#REF!</definedName>
    <definedName name="ytrwyr" localSheetId="2">#REF!</definedName>
    <definedName name="ytrwyr">#REF!</definedName>
    <definedName name="ytry" localSheetId="2">#REF!</definedName>
    <definedName name="ytry">#REF!</definedName>
    <definedName name="ytryrty" localSheetId="2">#REF!</definedName>
    <definedName name="ytryrty">#REF!</definedName>
    <definedName name="YTRYUYT" localSheetId="2">#REF!</definedName>
    <definedName name="YTRYUYT">#REF!</definedName>
    <definedName name="ytudfgd" localSheetId="2">#REF!</definedName>
    <definedName name="ytudfgd">#REF!</definedName>
    <definedName name="yturtu7" localSheetId="2">#REF!</definedName>
    <definedName name="yturtu7">#REF!</definedName>
    <definedName name="yturu" localSheetId="2">#REF!</definedName>
    <definedName name="yturu">#REF!</definedName>
    <definedName name="ytuytfgh" localSheetId="2">#REF!</definedName>
    <definedName name="ytuytfgh">#REF!</definedName>
    <definedName name="yty" localSheetId="2">#REF!</definedName>
    <definedName name="yty">#REF!</definedName>
    <definedName name="ytyyh" localSheetId="2">#REF!</definedName>
    <definedName name="ytyyh">#REF!</definedName>
    <definedName name="ytzacdfg" localSheetId="2">#REF!</definedName>
    <definedName name="ytzacdfg">#REF!</definedName>
    <definedName name="yu" localSheetId="2">#REF!</definedName>
    <definedName name="yu">#REF!</definedName>
    <definedName name="yudre54" localSheetId="2">#REF!</definedName>
    <definedName name="yudre54">#REF!</definedName>
    <definedName name="yuhgh" localSheetId="2">#REF!</definedName>
    <definedName name="yuhgh">#REF!</definedName>
    <definedName name="yui">#REF!</definedName>
    <definedName name="yuilo">#REF!</definedName>
    <definedName name="yutu" localSheetId="2">#REF!</definedName>
    <definedName name="yutu">#REF!</definedName>
    <definedName name="yuuiiy" localSheetId="2">#REF!</definedName>
    <definedName name="yuuiiy">#REF!</definedName>
    <definedName name="yuuuuuu" localSheetId="2">#REF!</definedName>
    <definedName name="yuuuuuu">#REF!</definedName>
    <definedName name="yy">#REF!</definedName>
    <definedName name="YYY" localSheetId="2">#REF!</definedName>
    <definedName name="YYY">#REF!</definedName>
    <definedName name="yyyuh" localSheetId="2">#REF!</definedName>
    <definedName name="yyyuh">#REF!</definedName>
    <definedName name="yyyyhhh" localSheetId="2">#REF!</definedName>
    <definedName name="yyyyhhh">#REF!</definedName>
    <definedName name="yyyyyf" localSheetId="2">#REF!</definedName>
    <definedName name="yyyyyf">#REF!</definedName>
    <definedName name="yyyyyy" localSheetId="2">#REF!</definedName>
    <definedName name="yyyyyy">#REF!</definedName>
    <definedName name="YYYYYYYYYYYYYYYYYYYYYYY">#REF!</definedName>
    <definedName name="Z">#REF!</definedName>
    <definedName name="zc">#REF!</definedName>
    <definedName name="zd" localSheetId="2">#REF!</definedName>
    <definedName name="zd">#REF!</definedName>
    <definedName name="zdervr" localSheetId="2">#REF!</definedName>
    <definedName name="zdervr">#REF!</definedName>
    <definedName name="ZDF">#REF!</definedName>
    <definedName name="zdr" localSheetId="2">#REF!</definedName>
    <definedName name="zdr">#REF!</definedName>
    <definedName name="zorra" hidden="1">{"'Parámetros'!$A$3:$C$3"}</definedName>
    <definedName name="zx">#REF!</definedName>
    <definedName name="zxcv">#REF!</definedName>
    <definedName name="zxczds" localSheetId="2">#REF!</definedName>
    <definedName name="zxczds">#REF!</definedName>
    <definedName name="zxsdftyu" localSheetId="2">#REF!</definedName>
    <definedName name="zxsdftyu">#REF!</definedName>
    <definedName name="zxvxczv" localSheetId="2">#REF!</definedName>
    <definedName name="zxvxczv">#REF!</definedName>
    <definedName name="zz">#REF!</definedName>
    <definedName name="ZZZZZZZZZZZ" localSheetId="2">#REF!</definedName>
    <definedName name="ZZZZZ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8" i="17" l="1"/>
  <c r="J267" i="17"/>
  <c r="E262" i="17"/>
  <c r="E265" i="17" s="1"/>
  <c r="K267" i="17" s="1"/>
  <c r="J238" i="17"/>
  <c r="M238" i="17" s="1"/>
  <c r="G238" i="17"/>
  <c r="M237" i="17"/>
  <c r="J237" i="17"/>
  <c r="G237" i="17"/>
  <c r="J236" i="17"/>
  <c r="M236" i="17" s="1"/>
  <c r="G236" i="17"/>
  <c r="J235" i="17"/>
  <c r="I235" i="17"/>
  <c r="G235" i="17"/>
  <c r="M228" i="17"/>
  <c r="J228" i="17"/>
  <c r="G228" i="17"/>
  <c r="M227" i="17"/>
  <c r="J227" i="17"/>
  <c r="G227" i="17"/>
  <c r="M226" i="17"/>
  <c r="J226" i="17"/>
  <c r="G226" i="17"/>
  <c r="M225" i="17"/>
  <c r="J225" i="17"/>
  <c r="G225" i="17"/>
  <c r="M224" i="17"/>
  <c r="J224" i="17"/>
  <c r="G224" i="17"/>
  <c r="M223" i="17"/>
  <c r="J223" i="17"/>
  <c r="G223" i="17"/>
  <c r="M216" i="17"/>
  <c r="J216" i="17"/>
  <c r="G216" i="17"/>
  <c r="M215" i="17"/>
  <c r="J215" i="17"/>
  <c r="G215" i="17"/>
  <c r="M214" i="17"/>
  <c r="J214" i="17"/>
  <c r="G214" i="17"/>
  <c r="M212" i="17"/>
  <c r="J212" i="17"/>
  <c r="G212" i="17"/>
  <c r="M211" i="17"/>
  <c r="J211" i="17"/>
  <c r="G211" i="17"/>
  <c r="M210" i="17"/>
  <c r="J210" i="17"/>
  <c r="G210" i="17"/>
  <c r="M209" i="17"/>
  <c r="J209" i="17"/>
  <c r="G209" i="17"/>
  <c r="J207" i="17"/>
  <c r="M207" i="17" s="1"/>
  <c r="G207" i="17"/>
  <c r="M206" i="17"/>
  <c r="J206" i="17"/>
  <c r="G206" i="17"/>
  <c r="J205" i="17"/>
  <c r="M205" i="17" s="1"/>
  <c r="G205" i="17"/>
  <c r="M203" i="17"/>
  <c r="J203" i="17"/>
  <c r="G203" i="17"/>
  <c r="M202" i="17"/>
  <c r="J202" i="17"/>
  <c r="G202" i="17"/>
  <c r="M201" i="17"/>
  <c r="J201" i="17"/>
  <c r="G201" i="17"/>
  <c r="M200" i="17"/>
  <c r="J200" i="17"/>
  <c r="G200" i="17"/>
  <c r="M199" i="17"/>
  <c r="J199" i="17"/>
  <c r="G199" i="17"/>
  <c r="M198" i="17"/>
  <c r="J198" i="17"/>
  <c r="G198" i="17"/>
  <c r="M197" i="17"/>
  <c r="J197" i="17"/>
  <c r="G197" i="17"/>
  <c r="M196" i="17"/>
  <c r="J196" i="17"/>
  <c r="G196" i="17"/>
  <c r="M195" i="17"/>
  <c r="J195" i="17"/>
  <c r="G195" i="17"/>
  <c r="M194" i="17"/>
  <c r="M193" i="17"/>
  <c r="J193" i="17"/>
  <c r="G193" i="17"/>
  <c r="M192" i="17"/>
  <c r="J192" i="17"/>
  <c r="G192" i="17"/>
  <c r="J191" i="17"/>
  <c r="I191" i="17"/>
  <c r="G191" i="17"/>
  <c r="J184" i="17"/>
  <c r="M184" i="17" s="1"/>
  <c r="G184" i="17"/>
  <c r="J183" i="17"/>
  <c r="M183" i="17" s="1"/>
  <c r="G183" i="17"/>
  <c r="J181" i="17"/>
  <c r="G181" i="17"/>
  <c r="J180" i="17"/>
  <c r="G180" i="17"/>
  <c r="J179" i="17"/>
  <c r="G179" i="17"/>
  <c r="J177" i="17"/>
  <c r="G177" i="17"/>
  <c r="J176" i="17"/>
  <c r="G176" i="17"/>
  <c r="J175" i="17"/>
  <c r="G175" i="17"/>
  <c r="J169" i="17"/>
  <c r="G169" i="17"/>
  <c r="J168" i="17"/>
  <c r="G168" i="17"/>
  <c r="J167" i="17"/>
  <c r="G167" i="17"/>
  <c r="J166" i="17"/>
  <c r="G166" i="17"/>
  <c r="J165" i="17"/>
  <c r="G165" i="17"/>
  <c r="J164" i="17"/>
  <c r="G164" i="17"/>
  <c r="J163" i="17"/>
  <c r="G163" i="17"/>
  <c r="J162" i="17"/>
  <c r="G162" i="17"/>
  <c r="L160" i="17"/>
  <c r="J160" i="17"/>
  <c r="G160" i="17"/>
  <c r="J159" i="17"/>
  <c r="G159" i="17"/>
  <c r="J158" i="17"/>
  <c r="G158" i="17"/>
  <c r="J157" i="17"/>
  <c r="G157" i="17"/>
  <c r="E157" i="17"/>
  <c r="E158" i="17" s="1"/>
  <c r="M158" i="17" s="1"/>
  <c r="J156" i="17"/>
  <c r="M156" i="17" s="1"/>
  <c r="G156" i="17"/>
  <c r="F151" i="17"/>
  <c r="K149" i="17"/>
  <c r="L149" i="17" s="1"/>
  <c r="K148" i="17"/>
  <c r="L148" i="17" s="1"/>
  <c r="L147" i="17"/>
  <c r="K147" i="17"/>
  <c r="K146" i="17"/>
  <c r="L146" i="17" s="1"/>
  <c r="K145" i="17"/>
  <c r="L145" i="17" s="1"/>
  <c r="K144" i="17"/>
  <c r="L144" i="17" s="1"/>
  <c r="H144" i="17"/>
  <c r="L143" i="17"/>
  <c r="K143" i="17"/>
  <c r="K142" i="17"/>
  <c r="J142" i="17"/>
  <c r="H142" i="17"/>
  <c r="K141" i="17"/>
  <c r="K140" i="17"/>
  <c r="L140" i="17" s="1"/>
  <c r="K139" i="17"/>
  <c r="L139" i="17" s="1"/>
  <c r="K138" i="17"/>
  <c r="L138" i="17" s="1"/>
  <c r="K137" i="17"/>
  <c r="L137" i="17" s="1"/>
  <c r="J136" i="17"/>
  <c r="H136" i="17"/>
  <c r="J128" i="17"/>
  <c r="M128" i="17" s="1"/>
  <c r="G128" i="17"/>
  <c r="J127" i="17"/>
  <c r="M127" i="17" s="1"/>
  <c r="G127" i="17"/>
  <c r="J126" i="17"/>
  <c r="M126" i="17" s="1"/>
  <c r="G126" i="17"/>
  <c r="J125" i="17"/>
  <c r="M125" i="17" s="1"/>
  <c r="G125" i="17"/>
  <c r="J124" i="17"/>
  <c r="M124" i="17" s="1"/>
  <c r="G124" i="17"/>
  <c r="J123" i="17"/>
  <c r="M123" i="17" s="1"/>
  <c r="G123" i="17"/>
  <c r="J122" i="17"/>
  <c r="M122" i="17" s="1"/>
  <c r="G122" i="17"/>
  <c r="J121" i="17"/>
  <c r="M121" i="17" s="1"/>
  <c r="G121" i="17"/>
  <c r="J120" i="17"/>
  <c r="M120" i="17" s="1"/>
  <c r="G120" i="17"/>
  <c r="J119" i="17"/>
  <c r="M119" i="17" s="1"/>
  <c r="G119" i="17"/>
  <c r="J118" i="17"/>
  <c r="M118" i="17" s="1"/>
  <c r="G118" i="17"/>
  <c r="J111" i="17"/>
  <c r="M111" i="17" s="1"/>
  <c r="G111" i="17"/>
  <c r="J110" i="17"/>
  <c r="M110" i="17" s="1"/>
  <c r="G110" i="17"/>
  <c r="M109" i="17"/>
  <c r="J109" i="17"/>
  <c r="G109" i="17"/>
  <c r="M107" i="17"/>
  <c r="J107" i="17"/>
  <c r="G107" i="17"/>
  <c r="J106" i="17"/>
  <c r="M106" i="17" s="1"/>
  <c r="G106" i="17"/>
  <c r="J105" i="17"/>
  <c r="M105" i="17" s="1"/>
  <c r="G105" i="17"/>
  <c r="J104" i="17"/>
  <c r="M104" i="17" s="1"/>
  <c r="G104" i="17"/>
  <c r="M103" i="17"/>
  <c r="J103" i="17"/>
  <c r="G103" i="17"/>
  <c r="J102" i="17"/>
  <c r="M102" i="17" s="1"/>
  <c r="G102" i="17"/>
  <c r="M101" i="17"/>
  <c r="J101" i="17"/>
  <c r="G101" i="17"/>
  <c r="M99" i="17"/>
  <c r="J99" i="17"/>
  <c r="G99" i="17"/>
  <c r="M98" i="17"/>
  <c r="K98" i="17"/>
  <c r="J98" i="17"/>
  <c r="G98" i="17"/>
  <c r="M97" i="17"/>
  <c r="J97" i="17"/>
  <c r="G97" i="17"/>
  <c r="J96" i="17"/>
  <c r="I96" i="17"/>
  <c r="G96" i="17"/>
  <c r="J95" i="17"/>
  <c r="M95" i="17" s="1"/>
  <c r="G95" i="17"/>
  <c r="J94" i="17"/>
  <c r="I94" i="17"/>
  <c r="G94" i="17"/>
  <c r="H88" i="17"/>
  <c r="J87" i="17"/>
  <c r="M87" i="17" s="1"/>
  <c r="G87" i="17"/>
  <c r="J86" i="17"/>
  <c r="M86" i="17" s="1"/>
  <c r="G86" i="17"/>
  <c r="J85" i="17"/>
  <c r="M85" i="17" s="1"/>
  <c r="G85" i="17"/>
  <c r="J83" i="17"/>
  <c r="M83" i="17" s="1"/>
  <c r="G83" i="17"/>
  <c r="K82" i="17"/>
  <c r="J82" i="17"/>
  <c r="M82" i="17" s="1"/>
  <c r="G82" i="17"/>
  <c r="J81" i="17"/>
  <c r="M81" i="17" s="1"/>
  <c r="G81" i="17"/>
  <c r="J80" i="17"/>
  <c r="M80" i="17" s="1"/>
  <c r="G80" i="17"/>
  <c r="K79" i="17"/>
  <c r="J79" i="17"/>
  <c r="G79" i="17"/>
  <c r="K78" i="17"/>
  <c r="J78" i="17"/>
  <c r="M78" i="17" s="1"/>
  <c r="G78" i="17"/>
  <c r="J77" i="17"/>
  <c r="M77" i="17" s="1"/>
  <c r="G77" i="17"/>
  <c r="M76" i="17"/>
  <c r="J76" i="17"/>
  <c r="G76" i="17"/>
  <c r="M74" i="17"/>
  <c r="J74" i="17"/>
  <c r="G74" i="17"/>
  <c r="M73" i="17"/>
  <c r="J73" i="17"/>
  <c r="G73" i="17"/>
  <c r="J72" i="17"/>
  <c r="I72" i="17"/>
  <c r="G72" i="17"/>
  <c r="J65" i="17"/>
  <c r="M65" i="17" s="1"/>
  <c r="G65" i="17"/>
  <c r="M64" i="17"/>
  <c r="J64" i="17"/>
  <c r="G64" i="17"/>
  <c r="M63" i="17"/>
  <c r="J63" i="17"/>
  <c r="G63" i="17"/>
  <c r="M62" i="17"/>
  <c r="J62" i="17"/>
  <c r="G62" i="17"/>
  <c r="M61" i="17"/>
  <c r="J61" i="17"/>
  <c r="G61" i="17"/>
  <c r="M60" i="17"/>
  <c r="J60" i="17"/>
  <c r="G60" i="17"/>
  <c r="M54" i="17"/>
  <c r="J54" i="17"/>
  <c r="G54" i="17"/>
  <c r="M53" i="17"/>
  <c r="J53" i="17"/>
  <c r="G53" i="17"/>
  <c r="M52" i="17"/>
  <c r="J52" i="17"/>
  <c r="G52" i="17"/>
  <c r="M51" i="17"/>
  <c r="J51" i="17"/>
  <c r="G51" i="17"/>
  <c r="M50" i="17"/>
  <c r="J50" i="17"/>
  <c r="G50" i="17"/>
  <c r="L44" i="17"/>
  <c r="K44" i="17"/>
  <c r="J44" i="17"/>
  <c r="F43" i="17"/>
  <c r="F44" i="17" s="1"/>
  <c r="F42" i="17"/>
  <c r="F41" i="17"/>
  <c r="G40" i="17"/>
  <c r="K35" i="17"/>
  <c r="I35" i="17"/>
  <c r="L31" i="17"/>
  <c r="I31" i="17"/>
  <c r="L30" i="17"/>
  <c r="I30" i="17"/>
  <c r="F30" i="17"/>
  <c r="G30" i="17" s="1"/>
  <c r="E30" i="17"/>
  <c r="L29" i="17"/>
  <c r="I29" i="17"/>
  <c r="F29" i="17"/>
  <c r="G29" i="17" s="1"/>
  <c r="E29" i="17"/>
  <c r="L28" i="17"/>
  <c r="I28" i="17"/>
  <c r="G28" i="17"/>
  <c r="M28" i="17" s="1"/>
  <c r="E28" i="17"/>
  <c r="L27" i="17"/>
  <c r="I27" i="17"/>
  <c r="G27" i="17"/>
  <c r="E27" i="17"/>
  <c r="L26" i="17"/>
  <c r="I26" i="17"/>
  <c r="G26" i="17"/>
  <c r="M26" i="17" s="1"/>
  <c r="E26" i="17"/>
  <c r="L25" i="17"/>
  <c r="I25" i="17"/>
  <c r="F25" i="17"/>
  <c r="G25" i="17" s="1"/>
  <c r="L24" i="17"/>
  <c r="I24" i="17"/>
  <c r="F24" i="17"/>
  <c r="G24" i="17" s="1"/>
  <c r="E24" i="17"/>
  <c r="L23" i="17"/>
  <c r="I23" i="17"/>
  <c r="F23" i="17"/>
  <c r="G23" i="17" s="1"/>
  <c r="M23" i="17" s="1"/>
  <c r="E23" i="17"/>
  <c r="L22" i="17"/>
  <c r="M22" i="17" s="1"/>
  <c r="K22" i="17"/>
  <c r="I22" i="17"/>
  <c r="E22" i="17"/>
  <c r="L21" i="17"/>
  <c r="G21" i="17"/>
  <c r="E21" i="17"/>
  <c r="L20" i="17"/>
  <c r="M20" i="17" s="1"/>
  <c r="K20" i="17"/>
  <c r="I20" i="17"/>
  <c r="E20" i="17"/>
  <c r="L19" i="17"/>
  <c r="I19" i="17"/>
  <c r="E19" i="17"/>
  <c r="L18" i="17"/>
  <c r="I18" i="17"/>
  <c r="E18" i="17"/>
  <c r="B18" i="17"/>
  <c r="B19" i="17" s="1"/>
  <c r="G19" i="17" s="1"/>
  <c r="L17" i="17"/>
  <c r="I17" i="17"/>
  <c r="G17" i="17"/>
  <c r="E17" i="17"/>
  <c r="M16" i="17"/>
  <c r="L16" i="17"/>
  <c r="I16" i="17"/>
  <c r="G16" i="17"/>
  <c r="E16" i="17"/>
  <c r="L15" i="17"/>
  <c r="M15" i="17" s="1"/>
  <c r="K15" i="17"/>
  <c r="I15" i="17"/>
  <c r="E15" i="17"/>
  <c r="L14" i="17"/>
  <c r="M14" i="17" s="1"/>
  <c r="G14" i="17"/>
  <c r="E14" i="17"/>
  <c r="L13" i="17"/>
  <c r="G13" i="17"/>
  <c r="M13" i="17" s="1"/>
  <c r="E13" i="17"/>
  <c r="L12" i="17"/>
  <c r="G12" i="17"/>
  <c r="E12" i="17"/>
  <c r="L11" i="17"/>
  <c r="M11" i="17" s="1"/>
  <c r="G11" i="17"/>
  <c r="E11" i="17"/>
  <c r="L10" i="17"/>
  <c r="I10" i="17"/>
  <c r="G10" i="17"/>
  <c r="E10" i="17"/>
  <c r="L9" i="17"/>
  <c r="M9" i="17" s="1"/>
  <c r="K9" i="17"/>
  <c r="I9" i="17"/>
  <c r="E9" i="17"/>
  <c r="L8" i="17"/>
  <c r="I8" i="17"/>
  <c r="G8" i="17"/>
  <c r="E8" i="17"/>
  <c r="P5" i="17"/>
  <c r="H146" i="17" s="1"/>
  <c r="G18" i="17" l="1"/>
  <c r="M18" i="17" s="1"/>
  <c r="M27" i="17"/>
  <c r="M66" i="17"/>
  <c r="E67" i="17" s="1"/>
  <c r="E248" i="17" s="1"/>
  <c r="G248" i="17" s="1"/>
  <c r="M10" i="17"/>
  <c r="M55" i="17"/>
  <c r="E56" i="17" s="1"/>
  <c r="E247" i="17" s="1"/>
  <c r="G247" i="17" s="1"/>
  <c r="H148" i="17"/>
  <c r="M229" i="17"/>
  <c r="F230" i="17" s="1"/>
  <c r="E258" i="17" s="1"/>
  <c r="E257" i="17" s="1"/>
  <c r="M12" i="17"/>
  <c r="M21" i="17"/>
  <c r="M24" i="17"/>
  <c r="M239" i="17"/>
  <c r="F240" i="17" s="1"/>
  <c r="E260" i="17" s="1"/>
  <c r="Q5" i="17"/>
  <c r="R5" i="17" s="1"/>
  <c r="M17" i="17"/>
  <c r="I21" i="17"/>
  <c r="E25" i="17"/>
  <c r="G37" i="17" s="1"/>
  <c r="G41" i="17" s="1"/>
  <c r="M30" i="17"/>
  <c r="M79" i="17"/>
  <c r="M8" i="17"/>
  <c r="G44" i="17"/>
  <c r="G258" i="17"/>
  <c r="G257" i="17" s="1"/>
  <c r="G260" i="17"/>
  <c r="G259" i="17" s="1"/>
  <c r="E259" i="17"/>
  <c r="M25" i="17"/>
  <c r="S5" i="17"/>
  <c r="M29" i="17"/>
  <c r="M129" i="17"/>
  <c r="F130" i="17" s="1"/>
  <c r="E251" i="17" s="1"/>
  <c r="E159" i="17"/>
  <c r="G32" i="17"/>
  <c r="M19" i="17"/>
  <c r="M88" i="17"/>
  <c r="F89" i="17" s="1"/>
  <c r="E249" i="17" s="1"/>
  <c r="M112" i="17"/>
  <c r="F113" i="17" s="1"/>
  <c r="E250" i="17" s="1"/>
  <c r="M217" i="17"/>
  <c r="F218" i="17" s="1"/>
  <c r="E256" i="17" s="1"/>
  <c r="H137" i="17"/>
  <c r="H139" i="17"/>
  <c r="I14" i="17"/>
  <c r="G38" i="17"/>
  <c r="G42" i="17" s="1"/>
  <c r="M157" i="17"/>
  <c r="H138" i="17"/>
  <c r="H140" i="17"/>
  <c r="E264" i="17"/>
  <c r="K268" i="17" s="1"/>
  <c r="H143" i="17"/>
  <c r="H145" i="17"/>
  <c r="H147" i="17"/>
  <c r="H149" i="17"/>
  <c r="M264" i="17"/>
  <c r="G39" i="17" l="1"/>
  <c r="G43" i="17" s="1"/>
  <c r="M32" i="17"/>
  <c r="E160" i="17"/>
  <c r="M159" i="17"/>
  <c r="G250" i="17"/>
  <c r="E246" i="17"/>
  <c r="M276" i="17"/>
  <c r="G249" i="17"/>
  <c r="G251" i="17"/>
  <c r="T5" i="17"/>
  <c r="E255" i="17"/>
  <c r="G256" i="17"/>
  <c r="G255" i="17" s="1"/>
  <c r="G246" i="17" l="1"/>
  <c r="G46" i="17"/>
  <c r="E245" i="17" s="1"/>
  <c r="E244" i="17"/>
  <c r="G245" i="17"/>
  <c r="G244" i="17" s="1"/>
  <c r="K280" i="17"/>
  <c r="K279" i="17"/>
  <c r="K278" i="17"/>
  <c r="U5" i="17"/>
  <c r="H141" i="17"/>
  <c r="I13" i="17"/>
  <c r="I12" i="17"/>
  <c r="E162" i="17"/>
  <c r="M160" i="17"/>
  <c r="I11" i="17"/>
  <c r="M277" i="17" l="1"/>
  <c r="M281" i="17" s="1"/>
  <c r="M162" i="17"/>
  <c r="E163" i="17"/>
  <c r="V5" i="17"/>
  <c r="W5" i="17" l="1"/>
  <c r="E164" i="17"/>
  <c r="M163" i="17"/>
  <c r="E165" i="17" l="1"/>
  <c r="M164" i="17"/>
  <c r="X5" i="17"/>
  <c r="Y5" i="17" l="1"/>
  <c r="M165" i="17"/>
  <c r="E166" i="17"/>
  <c r="E167" i="17" l="1"/>
  <c r="M166" i="17"/>
  <c r="E168" i="17"/>
  <c r="M168" i="17" s="1"/>
  <c r="Z5" i="17"/>
  <c r="AA5" i="17" l="1"/>
  <c r="J141" i="17"/>
  <c r="J139" i="17"/>
  <c r="I63" i="17"/>
  <c r="I61" i="17"/>
  <c r="J149" i="17"/>
  <c r="J146" i="17"/>
  <c r="J148" i="17"/>
  <c r="I65" i="17"/>
  <c r="J138" i="17"/>
  <c r="I62" i="17"/>
  <c r="J143" i="17"/>
  <c r="J145" i="17"/>
  <c r="I60" i="17"/>
  <c r="K12" i="17"/>
  <c r="J140" i="17"/>
  <c r="J144" i="17"/>
  <c r="J147" i="17"/>
  <c r="J137" i="17"/>
  <c r="E169" i="17"/>
  <c r="E175" i="17"/>
  <c r="M175" i="17" s="1"/>
  <c r="E177" i="17"/>
  <c r="M167" i="17"/>
  <c r="E179" i="17" l="1"/>
  <c r="M177" i="17"/>
  <c r="E180" i="17"/>
  <c r="M180" i="17" s="1"/>
  <c r="E176" i="17"/>
  <c r="M176" i="17" s="1"/>
  <c r="M169" i="17"/>
  <c r="M170" i="17" s="1"/>
  <c r="F171" i="17" s="1"/>
  <c r="E253" i="17" s="1"/>
  <c r="AB5" i="17"/>
  <c r="AC5" i="17" s="1"/>
  <c r="AD5" i="17" s="1"/>
  <c r="AE5" i="17" s="1"/>
  <c r="AF5" i="17" s="1"/>
  <c r="AG5" i="17" s="1"/>
  <c r="AH5" i="17" s="1"/>
  <c r="AI5" i="17" s="1"/>
  <c r="AJ5" i="17" s="1"/>
  <c r="AK5" i="17" s="1"/>
  <c r="AL5" i="17" s="1"/>
  <c r="I215" i="17" l="1"/>
  <c r="I126" i="17"/>
  <c r="K13" i="17"/>
  <c r="K28" i="17"/>
  <c r="I124" i="17"/>
  <c r="I123" i="17"/>
  <c r="I169" i="17"/>
  <c r="I85" i="17"/>
  <c r="I64" i="17"/>
  <c r="I118" i="17"/>
  <c r="K10" i="17"/>
  <c r="K19" i="17"/>
  <c r="K18" i="17"/>
  <c r="I180" i="17"/>
  <c r="I99" i="17"/>
  <c r="I119" i="17"/>
  <c r="K29" i="17"/>
  <c r="K23" i="17"/>
  <c r="I201" i="17"/>
  <c r="I51" i="17"/>
  <c r="K27" i="17"/>
  <c r="I216" i="17"/>
  <c r="I163" i="17"/>
  <c r="I125" i="17"/>
  <c r="I82" i="17"/>
  <c r="I192" i="17"/>
  <c r="I102" i="17"/>
  <c r="I195" i="17"/>
  <c r="I226" i="17"/>
  <c r="I111" i="17"/>
  <c r="I50" i="17"/>
  <c r="I168" i="17"/>
  <c r="I86" i="17"/>
  <c r="I87" i="17"/>
  <c r="I121" i="17"/>
  <c r="I228" i="17"/>
  <c r="K21" i="17"/>
  <c r="I79" i="17"/>
  <c r="I165" i="17"/>
  <c r="I225" i="17"/>
  <c r="I101" i="17"/>
  <c r="I227" i="17"/>
  <c r="K25" i="17"/>
  <c r="K26" i="17"/>
  <c r="I175" i="17"/>
  <c r="I212" i="17"/>
  <c r="I106" i="17"/>
  <c r="I156" i="17"/>
  <c r="I160" i="17"/>
  <c r="I81" i="17"/>
  <c r="I202" i="17"/>
  <c r="I214" i="17"/>
  <c r="K14" i="17"/>
  <c r="I203" i="17"/>
  <c r="I237" i="17"/>
  <c r="I104" i="17"/>
  <c r="I211" i="17"/>
  <c r="I103" i="17"/>
  <c r="I76" i="17"/>
  <c r="I158" i="17"/>
  <c r="I128" i="17"/>
  <c r="I207" i="17"/>
  <c r="I197" i="17"/>
  <c r="I167" i="17"/>
  <c r="I159" i="17"/>
  <c r="I236" i="17"/>
  <c r="I54" i="17"/>
  <c r="I206" i="17"/>
  <c r="I120" i="17"/>
  <c r="I110" i="17"/>
  <c r="I73" i="17"/>
  <c r="I77" i="17"/>
  <c r="I105" i="17"/>
  <c r="I74" i="17"/>
  <c r="I97" i="17"/>
  <c r="K31" i="17"/>
  <c r="I209" i="17"/>
  <c r="I198" i="17"/>
  <c r="I238" i="17"/>
  <c r="I52" i="17"/>
  <c r="I224" i="17"/>
  <c r="K17" i="17"/>
  <c r="I78" i="17"/>
  <c r="I196" i="17"/>
  <c r="I83" i="17"/>
  <c r="K16" i="17"/>
  <c r="I199" i="17"/>
  <c r="I183" i="17"/>
  <c r="I157" i="17"/>
  <c r="I210" i="17"/>
  <c r="I109" i="17"/>
  <c r="I164" i="17"/>
  <c r="I53" i="17"/>
  <c r="I193" i="17"/>
  <c r="I179" i="17"/>
  <c r="I107" i="17"/>
  <c r="I127" i="17"/>
  <c r="I200" i="17"/>
  <c r="I176" i="17"/>
  <c r="I95" i="17"/>
  <c r="K30" i="17"/>
  <c r="I205" i="17"/>
  <c r="K11" i="17"/>
  <c r="I122" i="17"/>
  <c r="I166" i="17"/>
  <c r="I177" i="17"/>
  <c r="I181" i="17"/>
  <c r="I80" i="17"/>
  <c r="I162" i="17"/>
  <c r="I223" i="17"/>
  <c r="I98" i="17"/>
  <c r="G253" i="17"/>
  <c r="K8" i="17"/>
  <c r="K24" i="17"/>
  <c r="I184" i="17"/>
  <c r="E181" i="17"/>
  <c r="M181" i="17" s="1"/>
  <c r="M179" i="17"/>
  <c r="M185" i="17" l="1"/>
  <c r="F186" i="17" s="1"/>
  <c r="E254" i="17" s="1"/>
  <c r="M241" i="17"/>
  <c r="G254" i="17" l="1"/>
  <c r="G252" i="17" s="1"/>
  <c r="G261" i="17" s="1"/>
  <c r="E252" i="17"/>
  <c r="E261" i="17" s="1"/>
  <c r="F254" i="17" s="1"/>
  <c r="E263" i="17" l="1"/>
  <c r="F258" i="17"/>
  <c r="F257" i="17" s="1"/>
  <c r="F248" i="17"/>
  <c r="F260" i="17"/>
  <c r="F259" i="17" s="1"/>
  <c r="F247" i="17"/>
  <c r="F249" i="17"/>
  <c r="F250" i="17"/>
  <c r="F251" i="17"/>
  <c r="F256" i="17"/>
  <c r="F255" i="17" s="1"/>
  <c r="F245" i="17"/>
  <c r="F244" i="17" s="1"/>
  <c r="F253" i="17"/>
  <c r="F252" i="17" s="1"/>
  <c r="F246" i="17" l="1"/>
  <c r="F261" i="17"/>
  <c r="K266" i="17"/>
  <c r="M265" i="17" s="1"/>
  <c r="M269" i="17" s="1"/>
  <c r="F263" i="17"/>
  <c r="E266" i="17"/>
  <c r="J266" i="17" l="1"/>
  <c r="F266" i="17"/>
  <c r="E35" i="5" l="1"/>
  <c r="F35" i="5" s="1"/>
  <c r="H35" i="5" s="1"/>
  <c r="E34" i="5"/>
  <c r="C34" i="5"/>
  <c r="F34" i="5" s="1"/>
  <c r="H34" i="5" s="1"/>
  <c r="C33" i="5"/>
  <c r="F32" i="5"/>
  <c r="H32" i="5" s="1"/>
  <c r="F31" i="5"/>
  <c r="H31" i="5" s="1"/>
  <c r="F13" i="5"/>
  <c r="H13" i="5" s="1"/>
  <c r="E11" i="5"/>
  <c r="F11" i="5" s="1"/>
  <c r="H11" i="5" s="1"/>
  <c r="E12" i="5"/>
  <c r="F12" i="5" s="1"/>
  <c r="H12" i="5" s="1"/>
  <c r="F10" i="5"/>
  <c r="H10" i="5" s="1"/>
  <c r="E9" i="5"/>
  <c r="E14" i="5"/>
  <c r="F14" i="5" s="1"/>
  <c r="H14" i="5" s="1"/>
  <c r="F8" i="5"/>
  <c r="H8" i="5" s="1"/>
  <c r="D32" i="3"/>
  <c r="D31" i="3"/>
  <c r="D30" i="3"/>
  <c r="D37" i="3" s="1"/>
  <c r="D29" i="3"/>
  <c r="D28" i="3"/>
  <c r="D25" i="3"/>
  <c r="D24" i="3"/>
  <c r="D23" i="3"/>
  <c r="D22" i="3"/>
  <c r="D26" i="3"/>
  <c r="D27" i="3"/>
  <c r="D21" i="3"/>
  <c r="D20" i="3"/>
  <c r="D19" i="3"/>
  <c r="D18" i="3"/>
  <c r="D17" i="3"/>
  <c r="D16" i="3"/>
  <c r="D15" i="3"/>
  <c r="D14" i="3"/>
  <c r="D13" i="3"/>
  <c r="D12" i="3"/>
  <c r="D10" i="3"/>
  <c r="D9" i="3"/>
  <c r="D8" i="3"/>
  <c r="D7" i="3"/>
  <c r="D6" i="3"/>
  <c r="D5" i="3"/>
  <c r="D4" i="3"/>
  <c r="D3" i="3"/>
  <c r="D34" i="3"/>
  <c r="D33" i="3"/>
  <c r="D11" i="3"/>
  <c r="D34" i="2"/>
  <c r="D33" i="2"/>
  <c r="D32" i="2"/>
  <c r="D31" i="2"/>
  <c r="D37" i="2" s="1"/>
  <c r="D30" i="2"/>
  <c r="D29" i="2"/>
  <c r="D28" i="2"/>
  <c r="D24" i="2"/>
  <c r="D23" i="2"/>
  <c r="D22" i="2"/>
  <c r="D20" i="2"/>
  <c r="D19" i="2"/>
  <c r="D17" i="2"/>
  <c r="D16" i="2"/>
  <c r="D15" i="2"/>
  <c r="D14" i="2"/>
  <c r="D13" i="2"/>
  <c r="D12" i="2"/>
  <c r="D11" i="2"/>
  <c r="D10" i="2"/>
  <c r="D9" i="2"/>
  <c r="D8" i="2"/>
  <c r="D7" i="2"/>
  <c r="D6" i="2"/>
  <c r="D5" i="2"/>
  <c r="D4" i="2"/>
  <c r="D3" i="2"/>
  <c r="F9" i="5"/>
  <c r="H9" i="5" s="1"/>
  <c r="D38" i="2" l="1"/>
  <c r="D41" i="2" s="1"/>
  <c r="D42" i="2" s="1"/>
  <c r="D40" i="2"/>
  <c r="D39" i="2"/>
  <c r="D38" i="3"/>
  <c r="D41" i="3" s="1"/>
  <c r="D42" i="3" s="1"/>
  <c r="D40" i="3"/>
  <c r="D39" i="3"/>
  <c r="E15" i="5"/>
  <c r="E16" i="5" l="1"/>
  <c r="F15" i="5"/>
  <c r="H15" i="5" s="1"/>
  <c r="E18" i="5" l="1"/>
  <c r="F16" i="5"/>
  <c r="H16" i="5" s="1"/>
  <c r="E19" i="5" l="1"/>
  <c r="F18" i="5"/>
  <c r="H18" i="5" s="1"/>
  <c r="E20" i="5" l="1"/>
  <c r="F19" i="5"/>
  <c r="H19" i="5" s="1"/>
  <c r="F20" i="5" l="1"/>
  <c r="H20" i="5" s="1"/>
  <c r="E21" i="5"/>
  <c r="F21" i="5" l="1"/>
  <c r="H21" i="5" s="1"/>
  <c r="E22" i="5"/>
  <c r="E30" i="5" l="1"/>
  <c r="F22" i="5"/>
  <c r="H22" i="5" s="1"/>
  <c r="H23" i="5" s="1"/>
  <c r="H25" i="5" s="1"/>
  <c r="E33" i="5" l="1"/>
  <c r="F30" i="5"/>
  <c r="H30" i="5" s="1"/>
  <c r="E36" i="5" l="1"/>
  <c r="F33" i="5"/>
  <c r="H33" i="5" s="1"/>
  <c r="F36" i="5" l="1"/>
  <c r="H36" i="5" s="1"/>
  <c r="H39" i="5" s="1"/>
  <c r="H41" i="5" s="1"/>
  <c r="E38" i="5"/>
  <c r="F38" i="5" s="1"/>
  <c r="H38" i="5" s="1"/>
  <c r="H42" i="5" l="1"/>
  <c r="H43" i="5" s="1"/>
</calcChain>
</file>

<file path=xl/sharedStrings.xml><?xml version="1.0" encoding="utf-8"?>
<sst xmlns="http://schemas.openxmlformats.org/spreadsheetml/2006/main" count="1543" uniqueCount="1011">
  <si>
    <t xml:space="preserve">ITEM </t>
  </si>
  <si>
    <t xml:space="preserve">DESCRIPCION </t>
  </si>
  <si>
    <t>VALOR TOTAL</t>
  </si>
  <si>
    <t>Remodelacion de Baños (ABC, D, G, ED, ADMIN, BARTES)</t>
  </si>
  <si>
    <t>Impermeabilización cubierta</t>
  </si>
  <si>
    <t>Mantenimiento correctivo y limpieza de fachadas bloques ABC, D y F y Coliseo</t>
  </si>
  <si>
    <t>Pintura general fachadas bloquea ABC, D, F, G, H y Coliseo</t>
  </si>
  <si>
    <t xml:space="preserve">Cambio de ventanearía </t>
  </si>
  <si>
    <t>Escarificación, Impermeabilización y pintura Epoxica laboratorios B</t>
  </si>
  <si>
    <t>Cambio Cielo raso bloque H y bloque B</t>
  </si>
  <si>
    <t>Cambio  Ascensores ABC, Bloque G</t>
  </si>
  <si>
    <t>Cambio de puerta Galvanizada para salones y laboratorios</t>
  </si>
  <si>
    <t>Mantenimiento Barandas en concreto, cambio por polimero de alto impacto</t>
  </si>
  <si>
    <t>Mantenimiento de estructuras de estantes para libros bloque G</t>
  </si>
  <si>
    <t>Revision y Mantenimiento estructural de edificacion (bloque G)</t>
  </si>
  <si>
    <t>Mantenimiento de los tableros eléctricos de toda la sede</t>
  </si>
  <si>
    <t>Cambio de Tomacorriente salones</t>
  </si>
  <si>
    <t>Cambio de  interruptores salones</t>
  </si>
  <si>
    <t>Cambio a Luminaria LED (Todos los bloques no incluye E)</t>
  </si>
  <si>
    <t>Mantenimiento Transformadores Y Subestaciones Principales</t>
  </si>
  <si>
    <t xml:space="preserve">Iluminacion de alumbrado publico senderos areas comuens solar  70V </t>
  </si>
  <si>
    <t>Luminaria complejo deprotivo futbol y softball</t>
  </si>
  <si>
    <t>Mantenimiento graderias</t>
  </si>
  <si>
    <t>Sistema de bombe piscinas</t>
  </si>
  <si>
    <t>Cancha de futbol 11 sintetica con shockpad</t>
  </si>
  <si>
    <t xml:space="preserve">Cerramiento Pisicina y cancha de futbol malla electrosoldada </t>
  </si>
  <si>
    <t>Pista Atletica</t>
  </si>
  <si>
    <t>Climatizacion bloques</t>
  </si>
  <si>
    <t>COVID19 Compra de lavamanos con pedal integrado con dispensador de jabon antivandalico</t>
  </si>
  <si>
    <t>Automatizacion, diseño y suminstro de agua potable con almacenamiento y autonomia ( 2 escenarios uno con el estudio especial para el diseño de la parte hidrosanitaria y el otro con las cotizaciones que se han recibido del proyecto)</t>
  </si>
  <si>
    <t xml:space="preserve">Cerramiento perimetral de entrada 46 hasta el bloque H			</t>
  </si>
  <si>
    <t>Mantenimiento Planta de tratamiento de agua PTAR 1, 2 y 3</t>
  </si>
  <si>
    <t>Sistema de CCTV y control de acceso con sistema de deteccion de temperatura</t>
  </si>
  <si>
    <t>Dotacion mobiliario sabanlarga</t>
  </si>
  <si>
    <t>Base de datos de Biblioteca</t>
  </si>
  <si>
    <t xml:space="preserve">Centro de Acopio con contenedores </t>
  </si>
  <si>
    <t>TOTAL COSTOS DIRECTOS</t>
  </si>
  <si>
    <t>ADMINISTRACION</t>
  </si>
  <si>
    <t xml:space="preserve">IMPREVISTOS </t>
  </si>
  <si>
    <t>UTILIDAD</t>
  </si>
  <si>
    <t>TOTAL COSTOS INDIRECTOS</t>
  </si>
  <si>
    <t>VALOR TOTAL  (COSTOS DIRECTOS + COSTOS INDIRECTOS)</t>
  </si>
  <si>
    <t>Pintura general fachadas bloquea ABC, D, F, G, H y coliseo</t>
  </si>
  <si>
    <t>PROPUESTA ECONOMICA MEJORAMIENTO Y ADECUACIÓN SEDES UNIVERSIDAD DEL ATLÁNTICO</t>
  </si>
  <si>
    <t>CONDICIONES GENERALES</t>
  </si>
  <si>
    <t xml:space="preserve">Automatizacion de Sistema de Agua Potable </t>
  </si>
  <si>
    <t>Emergencia Sanitaria por COVID 19</t>
  </si>
  <si>
    <t>ITEM</t>
  </si>
  <si>
    <t xml:space="preserve">Descripción </t>
  </si>
  <si>
    <t>UNIDAD</t>
  </si>
  <si>
    <t>CANTIDAD</t>
  </si>
  <si>
    <t>Valor Unitario</t>
  </si>
  <si>
    <t>Valor Total</t>
  </si>
  <si>
    <t>Preliminares</t>
  </si>
  <si>
    <t>1.1</t>
  </si>
  <si>
    <t>Localizacion y Replanteo</t>
  </si>
  <si>
    <t>M2</t>
  </si>
  <si>
    <t>1.2</t>
  </si>
  <si>
    <t xml:space="preserve">Cerramiento en Lona Verde </t>
  </si>
  <si>
    <t>ML</t>
  </si>
  <si>
    <t>1.3</t>
  </si>
  <si>
    <t>Campamento Para Almacenamiento de Materiales</t>
  </si>
  <si>
    <t>1.4</t>
  </si>
  <si>
    <t xml:space="preserve">Limpieza y Descapote Esp.=0,20 mts a Maquina </t>
  </si>
  <si>
    <t>M3</t>
  </si>
  <si>
    <t>1.5</t>
  </si>
  <si>
    <t xml:space="preserve">Retiro de Manto Edil Existente </t>
  </si>
  <si>
    <t>1.6</t>
  </si>
  <si>
    <t>Demoliciones de estructuras en concreto, incluye retiro de sobrantes</t>
  </si>
  <si>
    <t>1.7</t>
  </si>
  <si>
    <t>Demoliciones de Muros en Bloque, incluye retiro de sobrantes</t>
  </si>
  <si>
    <t>1.8</t>
  </si>
  <si>
    <t>Demolicion Mecanica de Placa en Concreto (Esp.=0,15 mts), incluye retiro, cargue, transporte de Material sobrante a una distancia maxima de 1 km</t>
  </si>
  <si>
    <t>1.9</t>
  </si>
  <si>
    <t>Excavacion manual sobre terreno, incluye retiro, cargue, transporte de Material sobrante a una distancia maxima de 1 km</t>
  </si>
  <si>
    <t>1.10</t>
  </si>
  <si>
    <t>Excavacion manual sobre terreno para Vigas de Amarre o Cimentacion, incluye retiro, cargue, transporte de Material sobrante a una distancia maxima de 1 km</t>
  </si>
  <si>
    <t>1.11</t>
  </si>
  <si>
    <t>Excavacion a maquina sobre terreno, incluye retiro, cargue, transporte de Material sobrante a una distancia maxima de 1 km</t>
  </si>
  <si>
    <t>1.12</t>
  </si>
  <si>
    <t>Relleno con material seleccionado compactacion PM=95%</t>
  </si>
  <si>
    <t>1.13</t>
  </si>
  <si>
    <t>Relleno compactado con material del sitio proveniente de la excavacion para nivelacion de terreno</t>
  </si>
  <si>
    <t>1.14</t>
  </si>
  <si>
    <t>Provisional de energia electrica</t>
  </si>
  <si>
    <t>GLB</t>
  </si>
  <si>
    <t>1.15</t>
  </si>
  <si>
    <t>Provisional de agua potable</t>
  </si>
  <si>
    <t>1.16</t>
  </si>
  <si>
    <t>Desmonte de Redes Secas</t>
  </si>
  <si>
    <t>1.17</t>
  </si>
  <si>
    <t xml:space="preserve">Desmonte de Redes de Aires Acondicionados </t>
  </si>
  <si>
    <t>1.18</t>
  </si>
  <si>
    <t>1.19</t>
  </si>
  <si>
    <t>1.20</t>
  </si>
  <si>
    <t xml:space="preserve">Retiro de Material Sobrante </t>
  </si>
  <si>
    <t>1.21</t>
  </si>
  <si>
    <t>Desmonte de Aparatos Sanitarios</t>
  </si>
  <si>
    <t>UN</t>
  </si>
  <si>
    <t>1.22</t>
  </si>
  <si>
    <t xml:space="preserve">Desmonte de Barandas en Acero Galvanizado </t>
  </si>
  <si>
    <t>Subtotal Preliminares</t>
  </si>
  <si>
    <t>Estructuras en Concreto</t>
  </si>
  <si>
    <t>2.1</t>
  </si>
  <si>
    <t>Solado Para zapatas en concreto en obra de 14 Mpa</t>
  </si>
  <si>
    <t>2.2</t>
  </si>
  <si>
    <t>2.3</t>
  </si>
  <si>
    <t>2.4</t>
  </si>
  <si>
    <t>2.5</t>
  </si>
  <si>
    <t>2.6</t>
  </si>
  <si>
    <t>2.7</t>
  </si>
  <si>
    <t>2.8</t>
  </si>
  <si>
    <t>2.9</t>
  </si>
  <si>
    <t>2.10</t>
  </si>
  <si>
    <t>Acero Estructural A-50 para Cubierta</t>
  </si>
  <si>
    <t>KG</t>
  </si>
  <si>
    <t>2.11</t>
  </si>
  <si>
    <t>Acero de Refuerzo de 60,000 psi</t>
  </si>
  <si>
    <t>2.12</t>
  </si>
  <si>
    <t>2.13</t>
  </si>
  <si>
    <t xml:space="preserve">Gargolas en Concreto Para Desagues </t>
  </si>
  <si>
    <t>2.14</t>
  </si>
  <si>
    <t>Reconstruccion de Graderias, Incluye Resane Con Aditivo de Adherencia Epoxica de Zonas Afectadas</t>
  </si>
  <si>
    <t>Subtotal Estructuras en Concreto</t>
  </si>
  <si>
    <t>Mamposteria</t>
  </si>
  <si>
    <t>3.1</t>
  </si>
  <si>
    <t>Levante De Muro En Bloque Abuzardado De 0.15 X 0.20 X 0.40 Metros Por una Cara, Reforzado Con Acero De 1/2", Incluye Relleno En Concreto De 2500 Psi Y Mortero De Pega 1:4</t>
  </si>
  <si>
    <t>3.2</t>
  </si>
  <si>
    <t>Muro en Bloque de Concreto Liso de Esp.= 0,12 mts</t>
  </si>
  <si>
    <t>Subtotal Mamposteria</t>
  </si>
  <si>
    <t>Pañetes</t>
  </si>
  <si>
    <t>4.1</t>
  </si>
  <si>
    <t>Pañete Allanado en Mortero 1:4</t>
  </si>
  <si>
    <t>4.2</t>
  </si>
  <si>
    <t>4.3</t>
  </si>
  <si>
    <t xml:space="preserve">Pañete Con Aditivo Adherente Para Reparacion de Grietas </t>
  </si>
  <si>
    <t>Subtotal Pañetes</t>
  </si>
  <si>
    <t>Estucos y Pinturas</t>
  </si>
  <si>
    <t>5.1</t>
  </si>
  <si>
    <t>Estuco Para Interiores</t>
  </si>
  <si>
    <t>5.2</t>
  </si>
  <si>
    <t>5.3</t>
  </si>
  <si>
    <t xml:space="preserve">Estuco Plastico Exteriores </t>
  </si>
  <si>
    <t>5.4</t>
  </si>
  <si>
    <t>5.5</t>
  </si>
  <si>
    <t>Pintura en Vinilo Para Muros, a tres manos KORAZA o Similar</t>
  </si>
  <si>
    <t>5.6</t>
  </si>
  <si>
    <t>5.9</t>
  </si>
  <si>
    <t xml:space="preserve">Pintura Epoxica Para Muros </t>
  </si>
  <si>
    <t>Pintura Impermeabilizante</t>
  </si>
  <si>
    <t xml:space="preserve">Limpieza con Hidrolavadora de Muros </t>
  </si>
  <si>
    <t>Subtotal Estucos y Pinturas</t>
  </si>
  <si>
    <t>Cielos Rasos</t>
  </si>
  <si>
    <t>6.1</t>
  </si>
  <si>
    <t xml:space="preserve">Suministro e Instalacion de Cielo Raso en Lamina de PVC Incluye Estructura </t>
  </si>
  <si>
    <t>6.2</t>
  </si>
  <si>
    <t>Suministro e Instalacion de Cielo Raso en Lamina de Superboard, con estructura Metalica y Perfil Omega</t>
  </si>
  <si>
    <t>6.3</t>
  </si>
  <si>
    <t xml:space="preserve">Suministro e Instalacion de Eterboard 10 mm Dilatado, Incluye Estructura de Aluminio </t>
  </si>
  <si>
    <t>Subtotal Cielos Rasos</t>
  </si>
  <si>
    <t>Impermeabilizaciones</t>
  </si>
  <si>
    <t>7.1</t>
  </si>
  <si>
    <t>Impermeabilizacion con Membrana PVC SIKAPLAN Cubiertas</t>
  </si>
  <si>
    <t>7.2</t>
  </si>
  <si>
    <t>Impermeabilizacion de Cubierta en Tejas</t>
  </si>
  <si>
    <t>Subtotal Impermeabilizaciones</t>
  </si>
  <si>
    <t xml:space="preserve">Cubiertas </t>
  </si>
  <si>
    <t xml:space="preserve">Mantenimiento de Cubierta en Teja UPVC </t>
  </si>
  <si>
    <t xml:space="preserve">Suministro e Instalacion de Cubierta en Teja UPVC </t>
  </si>
  <si>
    <t>Cubierta en Teja Termoacustica Tipo Sanwich aislamiento en poliuretano de 25 mm</t>
  </si>
  <si>
    <t xml:space="preserve">Subtotal Cubiertas </t>
  </si>
  <si>
    <t>Pisos y Acabados</t>
  </si>
  <si>
    <t>9.1</t>
  </si>
  <si>
    <t>Suministro e Instalacion de Fachaleta en Concreto</t>
  </si>
  <si>
    <t>9.2</t>
  </si>
  <si>
    <t>Mantenimiento de Fachaleta en Concreto Exisetnte</t>
  </si>
  <si>
    <t>9.3</t>
  </si>
  <si>
    <t xml:space="preserve">Suministro e Instalacion de Fachaleta en Gres (Bocadillo) </t>
  </si>
  <si>
    <t>9.4</t>
  </si>
  <si>
    <t>9.5</t>
  </si>
  <si>
    <t>Media Caña en Piso Pared con Mortero y Resello Epoxico</t>
  </si>
  <si>
    <t>9.6</t>
  </si>
  <si>
    <t>9.7</t>
  </si>
  <si>
    <t>Suministro e instalacion de Piso en Granito Pulido de 33 x 33</t>
  </si>
  <si>
    <t>9.8</t>
  </si>
  <si>
    <t xml:space="preserve">Suministro e instalacion de enchape ceramico color escala de grises </t>
  </si>
  <si>
    <t>Subtotal Pisos y Acabados</t>
  </si>
  <si>
    <t xml:space="preserve">Redes Hidraulicas, Sanitarias, Aguas Lluvias y Automatizacion de Sistema de Agua Potable </t>
  </si>
  <si>
    <t>10.1</t>
  </si>
  <si>
    <t>Redes Hidraulicas</t>
  </si>
  <si>
    <t>10.1.1</t>
  </si>
  <si>
    <t>Trazado</t>
  </si>
  <si>
    <t>10.1.2</t>
  </si>
  <si>
    <t>10.1.3</t>
  </si>
  <si>
    <t>10.1.4</t>
  </si>
  <si>
    <t>Suministro e instalación de Tuberia PVC 2 "</t>
  </si>
  <si>
    <t>10.1.5</t>
  </si>
  <si>
    <t>Suministro e instalación de Tuberia PVC 1 1/2 "</t>
  </si>
  <si>
    <t>10.1.6</t>
  </si>
  <si>
    <t>Suministro e instalación de Tuberia PVC 1 1/4 "</t>
  </si>
  <si>
    <t>10.1.7</t>
  </si>
  <si>
    <t>10.1.8</t>
  </si>
  <si>
    <t>10.1.9</t>
  </si>
  <si>
    <t>Suministro e instalación de Tuberia PVC 1/2"</t>
  </si>
  <si>
    <t>10.1.10</t>
  </si>
  <si>
    <t>Válvulas PVC 1-1/2"</t>
  </si>
  <si>
    <t>10.1.11</t>
  </si>
  <si>
    <t xml:space="preserve">Registros en PVC 6"para válvulas </t>
  </si>
  <si>
    <t>10.1.12</t>
  </si>
  <si>
    <t>Puntos Agua potables de 1/2" Para Lavamanos</t>
  </si>
  <si>
    <t>10.1.13</t>
  </si>
  <si>
    <t>Puntos Agua potables de 1-1/2" Para  Inodoros y Orinales</t>
  </si>
  <si>
    <t>10.1.14</t>
  </si>
  <si>
    <t>Prueba hidráulica tubería</t>
  </si>
  <si>
    <t>10.2</t>
  </si>
  <si>
    <t>Redes Sanitarias</t>
  </si>
  <si>
    <t>10.2.1</t>
  </si>
  <si>
    <t>10.2.2</t>
  </si>
  <si>
    <t>10.2.3</t>
  </si>
  <si>
    <t>10.2.4</t>
  </si>
  <si>
    <t>Punto sanitario 4"</t>
  </si>
  <si>
    <t>10.2.5</t>
  </si>
  <si>
    <t>Punto sanitario 3"</t>
  </si>
  <si>
    <t>10.2.6</t>
  </si>
  <si>
    <t>Punto sanitario 2"</t>
  </si>
  <si>
    <t>10.2.7</t>
  </si>
  <si>
    <t>Suministro e instalacion de Tuberia PVC S Ø 2"</t>
  </si>
  <si>
    <t>10.2.8</t>
  </si>
  <si>
    <t>Suministro e instalacion de Tuberia PVC S Ø 3"</t>
  </si>
  <si>
    <t>10.2.9</t>
  </si>
  <si>
    <t>Suministro e instalacion de Tuberia PVC S Ø 4"</t>
  </si>
  <si>
    <t>10.2.10</t>
  </si>
  <si>
    <t xml:space="preserve"> Suministro e instalacion de Tuberia PVC S Ø 6"</t>
  </si>
  <si>
    <t>10.2.11</t>
  </si>
  <si>
    <t>Suministro e instalacion de Bajante PVC 4"</t>
  </si>
  <si>
    <t>10.2.12</t>
  </si>
  <si>
    <t>10.2.13</t>
  </si>
  <si>
    <t>Prueba Sanitaria de tubería y registros</t>
  </si>
  <si>
    <t>10.3</t>
  </si>
  <si>
    <t>Redes De Aguas Lluvias</t>
  </si>
  <si>
    <t>10.3.1</t>
  </si>
  <si>
    <t>10.3.2</t>
  </si>
  <si>
    <t>10.3.3</t>
  </si>
  <si>
    <t>10.3.4</t>
  </si>
  <si>
    <t>Suministro e instalación deTuberia PVC Ø6"</t>
  </si>
  <si>
    <t>10.3.5</t>
  </si>
  <si>
    <t>Suministro e instalación deTuberia PVC  Ø4"</t>
  </si>
  <si>
    <t>10.3.6</t>
  </si>
  <si>
    <t>Suministro e instalación deTuberia PVC  Bajantes PVC 4"</t>
  </si>
  <si>
    <t>10.3.7</t>
  </si>
  <si>
    <t>10.4</t>
  </si>
  <si>
    <t>10.4.1</t>
  </si>
  <si>
    <t>Area Administrativa y Bloques D, H, Y G</t>
  </si>
  <si>
    <t>10.4.1.1</t>
  </si>
  <si>
    <t>10.4.1.2</t>
  </si>
  <si>
    <t>10.4.1.3</t>
  </si>
  <si>
    <t>10.4.1.4</t>
  </si>
  <si>
    <t>10.4.1.5</t>
  </si>
  <si>
    <t>10.4.1.6</t>
  </si>
  <si>
    <t>10.4.1.7</t>
  </si>
  <si>
    <t>10.4.1.8</t>
  </si>
  <si>
    <t>10.4.1.9</t>
  </si>
  <si>
    <t>10.4.1.10</t>
  </si>
  <si>
    <t>10.4.1.11</t>
  </si>
  <si>
    <t>10.4.1.12</t>
  </si>
  <si>
    <t>10.4.2</t>
  </si>
  <si>
    <t>Centro de Convenciones</t>
  </si>
  <si>
    <t>10.4.2.1</t>
  </si>
  <si>
    <t>10.4.2.2</t>
  </si>
  <si>
    <t>10.4.2.3</t>
  </si>
  <si>
    <t>10.4.2.4</t>
  </si>
  <si>
    <t>10.4.2.5</t>
  </si>
  <si>
    <t>10.4.2.6</t>
  </si>
  <si>
    <t>10.4.2.7</t>
  </si>
  <si>
    <t>10.4.2.8</t>
  </si>
  <si>
    <t>10.4.3</t>
  </si>
  <si>
    <t>10.4.3.1</t>
  </si>
  <si>
    <t>UND</t>
  </si>
  <si>
    <t>10.4.3.2</t>
  </si>
  <si>
    <t>10.4.3.3</t>
  </si>
  <si>
    <t>10.4.3.4</t>
  </si>
  <si>
    <t>10.4.3.5</t>
  </si>
  <si>
    <t>10.4.4</t>
  </si>
  <si>
    <t>Bloque I</t>
  </si>
  <si>
    <t>10.4.4.1</t>
  </si>
  <si>
    <t>10.4.4.2</t>
  </si>
  <si>
    <t>10.4.4.3</t>
  </si>
  <si>
    <t>10.4.4.4</t>
  </si>
  <si>
    <t>10.4.4.5</t>
  </si>
  <si>
    <t>10.4.4.6</t>
  </si>
  <si>
    <t>10.4.4.7</t>
  </si>
  <si>
    <t>10.4.4.8</t>
  </si>
  <si>
    <t>10.4.5</t>
  </si>
  <si>
    <t xml:space="preserve">Bombas Bloque E </t>
  </si>
  <si>
    <t>10.4.5.1</t>
  </si>
  <si>
    <t>10.4.5.2</t>
  </si>
  <si>
    <t>10.4.5.3</t>
  </si>
  <si>
    <t>10.4.5.4</t>
  </si>
  <si>
    <t>10.4.5.5</t>
  </si>
  <si>
    <t xml:space="preserve">Subtotal Redes Hidraulicas, Sanitarias, Aguas Lluvias y Automatizacion de Sistema de Agua Potable </t>
  </si>
  <si>
    <t>Carpinteria de Aluminio</t>
  </si>
  <si>
    <t>11.1</t>
  </si>
  <si>
    <t>Suministro e Instalacion de Ventanas en Perfileria de Aluminio con Vidrio Templado Termoacustico</t>
  </si>
  <si>
    <t>11.2</t>
  </si>
  <si>
    <t>Mantenimiento de Perfileria y Herrajes de Ventanas Existentes, No Incluye Cambio de Vidrio</t>
  </si>
  <si>
    <t>Subtotal Carpinteria de Aluminio</t>
  </si>
  <si>
    <t>Carpinteria Metalica</t>
  </si>
  <si>
    <t>12.1</t>
  </si>
  <si>
    <t>12.2</t>
  </si>
  <si>
    <t>Suministro e Instalacion de Fachada Estandar Reforzada Lamina Compactada (Modumex), Incluye Puerta y Accesorios) Para Baños</t>
  </si>
  <si>
    <t>12.3</t>
  </si>
  <si>
    <t>Suministro e Instalacion de Division en Lamina Compactada (Modumex) Para Orinales</t>
  </si>
  <si>
    <t>12.4</t>
  </si>
  <si>
    <t xml:space="preserve">Suministro e Instalacion de Durapanel de 1,00 mts de alto </t>
  </si>
  <si>
    <t>12.5</t>
  </si>
  <si>
    <t>12.6</t>
  </si>
  <si>
    <t>12.7</t>
  </si>
  <si>
    <t>Mantenimiento, antioxido y pintura a estanteria biblioteca (2m altura, 1m ancho, 60cm profundidad, entrepaños cada 33 cm)</t>
  </si>
  <si>
    <t>12.8</t>
  </si>
  <si>
    <t xml:space="preserve">Suminsitro e Instalacion de Pasamanos en Acero Galvanizado </t>
  </si>
  <si>
    <t>12.9</t>
  </si>
  <si>
    <t>Suministro e Instalacion de Cerramiento en Paneles de Malla Electrosoldada Galvanizada Comtemporanea con Recubrimiento Marino Zona Deportiva, Resistente a la Corrosion con H=2,40 mts, Incluye Puerta de Acceso</t>
  </si>
  <si>
    <t>12.10</t>
  </si>
  <si>
    <t>Suministro e Instalacion de Concertia de Seguridad D=14"</t>
  </si>
  <si>
    <t>12.11</t>
  </si>
  <si>
    <t>Suministro e Instalacion de perfil 3" x 1 1/2" en Concreto anclado a alfajia.</t>
  </si>
  <si>
    <t>12.12</t>
  </si>
  <si>
    <t>Mantenimiento de Estructura Metalica de Cubierta en Tubo Redondo Galvanizado Calibre 14 de 2"</t>
  </si>
  <si>
    <t>12.13</t>
  </si>
  <si>
    <t xml:space="preserve">Lavado de Estructura Metalica y Cubierta de Puente con Rinse no Abrasivo </t>
  </si>
  <si>
    <t>12.14</t>
  </si>
  <si>
    <t xml:space="preserve">Montaje de Estructura Metalica de Soporte </t>
  </si>
  <si>
    <t>12.15</t>
  </si>
  <si>
    <t>Suministro de Andamio Descolgado Electrico o Similar Para Equipo de Trabajo en Alturas Certificado</t>
  </si>
  <si>
    <t>12.16</t>
  </si>
  <si>
    <t>Puerta Rejilla en Celosia con sistema 7038 monumental o similar, de medidas de 2,00 x 1,00 mts</t>
  </si>
  <si>
    <t>12.17</t>
  </si>
  <si>
    <t>Divisiones Para Baño en Acero Inoxidable</t>
  </si>
  <si>
    <t xml:space="preserve">Suministro e instalacion de angulo corta gotera en exterior </t>
  </si>
  <si>
    <t>Subtotal Carpinteria Metalica</t>
  </si>
  <si>
    <t>Aparatos Sanitarios</t>
  </si>
  <si>
    <t>13.1</t>
  </si>
  <si>
    <t>13.2</t>
  </si>
  <si>
    <t xml:space="preserve">Suministro e Instalacion Sanitario Antivandalico Incluye Fluxometro </t>
  </si>
  <si>
    <t>13.3</t>
  </si>
  <si>
    <t>13.4</t>
  </si>
  <si>
    <t>Dispensador circular de papel higiénico. Ancho de rollo de papel: 115 mm, Diametro Tubo de rollo de papel: 45 y 70 mm; o similar.</t>
  </si>
  <si>
    <t>13.5</t>
  </si>
  <si>
    <t xml:space="preserve">Suministro e Instalacion de Juego de Ducha Sencilla </t>
  </si>
  <si>
    <t>13.6</t>
  </si>
  <si>
    <t xml:space="preserve">Suministro e instalación de barra de seguridad largo 18" acero inoxidable satinado diametro 1-1/4", tornillos escondidos. Anclaje a pared </t>
  </si>
  <si>
    <t>13.7</t>
  </si>
  <si>
    <t>Suministro e Instalacion de Espejos Biselados de 3 mm Incluye Soporte</t>
  </si>
  <si>
    <t>13.8</t>
  </si>
  <si>
    <t xml:space="preserve">Mesones en granito para lavamanos fundido en sitio. Grano Nº 1 (1/4-1/8") mármol color a convenir. Incluye nariz y salpicadero. </t>
  </si>
  <si>
    <t>13.9</t>
  </si>
  <si>
    <t>Suministro e Instalacion de Rejilla de Piso de 4" x 3"</t>
  </si>
  <si>
    <t>Subtotal Aparatos Sanitarios</t>
  </si>
  <si>
    <t>Ascensores</t>
  </si>
  <si>
    <t>14.1</t>
  </si>
  <si>
    <t>Desinstalacion, Retiro y Disposicion Final de Ascensores Existentes</t>
  </si>
  <si>
    <t>14.2</t>
  </si>
  <si>
    <t>Suministro e Instalacion de Ascensor de 5 Paradas de 10 Pasajeros Incluye 4 Maquinas, Motor, Cabinas, Puertas, Rieles y Todos los Elementos Para Su Correcto Funcionamiento, Sistema Autorescate</t>
  </si>
  <si>
    <t>Subtotal Ascensores</t>
  </si>
  <si>
    <t>Carpinteria en Madera</t>
  </si>
  <si>
    <t>15.1</t>
  </si>
  <si>
    <t>Subtotal Carpinteria en Madera</t>
  </si>
  <si>
    <t>Cancha de Futbol Sintetico</t>
  </si>
  <si>
    <t>16.1</t>
  </si>
  <si>
    <t>Bordillo en Concreto de 0,15 x 0,20</t>
  </si>
  <si>
    <t>16.2</t>
  </si>
  <si>
    <t xml:space="preserve">Suministro e Instalacion de Filtros de 4" Perforada </t>
  </si>
  <si>
    <t>16.3</t>
  </si>
  <si>
    <t>Suministro e instalacion de geotextil T2100</t>
  </si>
  <si>
    <t>16.4</t>
  </si>
  <si>
    <t>Suministro, colocacion y compactacion de base en grava e=0,15 m.</t>
  </si>
  <si>
    <t>16.5</t>
  </si>
  <si>
    <t>Subbase Granular Esp.=0,10 mts</t>
  </si>
  <si>
    <t>16.6</t>
  </si>
  <si>
    <t>16.7</t>
  </si>
  <si>
    <t>Cesped sintetico para futbol de 55 mm FIFA monofilmento con certificacion FIFA</t>
  </si>
  <si>
    <t>16.8</t>
  </si>
  <si>
    <t xml:space="preserve">Suministro e Instalacion de Shock Pad </t>
  </si>
  <si>
    <t>16.9</t>
  </si>
  <si>
    <t>Suministro e Instalacion de Porteria de 7,44 x 2,44</t>
  </si>
  <si>
    <t>PAR</t>
  </si>
  <si>
    <t>Subtotal Cancha de Futbol Sintetico</t>
  </si>
  <si>
    <t>Mantenimiento y Operación Piscinas</t>
  </si>
  <si>
    <t>17.1</t>
  </si>
  <si>
    <t>17.2</t>
  </si>
  <si>
    <t xml:space="preserve">Suministro e Instalacion de Sandblasting SP5 grado blanco para 2 tanques </t>
  </si>
  <si>
    <t>17.3</t>
  </si>
  <si>
    <t>Pintura Imprimante de Fosfato de Zinc Sika, Espesor de 2 a 3 MILLS</t>
  </si>
  <si>
    <t>17.4</t>
  </si>
  <si>
    <t>Pintura Barrera, Espesor de 2 a 3 MILLS</t>
  </si>
  <si>
    <t>17.5</t>
  </si>
  <si>
    <t>Pintura Poliuretano, Espesor de 2 a 3 MILLS</t>
  </si>
  <si>
    <t>17.6</t>
  </si>
  <si>
    <t xml:space="preserve">Suministro e Instalacion de Tuberia de Proceso de 8" </t>
  </si>
  <si>
    <t>17.7</t>
  </si>
  <si>
    <t xml:space="preserve">Suministro e Instalacion de Tuberia de Proceso de 10" </t>
  </si>
  <si>
    <t>17.8</t>
  </si>
  <si>
    <t xml:space="preserve">Suministro e Instalacion de Codos de  Proceso de 8" x 90° </t>
  </si>
  <si>
    <t>17.9</t>
  </si>
  <si>
    <t xml:space="preserve">Suministro e Instalacion de Flanges de  Proceso de 8" x 150 </t>
  </si>
  <si>
    <t>17.10</t>
  </si>
  <si>
    <t xml:space="preserve">Suministro e Instalacion de Valvulas de  Proceso de 8" </t>
  </si>
  <si>
    <t>17.11</t>
  </si>
  <si>
    <t xml:space="preserve">Suministro e Instalacion de Cheque de  Proceso de 8" </t>
  </si>
  <si>
    <t>17.12</t>
  </si>
  <si>
    <t xml:space="preserve">Suministro e Instalacion de Flanges de  Proceso de 10" x 150 </t>
  </si>
  <si>
    <t>17.13</t>
  </si>
  <si>
    <t>17.14</t>
  </si>
  <si>
    <t>17.15</t>
  </si>
  <si>
    <t>Suministro e Instalacion de Nuevo Gabinete Principal Manejo de Cuarto de Bombas, Inlcuye desmontaje del existente</t>
  </si>
  <si>
    <t>17.16</t>
  </si>
  <si>
    <t xml:space="preserve">Mantenimiento de Bandeja Galvanizada en el Cuarto de Bomba </t>
  </si>
  <si>
    <t>17.17</t>
  </si>
  <si>
    <t>Suministro e Instalacion de de Tuberia EMT de 1-1/2" , Incluye desmonte de tuberia Conduit Existente</t>
  </si>
  <si>
    <t>17.18</t>
  </si>
  <si>
    <t>Mantenimiento de Bombas de 25 Hp</t>
  </si>
  <si>
    <t>17.19</t>
  </si>
  <si>
    <t>Subtotal Mantenimiento y Operación Piscinas</t>
  </si>
  <si>
    <t>Pista de Atlestismo</t>
  </si>
  <si>
    <t>18.4</t>
  </si>
  <si>
    <t>18.5</t>
  </si>
  <si>
    <t xml:space="preserve">Imprimacion con Emulsion Asfaltica </t>
  </si>
  <si>
    <t>Suministtro e Instalacion de Recubrimiento Para Pista Atletica 14 mm</t>
  </si>
  <si>
    <t>Subtotal Pista de Atlestismo</t>
  </si>
  <si>
    <t>Sistema de CCTV y Control de Acceso con Sistema de Deteccion de Temperatura</t>
  </si>
  <si>
    <t>19.1.1</t>
  </si>
  <si>
    <t>19.1.2</t>
  </si>
  <si>
    <t>19.1.3</t>
  </si>
  <si>
    <t>19.1.4</t>
  </si>
  <si>
    <t>19.1.5</t>
  </si>
  <si>
    <t>19.1.6</t>
  </si>
  <si>
    <t>19.1.7</t>
  </si>
  <si>
    <t>Control de Acceso</t>
  </si>
  <si>
    <t>Subtotal Sistema de CCTV y Control de Acceso con Sistema de Deteccion de Temperatura</t>
  </si>
  <si>
    <t>Suministro e Instalacion de Lavamanos con pedal Integrado Incluye Dispensador de Jabon Antivandalico</t>
  </si>
  <si>
    <t>Subtotal Emergencia Sanitaria por COVID 19</t>
  </si>
  <si>
    <t>Instalaciones Electricas - Luminarias</t>
  </si>
  <si>
    <t>Acometidas y Alimentadores</t>
  </si>
  <si>
    <t>Celdas y Tableros BT</t>
  </si>
  <si>
    <t>JG</t>
  </si>
  <si>
    <t>Mantenimiento General de Tableros Electricos Metalicos Existentes, incluye peinar cables, señalizacion tablerosy breakers, diagramas unifilares de 60cms x 50 cms x 20 cms</t>
  </si>
  <si>
    <t xml:space="preserve">Salidas </t>
  </si>
  <si>
    <t>Interruptores</t>
  </si>
  <si>
    <t>Suministro e Instalacion de Interruptor Automatico Enchufable de 3 x 20 x 30 Amp.</t>
  </si>
  <si>
    <t>Suministro e Instalacion de Interruptor Automatico Enchufable de 2 x 20 x 30 Amp.</t>
  </si>
  <si>
    <t>Suministro e Instalacion de Interruptor Automatico Enchufable de 1 x 15 x 30 Amp.</t>
  </si>
  <si>
    <t>Suministro e Instalacion de Interruptor</t>
  </si>
  <si>
    <t>Luminarias</t>
  </si>
  <si>
    <t>Suministro e Instalacion de lamparas exteriores Tamaño de la lámpara: L1400 * 540 * H44mm Battary12.6V, 80AH LED: SMD3030,192PCS Altura de instalación: 7-8m Tamaño del agujero: 60mm-100mm  . Incluyen sensores inteligentes o fotoceldas,Panel solar: 18V / 150W</t>
  </si>
  <si>
    <t>Sistema Puesta a Tierra</t>
  </si>
  <si>
    <t>Suministro e instalacion de malla de puesta a tierra tipo pata de ganso 3m x 3m. Incluye 3 varillas de puesta a tierra para tablero general de 2.4 m x 5/8". Incluye conector.</t>
  </si>
  <si>
    <t>Tomacorrientes</t>
  </si>
  <si>
    <t>Suministro e instalación de Tomacorriente 110 V</t>
  </si>
  <si>
    <t>Suministro e instalación de Tomacorriente 110 V Tipo Intemperie</t>
  </si>
  <si>
    <t>Suministros Electricos</t>
  </si>
  <si>
    <t>Suministro e instalacion de Tapas Antivandalicas Para Cajas Electricas</t>
  </si>
  <si>
    <t xml:space="preserve">Mantenimiento a los Cuartos Electricos </t>
  </si>
  <si>
    <t>Subestacion Electrica</t>
  </si>
  <si>
    <t>Mantenimiento Preventivo, pruebas electricas y pintura parcial a tranformadores con potencias de 500 a 1000 KVA</t>
  </si>
  <si>
    <t>Mantenimiento Preventivo, pruebas electricas y pintura parcial a tranformadores con potencias de 75 a 300 KVA</t>
  </si>
  <si>
    <t>Desmonte, suministro y cambio de perilla de maniobras seccinador MT</t>
  </si>
  <si>
    <t>Desmonte, suministro y cambio de Seccionador subestacion principal</t>
  </si>
  <si>
    <t>Suministro e Instalacion de terminales premoldeadas tipo exterior</t>
  </si>
  <si>
    <t>Juego</t>
  </si>
  <si>
    <t>Mantenimiento electrico de las subestaciones</t>
  </si>
  <si>
    <t>Subtotal Instalaciones Electricas - Luminarias</t>
  </si>
  <si>
    <t>PRESUPUESTO DE INTERVENTORÍA - MEJORAMIENTO Y ADECUACIÓN SEDES UNIVERSIDAD DEL ATLÁNTICO</t>
  </si>
  <si>
    <t>DESCRIPCIÓN</t>
  </si>
  <si>
    <t>Cant</t>
  </si>
  <si>
    <t>Dedicación       h-mes</t>
  </si>
  <si>
    <t>Dedicación mes</t>
  </si>
  <si>
    <t>Dedicación  Total</t>
  </si>
  <si>
    <t>Tarifa Mensual</t>
  </si>
  <si>
    <t>Costo Total</t>
  </si>
  <si>
    <t>Costos Directos Personal</t>
  </si>
  <si>
    <t>PERSONAL PROFESIONAL</t>
  </si>
  <si>
    <t>Director de la Interventoría</t>
  </si>
  <si>
    <t>Ingeniero Residente General</t>
  </si>
  <si>
    <t>Ingeniero de estructuras</t>
  </si>
  <si>
    <t>Ingeniero redes secas y húmedas</t>
  </si>
  <si>
    <t>Arquitecto</t>
  </si>
  <si>
    <t>Ingeniero Eléctrico e iluminación</t>
  </si>
  <si>
    <t>Profesional SISO</t>
  </si>
  <si>
    <t>Profesional Gestión Social</t>
  </si>
  <si>
    <t>Ingenieros Auxiliares</t>
  </si>
  <si>
    <t>PERSONAL TECNICO Y ADMINISTRATIVO</t>
  </si>
  <si>
    <t>Contador</t>
  </si>
  <si>
    <t>Inspectores</t>
  </si>
  <si>
    <t>Mensajero</t>
  </si>
  <si>
    <t>Conductor</t>
  </si>
  <si>
    <t>Secretaria</t>
  </si>
  <si>
    <t>Sub-Total Costos Directos</t>
  </si>
  <si>
    <t xml:space="preserve">Factor Multiplicador </t>
  </si>
  <si>
    <t>Utilización Mensual</t>
  </si>
  <si>
    <t>Duración Mes</t>
  </si>
  <si>
    <t>Tiempo Total Utilizacion</t>
  </si>
  <si>
    <t>Costos Indirectos</t>
  </si>
  <si>
    <t>Comisión topográfica (Incluye Personal, Equipos y Transporte)</t>
  </si>
  <si>
    <t>Estudios de Suelos (Incluye Equipos y Personal, ensayos de Laboratorio, informe y transportes )</t>
  </si>
  <si>
    <t>Ensayos de laboratorio</t>
  </si>
  <si>
    <t>Combustibles</t>
  </si>
  <si>
    <t>Comunicaciones</t>
  </si>
  <si>
    <t>Equipo de topografía</t>
  </si>
  <si>
    <t>Camionetas</t>
  </si>
  <si>
    <t>Dotacion equipos para oficina</t>
  </si>
  <si>
    <t>Gl</t>
  </si>
  <si>
    <t>Edición de Informes (Mensuales y final, incluye ploteo de planchas original en papel de seguridad y archivos magnéticos)</t>
  </si>
  <si>
    <t>SUB-TOTAL COSTOS ESTUDIOS</t>
  </si>
  <si>
    <t>I.V.A.</t>
  </si>
  <si>
    <t>TOTAL INTERVENTORÍA</t>
  </si>
  <si>
    <t>DESCRIPCION</t>
  </si>
  <si>
    <t>TOTAL</t>
  </si>
  <si>
    <t>Cantidad</t>
  </si>
  <si>
    <t>Desmonte de Cubierta en Teja UPVC</t>
  </si>
  <si>
    <t>Piso en Mortero Epoxico (Base es un Mortero Seco de Altisima Viscosidad con resina epoxica y arena de cuarzo)</t>
  </si>
  <si>
    <t>Piso en Concreto de 21 Mpa Esp.=0,10 mts Incluye malla electrosoldada</t>
  </si>
  <si>
    <t>Suministro e Instalacion de enchape ceramico pared de 30 x 60 cm color Blanco</t>
  </si>
  <si>
    <t>Suministro e instalación de Tuberia PVC 1 "</t>
  </si>
  <si>
    <t>Suministro e instalación de Tuberia PVC 3/4"</t>
  </si>
  <si>
    <t>Registros en Ladrillo Rojo 1.0m x 1.0 m, tapa y fondo en concreto reforzado 3000 psi, incluye cañuela, prefundidad entre 0m y 1m</t>
  </si>
  <si>
    <t>Suministro e Instalacion de Orinal Antivandalico Incluye Fluxometro</t>
  </si>
  <si>
    <t xml:space="preserve">Mantenimiento de Estructura Portante de Techo Acceso en Madera, Incluye Limpieza, Lijado y Barnizado 2 Manos </t>
  </si>
  <si>
    <t>18.1</t>
  </si>
  <si>
    <t>18.2</t>
  </si>
  <si>
    <t>18.3</t>
  </si>
  <si>
    <t>Pro Bienestar adulto mayor entidades orden dptal</t>
  </si>
  <si>
    <t>Estampilla pro desarrollo</t>
  </si>
  <si>
    <t>Estampilla pro cultura</t>
  </si>
  <si>
    <t>Estampilla ITSA</t>
  </si>
  <si>
    <t>Transporte de materiales procedente de la excavación y disposición en escombrera aprobada por entidad ambiental</t>
  </si>
  <si>
    <t>Subbase Granular Esp.=0,15 mts</t>
  </si>
  <si>
    <t xml:space="preserve">Mezcla Densa en Caliente tipo MDC-25, Incluye transporte, extendida y compactada del material, e=6 cms </t>
  </si>
  <si>
    <t>Montaje de equipos nuevos según especificaciones (A)</t>
  </si>
  <si>
    <t>PLACA DE CONTRAPISO CONCRERTO 3500PSI,, ESP 15CMS ACERO TEMPERATURA</t>
  </si>
  <si>
    <t>TANQUE CILINDRICO HORIZONTAL EN PLOIETILENO LINEAL REFORZADO, CAPACIDAD 10,000 LÑITROS , ESCOTILLA DE INSPECCION SUPERIOR.</t>
  </si>
  <si>
    <t xml:space="preserve">VALVULA BOLA A.INOX. DE 4"X150L FLG T. 304 </t>
  </si>
  <si>
    <t>TUBERIA C-900 4" ACOPLE MECANICO PARA COND AGUA POTABLE</t>
  </si>
  <si>
    <t>ACCESORIO TUBERIA 4"- C-900 DE ACOPLE MECANICO</t>
  </si>
  <si>
    <t>Cableado de señal desde 2 bloques hasta cuarto de control principal en cable encauchetado 2x14. Este cable llegara subterráneo dentro de tubería pvc para su protección. Sera instalado en una zanja no menor a 30cm de profundidad. Incluye cable, tubería y mano de obra.</t>
  </si>
  <si>
    <t>SUMINISTRO E INSTALACION DE ACOMETIDA BOMBA 10 HP 3F(ELECTRICO)</t>
  </si>
  <si>
    <t>SUMINISTRO E INSTALACION DE TUBERIA BOMBA 10 HP(ELECTRICO)</t>
  </si>
  <si>
    <t>SUMINISTRO E INSTALACION DE CORAZA LT PARA BOMBAS 10 HP</t>
  </si>
  <si>
    <t>SUMINISTRO E INSTALACION DE PROTECCIONES ASOCIADAS AL SISTEMA 10 HP</t>
  </si>
  <si>
    <t>SUMINISTRO E INSTALACION DE ACOMETIDA BOMBA 7,5 hp 3f (ELECTRICO)</t>
  </si>
  <si>
    <t>SUMINISTRO E INSTALACION DE TUBERIA BOMBA 7,5 HP (ELECTRICO)</t>
  </si>
  <si>
    <t>SUMINISTRO E INSTALACION DE CORAZA LT PARA BOMBAS 7,5 HP (ELECTRICO)</t>
  </si>
  <si>
    <t>SUMINISTRO E INSTALACION DE PROTECCIONES ASOCIADAS AL SISTEMA 7,5 HP (ELECTRICO)</t>
  </si>
  <si>
    <t>10.4.1.13</t>
  </si>
  <si>
    <t>10.4.1.14</t>
  </si>
  <si>
    <t>10.4.1.15</t>
  </si>
  <si>
    <t>Montaje de equipos nuevos según especificaciones (B)</t>
  </si>
  <si>
    <t>Prueba de presion cuando se realice la interconexión completa.</t>
  </si>
  <si>
    <t>Para el suministro de agua se suministra válvula flotadora en uno de los tanques, válvula red White y cheque pvc para su debido control.</t>
  </si>
  <si>
    <t>SUMINISTRO E INSTALACION DE ACOMETIDA BOMBA 3 HP 3F(ELECTRICO)</t>
  </si>
  <si>
    <t>SUMINISTRO E INSTALACION DE TUBERIA BOMBA 3 HP (ELECTRICO)</t>
  </si>
  <si>
    <t>SUMINISTRO E INSTALACION DE CORAZA LT PARA BOMBAS 3 HP (ELECTRICO)</t>
  </si>
  <si>
    <t>SUMINISTRO E INSTALACION DE PROTECCIONES ASOCIADAS AL SISTEMA 3 HP(ELECTRICO)</t>
  </si>
  <si>
    <t>SUMINISTRO E INSTALACION DE REGISTROS ELECTRICOS (ELECTRICO)</t>
  </si>
  <si>
    <t>10.4.2.9</t>
  </si>
  <si>
    <t>10.4.2.10</t>
  </si>
  <si>
    <t>10.4.2.11</t>
  </si>
  <si>
    <t>TANQUE 2 - TANQUE CRA 46 -EDIFICIO  A,B,C</t>
  </si>
  <si>
    <t>Montaje de equipos nuevos según especificaciones (C)</t>
  </si>
  <si>
    <t>SUMINISTRO E INSTALACION DE ACOMETIDA BOMBA 7,5 HP 3F</t>
  </si>
  <si>
    <t>SUMINISTRO E INSTALACION DE TUBERIA BOMBA 7,5 HP</t>
  </si>
  <si>
    <t>SUMINISTRO E INSTALACION DE CORAZA LT PARA</t>
  </si>
  <si>
    <t>SUMINISTRO E INSTALACION DE PROTECCIONES ASOCIADAS AL SISTEMA 7,5 HP</t>
  </si>
  <si>
    <t>10.4.3.6</t>
  </si>
  <si>
    <t>10.4.3.7</t>
  </si>
  <si>
    <t>10.4.3.8</t>
  </si>
  <si>
    <t>Montaje de equipos nuevos según especificaciones (I)</t>
  </si>
  <si>
    <t>SUMINISTRO E INSTALACION DE ACOMETIDA BOMBA 3 HP 3F</t>
  </si>
  <si>
    <t>SUMINISTRO E INSTALACION DE TUBERIA BOMBA 3 HP</t>
  </si>
  <si>
    <t>SUMINISTRO E INSTALACION DE CORAZA LT PARA BOMBAS 3 HP</t>
  </si>
  <si>
    <t>SUMINISTRO E INSTALACION DE PROTECCIONES ASOCIADAS AL SISTEMA 3 HP</t>
  </si>
  <si>
    <t>10.4.4.9</t>
  </si>
  <si>
    <t>10.4.4.10</t>
  </si>
  <si>
    <t>10.4.5.6</t>
  </si>
  <si>
    <t>10.4.5.7</t>
  </si>
  <si>
    <t>10.4.5.8</t>
  </si>
  <si>
    <t>10.4.5.9</t>
  </si>
  <si>
    <t>10.4.5.10</t>
  </si>
  <si>
    <t>Montaje de equipos nuevos según especificaciones (D)</t>
  </si>
  <si>
    <t>Picada y tratamiento, resane junta de niple pasamuro con productos sika o similares</t>
  </si>
  <si>
    <t>Tratamiento de juntas de pegas de nichos de reflectores con productos Sika o Similares</t>
  </si>
  <si>
    <t>Tratamiento y Mantenimiento de tornilleria, marcos, empaques y sellos de ventanas de vidrio transparente.</t>
  </si>
  <si>
    <t>Tratamiento de fisuras con productos Sika o Similares</t>
  </si>
  <si>
    <t>Impermeabilizacion muros y pisos capa de 3mm, con productos Sika o similares</t>
  </si>
  <si>
    <t>Enchape de ceramica formato 20cm x 20cm de Primera</t>
  </si>
  <si>
    <t>Retiro de lodos,limpieza y manejo del agua del tanque de compenzacion hidraulica.</t>
  </si>
  <si>
    <t>Chaflanes de 20cm piso-pared y pared-pared de concreto impermeable para tanque de compensacion.</t>
  </si>
  <si>
    <t>Pañete impermeable, productos Sika o Similares tanque de compensacion.</t>
  </si>
  <si>
    <t>Enchape de ceramica formato 20cm x 20cm de Primera para piso-pared del tanque de compensacion.</t>
  </si>
  <si>
    <t>Lavado fisicoquimico de piscina limpieza periodica y final de obra.</t>
  </si>
  <si>
    <t>Limpieza periodica y final de obra.</t>
  </si>
  <si>
    <t xml:space="preserve">Tratamiento de niples pasamuros con productos Sika o Similares  </t>
  </si>
  <si>
    <t>Soportes de concreto para soportes tuberias.</t>
  </si>
  <si>
    <t>17.20</t>
  </si>
  <si>
    <t>17.21</t>
  </si>
  <si>
    <t>17.22</t>
  </si>
  <si>
    <t>17.23</t>
  </si>
  <si>
    <t>17.24</t>
  </si>
  <si>
    <t>17.25</t>
  </si>
  <si>
    <t>17.26</t>
  </si>
  <si>
    <t>17.27</t>
  </si>
  <si>
    <t>17.28</t>
  </si>
  <si>
    <t>17.29</t>
  </si>
  <si>
    <t>17.30</t>
  </si>
  <si>
    <t>17.31</t>
  </si>
  <si>
    <t>Impermeabilizacion con Membrana PVC SIKAPLAN 12 NTR Para tanques subterraneos</t>
  </si>
  <si>
    <t>7.3</t>
  </si>
  <si>
    <t xml:space="preserve">Columna de Confinamiento En Concreto De 3000 Psi De 0.15 X 0.20 Metros, No Incluye Acero de Refuerzo </t>
  </si>
  <si>
    <t>Zapatas en Concreto premezclado de 28 Mpa (No inlcuye acero de refuerzo)</t>
  </si>
  <si>
    <t>Pedestales en Concreto premezclado de 28 Mpa de 0,70 x 0,70 x 1,35 (No inlcuye acero de refuerzo)</t>
  </si>
  <si>
    <t>Vigas de amarre en Concreto premezclado de 28 Mpa (No inlcuye acero de refuerzo)</t>
  </si>
  <si>
    <t>Vigas descolgadas de 0,45 x 0,45 y 0,20 x 0,45 en concreto premezclado de 28 Mpa (No inlcuye acero de refuerzo)</t>
  </si>
  <si>
    <t>Columnas de 0,50 x 0,50 en Concreto Premezclado de 28 Mpa (No inlcuye acero de refuerzo)</t>
  </si>
  <si>
    <t>Viga De Confinamiento En Concreto De 3000 Psi De 0.15 X 0.15 Metros, No Incluye Acero De Refuerzo</t>
  </si>
  <si>
    <t>Losa maciza de cubierta en concreto premezclado de 28 Mpa Esp.=0,15 mts (No inlcuye acero de refuerzo)</t>
  </si>
  <si>
    <t>Suministro e Instalacion de  Lavamanos Incluye Llave de Push y Griferia (anti-vandálica)</t>
  </si>
  <si>
    <t>Suministro e instalacion de Medidores Electricos Para los Boques con capacidad para medir hasta 10 canales trifásicos o 30 canales monofásicos con la misma unidad, esta unidad incorpora un analizador de redes para cada uno de los 10 canales permitiendo la evaluación de calidad de potencia en cada tablero. (descripcion en el APU)</t>
  </si>
  <si>
    <t>Suministro e Instalacion de terminales premoldeadas tipo codo (interior)</t>
  </si>
  <si>
    <t>Und</t>
  </si>
  <si>
    <t xml:space="preserve">
CONEXIONES PARA EQUIPOTENCIALIZACION DE EQUIPOS Y ESTRUCTURAS E SUBESTACIONES ELECTICAS TIPO EXTERIOR E INTERIOR 15KV</t>
  </si>
  <si>
    <t>SUMINISTRO E INSTALACION LUMINARIA DE EMERGENCIA LED 2W INCLUYE TUBERIA EMT Y PROTECCION TERMOMAGNETICA</t>
  </si>
  <si>
    <t xml:space="preserve">SUMINISTRO E INSTALACIÓN DPS 15KV EN CUBA DE TRANSFORMADOR TIPO PEDESTAL </t>
  </si>
  <si>
    <t xml:space="preserve">MANTENIMIENTO ELÉCTRICO RED DE MEDIA TENSIÓN AÉREA TRIFÁSICA 15KV </t>
  </si>
  <si>
    <t>Controlador OSDP y Wiegand 4 lectores, encriptación AES 256 embebida, Certificaciones UL294, UL 1076, FCC Part 15 Class A, EN 55022, EN 55024, EN 50130-4, EN 60950-1 EM/EMC y EL 2043, incluye fuente de alimentación supervisada 75W con cargador de baterías, enclosure con tamper y baterías.</t>
  </si>
  <si>
    <t>Lectores de proximidad OSDP/Wiegand, Mobile Bluetooh, SEOS.</t>
  </si>
  <si>
    <t>Tarjeta inteligente MIFARE Plus 2K, SEOS, imprimible ISO.</t>
  </si>
  <si>
    <t>Licenciamiento control de acceso con capacidad mínima para 64 lectores y 40.000 cardholders, integración con portal de credenciales móviles, SQL server standard procesador de 4 core, software de visitantes integrado.</t>
  </si>
  <si>
    <t>Servidor de control de acceso</t>
  </si>
  <si>
    <t>Enrolador de carnets conexión USB, lector RFID Mifare, Seos, incluye estación Pc de enrolamiento.</t>
  </si>
  <si>
    <t>Licencia de integración con Video Management System</t>
  </si>
  <si>
    <t>Licencia de integración con directorio activo de Windows.</t>
  </si>
  <si>
    <t>Integración con base de datos de admisiones</t>
  </si>
  <si>
    <t>Solución LPR, incluye cámara, licencia de reconocimiento de placas vehiculares, licencia de integración a control de acceso, servidor de procesamiento para toda la solución LPR.</t>
  </si>
  <si>
    <t>Pasillo motorizado central tipo ala de ángel, en acero inoxidable 316L, aletas en policarbonato macizo, incluye pictogramas de guiado y flujo con leds multicolor.</t>
  </si>
  <si>
    <t>Pasillo motorizado lateral tipo ala de ángel, en acero inoxidable 316L, aletas en policarbonato macizo, incluye pictogramas de guiado y flujo con leds multicolor.</t>
  </si>
  <si>
    <t>Puerta de discapacitados motorizada, cuerpo en acero inoxidable, apertura sin ningún tipo de contacto.</t>
  </si>
  <si>
    <t>Barrera vehicular electromecánica de uso muy intensvo tiempo de apertura 2 segundos, incluye luz semafórica integrada y asta redonda de 4 metros iluminada, accesorios de montaje, detector de campo magnético, bobina para loop, fotoceldas.</t>
  </si>
  <si>
    <t>Periféricos y Accesorios (botones cableados, inalámbricos)</t>
  </si>
  <si>
    <t>Mano de obra sistema de control de acceso, configuración, parametrización, integración, pruebas y puesta en funcionamiento con personal de ingeniería certificado.</t>
  </si>
  <si>
    <t>Cámara 2 Mpx IP66, IK10, alarma de detección de golpes, 120 dB WDR, H.265, lente 2.7-13.5mm, IR 40 metros, PoE, incluye memoria SD para grabación en borde.</t>
  </si>
  <si>
    <t>Licencias VMS Alto nivel de ciframiento y seguridad (HTTPS) de acceso a los usuarios web y mobile, encripción bidireccional, firma digital, función de mapas, integración con directorio activo, bookmarks, grabación en borde, aceleración de hardware en video decoding, Renovación periódica y automática de claves de las cámaras del sistema acorde con las políticas de ciber-Seguridad.</t>
  </si>
  <si>
    <t>Licencia de integración con control de acceso</t>
  </si>
  <si>
    <t>Estaciones de trabajo alto rendimiento control videowall</t>
  </si>
  <si>
    <t>Periféricos y Accesorios (cables HDMI)</t>
  </si>
  <si>
    <t>Mano de obra sistema CCTV IP</t>
  </si>
  <si>
    <t>SISTEMA CCTV IP.</t>
  </si>
  <si>
    <t>Sistema portable de medición de temperatura compuesto por trípode, cámara, blackbody, fuente, extensión, switch y sistema visualización local y remota.</t>
  </si>
  <si>
    <t>MEDICION DE TEMPERATURA PORTABLE.</t>
  </si>
  <si>
    <t>Salida de datos y potencia para cámaras garantizando grabación en borde en caso de pérdida de red, incluye tubería IMC, accesorios antivandálicos según diseño.</t>
  </si>
  <si>
    <t>Salida de datos para periféricos y controladoras incluye tubería IMC, accesorios antivandálicos según diseño.</t>
  </si>
  <si>
    <t>Interconexión en fibra óptica</t>
  </si>
  <si>
    <t>Obras Civiles para soportería de talanqueras y torniquetes.</t>
  </si>
  <si>
    <t>INFRAESTRUCTURA DE RED</t>
  </si>
  <si>
    <t>19.1</t>
  </si>
  <si>
    <t>19.2</t>
  </si>
  <si>
    <t>19.2.1</t>
  </si>
  <si>
    <t>19.3</t>
  </si>
  <si>
    <t>19.3.1</t>
  </si>
  <si>
    <t>19.3.2</t>
  </si>
  <si>
    <t>19.3.3</t>
  </si>
  <si>
    <t>19.3.4</t>
  </si>
  <si>
    <t>19.3.5</t>
  </si>
  <si>
    <t>19.3.6</t>
  </si>
  <si>
    <t>19.4</t>
  </si>
  <si>
    <t>19.4.1</t>
  </si>
  <si>
    <t>19.4.2</t>
  </si>
  <si>
    <t>19.4.3</t>
  </si>
  <si>
    <t>19.4.4</t>
  </si>
  <si>
    <t>19.4.5</t>
  </si>
  <si>
    <t>19.4.6</t>
  </si>
  <si>
    <t>19.4.7</t>
  </si>
  <si>
    <t>19.4.8</t>
  </si>
  <si>
    <t>19.4.9</t>
  </si>
  <si>
    <t>19.4.10</t>
  </si>
  <si>
    <t>19.4.11</t>
  </si>
  <si>
    <t>19.4.12</t>
  </si>
  <si>
    <t>19.4.13</t>
  </si>
  <si>
    <t>19.4.14</t>
  </si>
  <si>
    <t>19.4.15</t>
  </si>
  <si>
    <t>19.4.16</t>
  </si>
  <si>
    <t>21.2</t>
  </si>
  <si>
    <t>21.3.1</t>
  </si>
  <si>
    <t>21.3.2</t>
  </si>
  <si>
    <t>21.4</t>
  </si>
  <si>
    <t>21.4.1</t>
  </si>
  <si>
    <t>21.4.2</t>
  </si>
  <si>
    <t>21.4.3</t>
  </si>
  <si>
    <t>21.4.4</t>
  </si>
  <si>
    <t>21.5</t>
  </si>
  <si>
    <t>21.5.1</t>
  </si>
  <si>
    <t>21.5.2</t>
  </si>
  <si>
    <t>21.5.3</t>
  </si>
  <si>
    <t>21.5.4</t>
  </si>
  <si>
    <t>21.5.5</t>
  </si>
  <si>
    <t>21.5.6</t>
  </si>
  <si>
    <t>21.5.7</t>
  </si>
  <si>
    <t>21.5.8</t>
  </si>
  <si>
    <t>21.6</t>
  </si>
  <si>
    <t>21.6.1</t>
  </si>
  <si>
    <t>21.7.1</t>
  </si>
  <si>
    <t>21.7</t>
  </si>
  <si>
    <t>21.7.2</t>
  </si>
  <si>
    <t>21.8</t>
  </si>
  <si>
    <t>21.8.1</t>
  </si>
  <si>
    <t>21.8.2</t>
  </si>
  <si>
    <t>21.8.3</t>
  </si>
  <si>
    <t>21.9</t>
  </si>
  <si>
    <t>21.9.1</t>
  </si>
  <si>
    <t>21.9.2</t>
  </si>
  <si>
    <t>21.9.3</t>
  </si>
  <si>
    <t>21.9.4</t>
  </si>
  <si>
    <t>21.9.5</t>
  </si>
  <si>
    <t>21.9.6</t>
  </si>
  <si>
    <t>21.9.7</t>
  </si>
  <si>
    <t>21.9.8</t>
  </si>
  <si>
    <t>21.9.9</t>
  </si>
  <si>
    <t>21.9.10</t>
  </si>
  <si>
    <t>21.9.11</t>
  </si>
  <si>
    <t>21.9.12</t>
  </si>
  <si>
    <t xml:space="preserve">SALIDA ELECTRICA PARA SENSOR MULTITECNOLOGÍA DE PRESENCIA/VACANCIA. INCLUYE: 3M DE CABLE DE COBRE 1XN° 12AWG- 80°C 750 V PE HF FR LS CT, CAJA METÁLICA 12X12X5CM, SENSOR,  TUBERÍA, CONECTORES TIPO RESORTE, ELEMENTOS DE FIJACIÓN Y ACCESORIOS. </t>
  </si>
  <si>
    <r>
      <t>Suministro e Instalacion de Poste de Hormigon Pretensado de 14MT-510 KG-F, Para la Cancha con crucetas</t>
    </r>
    <r>
      <rPr>
        <sz val="12"/>
        <color rgb="FFFF0000"/>
        <rFont val="Arial"/>
        <family val="2"/>
      </rPr>
      <t xml:space="preserve"> (</t>
    </r>
  </si>
  <si>
    <t>Suministro e Instalacion Luminaria Tipo Reflector de 2000 W LED Para Escenarios Deportivos sobre cruceta</t>
  </si>
  <si>
    <t xml:space="preserve">Suministro e Instalacion de Luminaria LED 40W de 60 cms x 60 cms descolgada luz fria 6000k </t>
  </si>
  <si>
    <r>
      <t xml:space="preserve">Suministro e instalación de lampara lineal de 1,2m tipo LED DE EMPOTRAR 110-220V </t>
    </r>
    <r>
      <rPr>
        <sz val="12"/>
        <color rgb="FFFF0000"/>
        <rFont val="Arial"/>
        <family val="2"/>
      </rPr>
      <t xml:space="preserve"> </t>
    </r>
    <r>
      <rPr>
        <sz val="12"/>
        <color theme="1"/>
        <rFont val="Arial"/>
        <family val="2"/>
      </rPr>
      <t>conforme RETIE</t>
    </r>
    <r>
      <rPr>
        <sz val="12"/>
        <color rgb="FFFF0000"/>
        <rFont val="Arial"/>
        <family val="2"/>
      </rPr>
      <t xml:space="preserve"> </t>
    </r>
    <r>
      <rPr>
        <sz val="12"/>
        <color theme="1"/>
        <rFont val="Arial"/>
        <family val="2"/>
      </rPr>
      <t>uminaria led lineal de empotrar 100w-100-277v – 14000 lúmenes</t>
    </r>
  </si>
  <si>
    <t xml:space="preserve">Suministro e instalación de lampara colgante 220V Luminaria led de colgar 100w-100-277v – 14000 lúmenes </t>
  </si>
  <si>
    <t>Suministro e instalación de LUMINARIA HERMETICA 2X32W LED IP 65 6000K</t>
  </si>
  <si>
    <t>Suministro e instalación de luminaria tipo bala 26W 120V hermetica 6500k</t>
  </si>
  <si>
    <t xml:space="preserve">Suministro e instalación de salida  110V en tuberia EMT 1/2" y alambre3 nº 12 AWG (F-N-T). Incluye accesorios de fijación, conectores de resorte y derivación en cable encauchetado para alimentacion de luminaria. Altura de luminaria 2,5 - 3 mts libre de halogenos HF </t>
  </si>
  <si>
    <t xml:space="preserve">Suministro e instalación de salida para  220V en tuberia EMT 1/2" y alambre3 nº 12 AWG (F-N-T). F-F-T THHN/THWN LIBRE DE HALOGENOS HF cable encauchetado para alimentacion de la luminaria altura de instalacion 2,5-3 m </t>
  </si>
  <si>
    <r>
      <t>Suministro e Instalacion de DPS para Tableros Electricos Principales (</t>
    </r>
    <r>
      <rPr>
        <sz val="12"/>
        <color theme="1"/>
        <rFont val="Arial"/>
        <family val="2"/>
      </rPr>
      <t xml:space="preserve">Protecciòn contra transitrios 277/208 40kA 4 polos+tierra) </t>
    </r>
  </si>
  <si>
    <t xml:space="preserve">Suministro e Instalacion de Tablero regulado de 8 Circuitos bifasico con barra de neutro y de tierra, incluye puerta y chapa que cumpla con normativa RETIE </t>
  </si>
  <si>
    <t xml:space="preserve">Suministro e Instalacion de Tablero de 24 Circuitos trifasico con espacio para totalizador, con barra de neutro y de tierra, incluye puerta y chapa que cumpla con normativa RETIE  </t>
  </si>
  <si>
    <t xml:space="preserve">Suministro e Instalacion de Tablero General trifasico de 1,80 mts x 0,80 mts x 0,35 mts en Lamina; incluye barraje principal de 500 A, barraje secundario de 220 A, barraje de neutro y barra de tierra. Incluye frente muerto y los siguientes totalizadores: 1 de 3 x 250A ajustable, 1 de 3 x 75A, 2 de 3 x 125A, 6 de 2 x 20A y 3 de 1 x 20 A </t>
  </si>
  <si>
    <t>Suministro e instalacion Acometida Electrica en Tuberia PVC Conduit de 3/4", Cable # 4 (F-N-T) 3 Lineas</t>
  </si>
  <si>
    <t>Suministro e instalacion Acometida Electrica en Tuberia PVC Conduit de 3/4",  cable 1#6F+1#6N+1#6T en cable Cu THHN/THWN AWG LIBRE DE HALOGENOS) 3 Lineas</t>
  </si>
  <si>
    <t>Suministro e instalacion Acometida Acometida Electrica en Tuberia PVC Conduit de 3/4", 1#8F+1#8N+1#8T en cable Cu THHN/THWN AWG LIBRE DE HALOGENOS  3 Lineas</t>
  </si>
  <si>
    <t>Acometida Electrica en Tuberia PVC Conduit de 3/4", 1#10F+1#10N+1#10T en cable Cu THHN/THWN AWG LIBRE DE HALOGENOS 3 LineasLIBRE DE HALOGENOS</t>
  </si>
  <si>
    <t>Suministro e Instalacion de Cable 3N°8(F) + 1N°8 (N) + 1N°10 (T) THHN AWG, terminales, marquillas, conectores y demas LIBRE DE HALOGENOS</t>
  </si>
  <si>
    <r>
      <t>Suministro e Instalacion de Cable 3N°4(F) + 1N°4 (N) + 1N°8 (T) THHN AWG, terminales, marquillas, conectores y demas accesorios</t>
    </r>
    <r>
      <rPr>
        <sz val="12"/>
        <color rgb="FFFF0000"/>
        <rFont val="Arial"/>
        <family val="2"/>
      </rPr>
      <t xml:space="preserve">  </t>
    </r>
    <r>
      <rPr>
        <sz val="12"/>
        <rFont val="Arial"/>
        <family val="2"/>
      </rPr>
      <t>LIBRE DE HALOGENOS</t>
    </r>
  </si>
  <si>
    <t xml:space="preserve">Suministro e Instalacion de Acometida Principal desde Punto de Conexión Hasta el Tablero General TG; Incluye Cable de CU THHN 6N°3/0(F) + 1N°4/0(N) + 1N°2(T) en Ducto PVC de 3" LIBRE DE HALOGENOS.  </t>
  </si>
  <si>
    <t>Suministro e Instalacion de Puerta de 1x2 mts con rejilla, incluye bisabra, marco en lamina hierro galvanizado, cerradura de seguridad doble vuelta para cuarto electricos</t>
  </si>
  <si>
    <t>1.23</t>
  </si>
  <si>
    <t>ALFAJIAS EN CONCRETO DE 0.20 X 0.08 (No incluye acero de refuerzo)</t>
  </si>
  <si>
    <t>Suministro e Instalacion de Puertas Galvanizadas Para Aula con visor  1x2 m</t>
  </si>
  <si>
    <t>Suministro e Instalacion de Puertas Galvanizadas Doble Hoja Para Laboratorio con visor doble  2x2 m</t>
  </si>
  <si>
    <t>Desinstalacion e Instalacion de Nuevos Soportes de Tanques de Almacenamiento</t>
  </si>
  <si>
    <t>Suministro e instalacion Switch core tipo A incluye módulos SFP, layer 3</t>
  </si>
  <si>
    <t>5.7</t>
  </si>
  <si>
    <t>5.8</t>
  </si>
  <si>
    <t>9.9</t>
  </si>
  <si>
    <t>21.1,1</t>
  </si>
  <si>
    <t>21.1,2</t>
  </si>
  <si>
    <t>21.1,3</t>
  </si>
  <si>
    <t>21.1,4</t>
  </si>
  <si>
    <t>21.1,5</t>
  </si>
  <si>
    <t>21.1,6</t>
  </si>
  <si>
    <t>21.1,7</t>
  </si>
  <si>
    <t>21,2,1</t>
  </si>
  <si>
    <t>21,2,2</t>
  </si>
  <si>
    <t>21,2,3</t>
  </si>
  <si>
    <t>21,2,4</t>
  </si>
  <si>
    <t>21,2,5</t>
  </si>
  <si>
    <t>21,2,6</t>
  </si>
  <si>
    <t>IVA SOBRE UTILIDAD</t>
  </si>
  <si>
    <t>VALOR TOTAL  (COSTOS DIRECTOS + COSTOS INDIRECTOS + IVA)</t>
  </si>
  <si>
    <t>COSTOS INDIRECTOS</t>
  </si>
  <si>
    <t>UNIVERSIDAD DEL ATLÁNTICO</t>
  </si>
  <si>
    <t>1. COSTOS DE PERSONAL</t>
  </si>
  <si>
    <t>Número de personas</t>
  </si>
  <si>
    <t>Dedicación</t>
  </si>
  <si>
    <t>Cargo</t>
  </si>
  <si>
    <t># DE SMMLV</t>
  </si>
  <si>
    <t>Salario Unitario</t>
  </si>
  <si>
    <t>Total</t>
  </si>
  <si>
    <t>Tiempo</t>
  </si>
  <si>
    <t>Total Pendiente</t>
  </si>
  <si>
    <t>Mes Inicio</t>
  </si>
  <si>
    <t>Desde</t>
  </si>
  <si>
    <t>Mes Fin</t>
  </si>
  <si>
    <t>Hasta</t>
  </si>
  <si>
    <t>Duración</t>
  </si>
  <si>
    <t>GERENCIA DE PROYECTO</t>
  </si>
  <si>
    <t>Director Proyecto</t>
  </si>
  <si>
    <t>PERSONAL DE CAMPO</t>
  </si>
  <si>
    <t>Residente General</t>
  </si>
  <si>
    <t>OFICINA TÉCNICA</t>
  </si>
  <si>
    <t>Auxiliar de Oficina Técnica</t>
  </si>
  <si>
    <t>Topógrafo</t>
  </si>
  <si>
    <t>Cadenero 1</t>
  </si>
  <si>
    <t>Cadenero 2</t>
  </si>
  <si>
    <t>SISO</t>
  </si>
  <si>
    <t>Auxiliar Siso</t>
  </si>
  <si>
    <t>ADMINISTRACIÓN</t>
  </si>
  <si>
    <t>Administrador de obra</t>
  </si>
  <si>
    <t>Auxiliar de Nomina</t>
  </si>
  <si>
    <t>Auxiliar Contable</t>
  </si>
  <si>
    <t>Almacenista</t>
  </si>
  <si>
    <t>Auxiliar de Almacen</t>
  </si>
  <si>
    <t>Conductor Camioneta</t>
  </si>
  <si>
    <t>Aseadora</t>
  </si>
  <si>
    <t>EXTRAS</t>
  </si>
  <si>
    <t>Horas extras y recargos</t>
  </si>
  <si>
    <t>1.1. RESUMEN COSTOS DE PERSONAL (Nomina)</t>
  </si>
  <si>
    <t>CONDICIONES</t>
  </si>
  <si>
    <t>VALOR</t>
  </si>
  <si>
    <t>PRIMA   DE   LOCALIZACIÓN</t>
  </si>
  <si>
    <t>Subtotal Personas con Salario Integral</t>
  </si>
  <si>
    <t>&gt;= 13 SMMVL</t>
  </si>
  <si>
    <t>Subtotal Personal Administrativo y Confianza</t>
  </si>
  <si>
    <t>&lt; 13 y &gt;= 2 SMMLV</t>
  </si>
  <si>
    <t>Localización</t>
  </si>
  <si>
    <t>Subtotal Obreros</t>
  </si>
  <si>
    <t>&lt; 2 SMMLV</t>
  </si>
  <si>
    <t>Alimentación</t>
  </si>
  <si>
    <t>Horas Extras y Recargos</t>
  </si>
  <si>
    <t>Vivienda</t>
  </si>
  <si>
    <t>Prest. Sociales Personal con Salario Integral</t>
  </si>
  <si>
    <t>Viajes</t>
  </si>
  <si>
    <t>Prest. Sociales Personal Administrativo y Confianza</t>
  </si>
  <si>
    <t>Descanso</t>
  </si>
  <si>
    <t>23/4</t>
  </si>
  <si>
    <t>35/4</t>
  </si>
  <si>
    <t>Prest. Sociales  Obreros</t>
  </si>
  <si>
    <t>Prest. Sociales por Horas Extras y Recargos</t>
  </si>
  <si>
    <t>Valor</t>
  </si>
  <si>
    <t>TOTAL COSTOS POR NOMINA DE PERSONAL</t>
  </si>
  <si>
    <t>2. COSTOS VARIOS</t>
  </si>
  <si>
    <t>2.1. HONORARIOS</t>
  </si>
  <si>
    <t>Tarifa por mes</t>
  </si>
  <si>
    <t>Factor</t>
  </si>
  <si>
    <t>Asesorias Técnicas</t>
  </si>
  <si>
    <t xml:space="preserve">Asesorias profesionales </t>
  </si>
  <si>
    <t>Auditoría Ambiental</t>
  </si>
  <si>
    <t>Acompañamiento Diseño</t>
  </si>
  <si>
    <t>SUBTOTAL COSTOS POR HONORARIOS</t>
  </si>
  <si>
    <t>TOTAL COSTOS DE HONORARIOS</t>
  </si>
  <si>
    <t>2.2 ARRENDAMIENTOS</t>
  </si>
  <si>
    <t>Terrenos Alquilados</t>
  </si>
  <si>
    <t>Oficinas</t>
  </si>
  <si>
    <t>Viviendas</t>
  </si>
  <si>
    <t>Alquiler finca</t>
  </si>
  <si>
    <t>Director</t>
  </si>
  <si>
    <t>SUBTOTAL COSTOS POR ARRENDAMIENTOS</t>
  </si>
  <si>
    <t>TOTAL COSTOS DEL ARRENDAMIENTOS</t>
  </si>
  <si>
    <t>2.3. SERVICIOS</t>
  </si>
  <si>
    <t>Aseo y Vigilancia</t>
  </si>
  <si>
    <t>Vigilancia - Oficinas (Puesto 24h)</t>
  </si>
  <si>
    <t>Monitoreo - Alarmas</t>
  </si>
  <si>
    <t>Servicios públicos</t>
  </si>
  <si>
    <t>acueducto Oficinas</t>
  </si>
  <si>
    <t>acueducto Viviendas</t>
  </si>
  <si>
    <t>EnergÍa Eléctrica Oficinas</t>
  </si>
  <si>
    <t>Energía Eléctrica Viviendas</t>
  </si>
  <si>
    <t>Teléfono fijo Oficinas</t>
  </si>
  <si>
    <t>Teléfono fijo Vivienda</t>
  </si>
  <si>
    <t>Telefonía móvil (celulares)</t>
  </si>
  <si>
    <t>Servicio de internet (satelital - UNE)</t>
  </si>
  <si>
    <t>Otros</t>
  </si>
  <si>
    <t>Encomiendas</t>
  </si>
  <si>
    <t>Transporte de Personal</t>
  </si>
  <si>
    <t>Taxis y Buses</t>
  </si>
  <si>
    <t>TOTAL COSTOS DEL SEVICIOS</t>
  </si>
  <si>
    <t>2.4. GASTOS DE MANTENIMIENTO Y REPARACIONES</t>
  </si>
  <si>
    <t>Terrenos</t>
  </si>
  <si>
    <t>Centro de Producción</t>
  </si>
  <si>
    <t>Construcciones y edificaciones</t>
  </si>
  <si>
    <t>Casas Viviendas</t>
  </si>
  <si>
    <t>Campamento Principal - Oficinas</t>
  </si>
  <si>
    <t>SAU</t>
  </si>
  <si>
    <t>Equipo</t>
  </si>
  <si>
    <t>Equipo de oficina</t>
  </si>
  <si>
    <t>Equipo de computación</t>
  </si>
  <si>
    <t>Equipo de comunicación</t>
  </si>
  <si>
    <t>Equipo de Topografía</t>
  </si>
  <si>
    <t>Equipo de Laboratorio</t>
  </si>
  <si>
    <t>Equipo Menor</t>
  </si>
  <si>
    <t>Maquinaria</t>
  </si>
  <si>
    <t>Flota y equipo de transporte</t>
  </si>
  <si>
    <t>Carrotaller</t>
  </si>
  <si>
    <t>Camiones NKR</t>
  </si>
  <si>
    <t>SUBTOTAL COSTOS POR MTO Y REPARACIONES</t>
  </si>
  <si>
    <t>TOTAL COSTOS POR MTO Y REPARACIONES</t>
  </si>
  <si>
    <t>2.5. DIVERSOS</t>
  </si>
  <si>
    <t>Gastos de Representacion y Relaciones</t>
  </si>
  <si>
    <t>Elementos de aseo y cafeteria</t>
  </si>
  <si>
    <t>Utiles, papeleria, fotocopias</t>
  </si>
  <si>
    <t>Papelería</t>
  </si>
  <si>
    <t>Fotografias</t>
  </si>
  <si>
    <t>Tintas Ploter</t>
  </si>
  <si>
    <t>Señales viales y barricadas</t>
  </si>
  <si>
    <t>Combustibles y Lubricantes de equipo menor obra</t>
  </si>
  <si>
    <t>Parqueaderos y peajes</t>
  </si>
  <si>
    <t xml:space="preserve">Otros </t>
  </si>
  <si>
    <t>SUBTOTAL COSTOS POR GASTOS DIVERSOS</t>
  </si>
  <si>
    <t>TOTAL COSTOS POR GASTOS DIVERSOS</t>
  </si>
  <si>
    <t>3. COSTOS AMORTIZABLES</t>
  </si>
  <si>
    <t>3.1. IMPUESTOS</t>
  </si>
  <si>
    <t>Manejo de anticipo</t>
  </si>
  <si>
    <t>Impuesto de guerra</t>
  </si>
  <si>
    <t>Retefuente</t>
  </si>
  <si>
    <t>Reteica</t>
  </si>
  <si>
    <t>Gravamen al movimiento financiero (4/1000)</t>
  </si>
  <si>
    <t>Impuestos de vehículos</t>
  </si>
  <si>
    <t>Prouniversitarios</t>
  </si>
  <si>
    <t>Electrificación rural</t>
  </si>
  <si>
    <t>Industria y comercio</t>
  </si>
  <si>
    <t>Propalacio o Municiaples</t>
  </si>
  <si>
    <t>Prodesarrollo</t>
  </si>
  <si>
    <t>Publicación en diario oficial</t>
  </si>
  <si>
    <t>Trámites y Derechos</t>
  </si>
  <si>
    <t>SUBTOTAL COSTOS POR IMPUESTOS</t>
  </si>
  <si>
    <t>Estampilla Prociudad universitaria</t>
  </si>
  <si>
    <t>Estampilla pro electrificación rural</t>
  </si>
  <si>
    <t>Estampilla pro hospital universitario</t>
  </si>
  <si>
    <t>Pro hospital 1 y 2 nivel atención</t>
  </si>
  <si>
    <t>3.2. SEGUROS Y GARANTIAS</t>
  </si>
  <si>
    <t>Responsabilidad Civil adicional</t>
  </si>
  <si>
    <t>Estabilidad</t>
  </si>
  <si>
    <t>Seguro a todo riesgo adicional</t>
  </si>
  <si>
    <t>Diferido del Balance</t>
  </si>
  <si>
    <t>Cumplimiento</t>
  </si>
  <si>
    <t>Responsabilidad Civil</t>
  </si>
  <si>
    <t>Seguro a todo riesgo</t>
  </si>
  <si>
    <t>SOAT Camionetas y revisión tecnicomecánica</t>
  </si>
  <si>
    <t>TRANSACCIONES VIRTUALES - CHEQUERAS</t>
  </si>
  <si>
    <t>SUBTOTAL COSTOS POR SEGUROS Y GARANTIAS</t>
  </si>
  <si>
    <t>TOTAL COSTOS POR SEGUROS Y GARANTIAS</t>
  </si>
  <si>
    <t>4. COSTOS DEPRECIACIONES</t>
  </si>
  <si>
    <t>4.1. DEPRECIACIONES</t>
  </si>
  <si>
    <t>Tarifa por unidad</t>
  </si>
  <si>
    <t>Muebles y enseres</t>
  </si>
  <si>
    <t>Cafetería</t>
  </si>
  <si>
    <t>Equipos de Computación</t>
  </si>
  <si>
    <t>Computadores Portátiles</t>
  </si>
  <si>
    <t>Computadores de Escritorio</t>
  </si>
  <si>
    <t>Impresoras, Plotter y Scaner</t>
  </si>
  <si>
    <t>Impresoras</t>
  </si>
  <si>
    <t>Cámara fotográfica</t>
  </si>
  <si>
    <t>Cámara video</t>
  </si>
  <si>
    <t>Video Beam</t>
  </si>
  <si>
    <t>Plotter</t>
  </si>
  <si>
    <t>Equipos de Comunicación</t>
  </si>
  <si>
    <t>Varios</t>
  </si>
  <si>
    <t>Bases</t>
  </si>
  <si>
    <t>Repetidoras</t>
  </si>
  <si>
    <t>Equipo mayor y menor</t>
  </si>
  <si>
    <t>Contenedores</t>
  </si>
  <si>
    <t>Equipo Mayor</t>
  </si>
  <si>
    <t>Flota y Equipo de Transporte</t>
  </si>
  <si>
    <t>Carro Taller</t>
  </si>
  <si>
    <t>SUBTOTAL COSTOS POR DEPRECIACIONES</t>
  </si>
  <si>
    <t>TOTAL COSTOS DEPRECIACIONES</t>
  </si>
  <si>
    <t>5. PROVISIONES y DOTACIONES</t>
  </si>
  <si>
    <t>5.1. PROVISIONES</t>
  </si>
  <si>
    <t>Movilización equipos</t>
  </si>
  <si>
    <t>Montajes plantas y campamento</t>
  </si>
  <si>
    <t>Desmovilización</t>
  </si>
  <si>
    <t>Oficina - escritorios y sillas</t>
  </si>
  <si>
    <t>Reparaciones por Garantia</t>
  </si>
  <si>
    <t>SUBTOTAL COSTOS POR PROVISIONES</t>
  </si>
  <si>
    <t>TOTAL COSTOS POR PROVISIONES</t>
  </si>
  <si>
    <t>6. GASTOS NO OPERACIONALES</t>
  </si>
  <si>
    <t>6.1. GASTOS FINANCIEROS</t>
  </si>
  <si>
    <t>Financieros</t>
  </si>
  <si>
    <t>Gastos Bancarios</t>
  </si>
  <si>
    <t>Intereses préstamo bancario</t>
  </si>
  <si>
    <t>SUBTOTAL COSTOS POR GASTOS FINANCIEROS</t>
  </si>
  <si>
    <t>Codigo Contable</t>
  </si>
  <si>
    <t>RESUMEN POR CUENTA</t>
  </si>
  <si>
    <t>% de lo C.I.</t>
  </si>
  <si>
    <t>% de lo C.D.</t>
  </si>
  <si>
    <t>1. Costos de personal</t>
  </si>
  <si>
    <t>1.1. Nomina</t>
  </si>
  <si>
    <t>2. Costos varios</t>
  </si>
  <si>
    <t>2.1. Honorarios</t>
  </si>
  <si>
    <t>2.2. Arrendamientos</t>
  </si>
  <si>
    <t>2.3. Servicios</t>
  </si>
  <si>
    <t>2.4. Gastos de mantenimiento y reparación</t>
  </si>
  <si>
    <t>2.5. Diversos</t>
  </si>
  <si>
    <t>3. Costos amortizables</t>
  </si>
  <si>
    <t>3.1. Impuestos</t>
  </si>
  <si>
    <t>3.2. Seguros y Garantías</t>
  </si>
  <si>
    <t>4. Costos depreciables</t>
  </si>
  <si>
    <t>4.1. Depreciaciones</t>
  </si>
  <si>
    <t>5. Provisiones</t>
  </si>
  <si>
    <t>5.1. Provisiones</t>
  </si>
  <si>
    <t>6. Gastos No Operacionales</t>
  </si>
  <si>
    <t>6.1. Gastos Financieros</t>
  </si>
  <si>
    <t>Vr. Administrativos</t>
  </si>
  <si>
    <t>Costos Directos</t>
  </si>
  <si>
    <t>Administración</t>
  </si>
  <si>
    <t>RESUMEN DEL CALCULO DE AIU</t>
  </si>
  <si>
    <t>Imprevistos</t>
  </si>
  <si>
    <t>VALOR BÁSICO</t>
  </si>
  <si>
    <t>Utilidad</t>
  </si>
  <si>
    <t>IMPREVISTOS</t>
  </si>
  <si>
    <t>NOTAS:</t>
  </si>
  <si>
    <t>1.  SUGIERO HACER UN AJUSTE INTERNO A LOS COSTOS PARA DISMUNUIR EL PORCENTAJE DEL AIU, ASÍ:</t>
  </si>
  <si>
    <t>2.  QUEDA EN MANOS DE UDS LA DECISÓN PARA EL CAMBIO AQUÍ PROPUESTO CONFORME EL MANEJO QUE LA ENTIDAD SABE DARLE A ESTE CASO</t>
  </si>
  <si>
    <t>Residente Redes Húmedas y secas</t>
  </si>
  <si>
    <t>Residente Eléctrico e Iluminación</t>
  </si>
  <si>
    <t xml:space="preserve">Desmonte de Cielo raso Existente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</si>
</sst>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quot;$&quot;* #,##0_-;\-&quot;$&quot;* #,##0_-;_-&quot;$&quot;* &quot;-&quot;_-;_-@"/>
    <numFmt numFmtId="167" formatCode="[$$-240A]\ #,##0.00"/>
    <numFmt numFmtId="168" formatCode="_-* #,##0.00_-;\-* #,##0.00_-;_-* &quot;-&quot;_-;_-@"/>
    <numFmt numFmtId="169" formatCode="_(&quot;$&quot;\ * #,##0_);_(&quot;$&quot;\ * \(#,##0\);_(&quot;$&quot;\ * &quot;-&quot;??_);_(@_)"/>
    <numFmt numFmtId="170" formatCode="_-&quot;$&quot;\ * #,##0_-;\-&quot;$&quot;\ * #,##0_-;_-&quot;$&quot;\ * &quot;-&quot;_-;_-@"/>
    <numFmt numFmtId="171" formatCode="_(&quot;$&quot;\ * #,##0.00_);_(&quot;$&quot;\ * \(#,##0.00\);_(&quot;$&quot;\ * &quot;-&quot;??_);_(@_)"/>
    <numFmt numFmtId="172" formatCode="_(* #,##0.00_);_(* \(#,##0.00\);_(* &quot;-&quot;??_);_(@_)"/>
    <numFmt numFmtId="173" formatCode="_-&quot;$&quot;\ * #,##0.00_-;\-&quot;$&quot;\ * #,##0.00_-;_-&quot;$&quot;\ * &quot;-&quot;??_-;_-@"/>
    <numFmt numFmtId="174" formatCode="_ * #,##0.00_ ;_ * \-#,##0.00_ ;_ * &quot;-&quot;??_ ;_ @_ "/>
    <numFmt numFmtId="175" formatCode="_-&quot;$&quot;* #,##0.00_-;\-&quot;$&quot;* #,##0.00_-;_-&quot;$&quot;* &quot;-&quot;_-;_-@"/>
    <numFmt numFmtId="176" formatCode="_-* #,##0_-;\-* #,##0_-;_-* &quot;-&quot;_-;_-@"/>
    <numFmt numFmtId="177" formatCode="_-&quot;$&quot;* #,##0_-;\-&quot;$&quot;* #,##0_-;_-&quot;$&quot;* &quot;-&quot;??_-;_-@_-"/>
    <numFmt numFmtId="178" formatCode="0.0%"/>
    <numFmt numFmtId="179" formatCode="_-&quot;$&quot;* #,##0.000_-;\-&quot;$&quot;* #,##0.000_-;_-&quot;$&quot;* &quot;-&quot;_-;_-@"/>
    <numFmt numFmtId="180" formatCode="_-&quot;$&quot;* #,##0.0_-;\-&quot;$&quot;* #,##0.0_-;_-&quot;$&quot;* &quot;-&quot;_-;_-@"/>
    <numFmt numFmtId="181" formatCode="_-&quot;$&quot;* #,##0.0000_-;\-&quot;$&quot;* #,##0.0000_-;_-&quot;$&quot;* &quot;-&quot;_-;_-@"/>
    <numFmt numFmtId="182" formatCode="&quot;Mes &quot;##"/>
    <numFmt numFmtId="183" formatCode="_(* #,##0.0_);_(* \(#,##0.0\);_(* &quot;-&quot;??_);_(@_)"/>
    <numFmt numFmtId="184" formatCode="_-* #,##0.00\ _€_-;\-* #,##0.00\ _€_-;_-* &quot;-&quot;??\ _€_-;_-@_-"/>
    <numFmt numFmtId="185" formatCode="_-* #,##0\ _€_-;\-* #,##0\ _€_-;_-* &quot;-&quot;??\ _€_-;_-@_-"/>
    <numFmt numFmtId="186" formatCode="_ [$€-2]\ * #,##0.00_ ;_ [$€-2]\ * \-#,##0.00_ ;_ [$€-2]\ * &quot;-&quot;??_ "/>
    <numFmt numFmtId="187" formatCode="_(* #,##0.000_);_(* \(#,##0.000\);_(* &quot;-&quot;??_);_(@_)"/>
    <numFmt numFmtId="188" formatCode="_(* #,##0_);_(* \(#,##0\);_(* &quot;-&quot;??_);_(@_)"/>
    <numFmt numFmtId="189" formatCode="0.0000000%"/>
    <numFmt numFmtId="190" formatCode="_-&quot;$&quot;\ * #,##0_-;\-&quot;$&quot;\ * #,##0_-;_-&quot;$&quot;\ * &quot;-&quot;??_-;_-@_-"/>
    <numFmt numFmtId="191" formatCode="0.000%"/>
    <numFmt numFmtId="192" formatCode="_-* #,##0.00_-;\-* #,##0.00_-;_-* &quot;-&quot;_-;_-@_-"/>
  </numFmts>
  <fonts count="37" x14ac:knownFonts="1">
    <font>
      <sz val="12"/>
      <color rgb="FF000000"/>
      <name val="Calibri"/>
    </font>
    <font>
      <sz val="11"/>
      <color theme="1"/>
      <name val="Calibri"/>
      <family val="2"/>
      <scheme val="minor"/>
    </font>
    <font>
      <sz val="12"/>
      <color theme="1"/>
      <name val="Calibri"/>
      <family val="2"/>
      <scheme val="minor"/>
    </font>
    <font>
      <sz val="12"/>
      <color theme="1"/>
      <name val="Calibri"/>
      <family val="2"/>
      <scheme val="minor"/>
    </font>
    <font>
      <b/>
      <sz val="12"/>
      <color rgb="FF000000"/>
      <name val="Calibri"/>
      <family val="2"/>
    </font>
    <font>
      <b/>
      <sz val="14"/>
      <color rgb="FF000000"/>
      <name val="Calibri"/>
      <family val="2"/>
    </font>
    <font>
      <sz val="12"/>
      <name val="Calibri"/>
      <family val="2"/>
    </font>
    <font>
      <b/>
      <sz val="10"/>
      <color rgb="FF000000"/>
      <name val="Arial"/>
      <family val="2"/>
    </font>
    <font>
      <sz val="10"/>
      <color rgb="FF000000"/>
      <name val="Arial"/>
      <family val="2"/>
    </font>
    <font>
      <b/>
      <sz val="10"/>
      <name val="Arial"/>
      <family val="2"/>
    </font>
    <font>
      <b/>
      <sz val="12"/>
      <name val="Calibri"/>
      <family val="2"/>
    </font>
    <font>
      <sz val="8"/>
      <name val="Century Gothic"/>
      <family val="1"/>
    </font>
    <font>
      <b/>
      <sz val="8"/>
      <name val="Century Gothic"/>
      <family val="1"/>
    </font>
    <font>
      <sz val="9"/>
      <color rgb="FF000000"/>
      <name val="Calibri"/>
      <family val="2"/>
    </font>
    <font>
      <b/>
      <sz val="11"/>
      <color theme="3"/>
      <name val="Calibri"/>
      <family val="2"/>
      <scheme val="minor"/>
    </font>
    <font>
      <sz val="11"/>
      <color theme="1"/>
      <name val="Calibri"/>
      <family val="2"/>
      <scheme val="minor"/>
    </font>
    <font>
      <sz val="12"/>
      <color rgb="FF000000"/>
      <name val="Calibri"/>
      <family val="2"/>
    </font>
    <font>
      <sz val="8"/>
      <name val="Calibri"/>
      <family val="2"/>
    </font>
    <font>
      <sz val="12"/>
      <name val="Arial"/>
      <family val="2"/>
    </font>
    <font>
      <sz val="12"/>
      <color rgb="FFFF0000"/>
      <name val="Arial"/>
      <family val="2"/>
    </font>
    <font>
      <sz val="12"/>
      <color theme="1"/>
      <name val="Calibri"/>
      <family val="2"/>
    </font>
    <font>
      <sz val="12"/>
      <color theme="1"/>
      <name val="Arial"/>
      <family val="2"/>
    </font>
    <font>
      <sz val="10"/>
      <name val="Arial"/>
      <family val="2"/>
    </font>
    <font>
      <sz val="10"/>
      <name val="MS Sans Serif"/>
      <family val="2"/>
    </font>
    <font>
      <sz val="10"/>
      <color indexed="8"/>
      <name val="Arial"/>
      <family val="2"/>
    </font>
    <font>
      <sz val="10"/>
      <color theme="1"/>
      <name val="Calibri"/>
      <family val="2"/>
    </font>
    <font>
      <i/>
      <sz val="10"/>
      <color theme="1"/>
      <name val="Calibri"/>
      <family val="2"/>
    </font>
    <font>
      <b/>
      <i/>
      <sz val="18"/>
      <color theme="1"/>
      <name val="Calibri"/>
      <family val="2"/>
    </font>
    <font>
      <b/>
      <i/>
      <sz val="11"/>
      <color theme="1"/>
      <name val="Calibri"/>
      <family val="2"/>
    </font>
    <font>
      <b/>
      <i/>
      <sz val="20"/>
      <color theme="1"/>
      <name val="Calibri"/>
      <family val="2"/>
    </font>
    <font>
      <b/>
      <i/>
      <sz val="10"/>
      <name val="Calibri"/>
      <family val="2"/>
    </font>
    <font>
      <b/>
      <i/>
      <sz val="10"/>
      <color theme="1"/>
      <name val="Calibri"/>
      <family val="2"/>
    </font>
    <font>
      <b/>
      <i/>
      <sz val="10"/>
      <name val="Calibri"/>
      <family val="2"/>
      <scheme val="minor"/>
    </font>
    <font>
      <i/>
      <sz val="10"/>
      <name val="Calibri"/>
      <family val="2"/>
      <scheme val="minor"/>
    </font>
    <font>
      <i/>
      <sz val="10"/>
      <color rgb="FFFF0000"/>
      <name val="Calibri"/>
      <family val="2"/>
    </font>
    <font>
      <i/>
      <sz val="9"/>
      <color theme="1"/>
      <name val="Calibri"/>
      <family val="2"/>
    </font>
    <font>
      <sz val="12"/>
      <color rgb="FF000000"/>
      <name val="Calibri"/>
    </font>
  </fonts>
  <fills count="13">
    <fill>
      <patternFill patternType="none"/>
    </fill>
    <fill>
      <patternFill patternType="gray125"/>
    </fill>
    <fill>
      <patternFill patternType="solid">
        <fgColor rgb="FF70AD47"/>
        <bgColor rgb="FF70AD47"/>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bgColor indexed="64"/>
      </patternFill>
    </fill>
  </fills>
  <borders count="9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right/>
      <top style="thin">
        <color auto="1"/>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double">
        <color rgb="FF000000"/>
      </bottom>
      <diagonal/>
    </border>
    <border>
      <left style="thin">
        <color rgb="FF000000"/>
      </left>
      <right style="medium">
        <color indexed="64"/>
      </right>
      <top style="thin">
        <color rgb="FF000000"/>
      </top>
      <bottom style="double">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style="double">
        <color rgb="FF000000"/>
      </top>
      <bottom style="thin">
        <color rgb="FF000000"/>
      </bottom>
      <diagonal/>
    </border>
    <border>
      <left style="medium">
        <color indexed="64"/>
      </left>
      <right style="thin">
        <color rgb="FF000000"/>
      </right>
      <top style="double">
        <color rgb="FF000000"/>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auto="1"/>
      </left>
      <right style="thin">
        <color auto="1"/>
      </right>
      <top/>
      <bottom/>
      <diagonal/>
    </border>
    <border>
      <left/>
      <right style="thin">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s>
  <cellStyleXfs count="33">
    <xf numFmtId="0" fontId="0" fillId="0" borderId="0"/>
    <xf numFmtId="0" fontId="15" fillId="0" borderId="4"/>
    <xf numFmtId="9" fontId="15" fillId="0" borderId="4" applyFont="0" applyFill="0" applyBorder="0" applyAlignment="0" applyProtection="0"/>
    <xf numFmtId="171" fontId="15" fillId="0" borderId="4" applyFont="0" applyFill="0" applyBorder="0" applyAlignment="0" applyProtection="0"/>
    <xf numFmtId="0" fontId="14" fillId="0" borderId="4" applyNumberFormat="0" applyFill="0" applyBorder="0" applyAlignment="0" applyProtection="0"/>
    <xf numFmtId="41" fontId="3" fillId="0" borderId="4" applyFont="0" applyFill="0" applyBorder="0" applyAlignment="0" applyProtection="0"/>
    <xf numFmtId="0" fontId="15" fillId="0" borderId="4"/>
    <xf numFmtId="171" fontId="15" fillId="0" borderId="4" applyFont="0" applyFill="0" applyBorder="0" applyAlignment="0" applyProtection="0"/>
    <xf numFmtId="42" fontId="15" fillId="0" borderId="4" applyFont="0" applyFill="0" applyBorder="0" applyAlignment="0" applyProtection="0"/>
    <xf numFmtId="9" fontId="15" fillId="0" borderId="4" applyFont="0" applyFill="0" applyBorder="0" applyAlignment="0" applyProtection="0"/>
    <xf numFmtId="0" fontId="2" fillId="0" borderId="4"/>
    <xf numFmtId="164" fontId="2" fillId="0" borderId="4" applyFont="0" applyFill="0" applyBorder="0" applyAlignment="0" applyProtection="0"/>
    <xf numFmtId="0" fontId="16" fillId="0" borderId="4"/>
    <xf numFmtId="174" fontId="22" fillId="0" borderId="4" applyFont="0" applyFill="0" applyBorder="0" applyAlignment="0" applyProtection="0"/>
    <xf numFmtId="0" fontId="23" fillId="0" borderId="4"/>
    <xf numFmtId="165" fontId="15" fillId="0" borderId="4" applyFont="0" applyFill="0" applyBorder="0" applyAlignment="0" applyProtection="0"/>
    <xf numFmtId="0" fontId="22" fillId="0" borderId="4"/>
    <xf numFmtId="9" fontId="24" fillId="0" borderId="4" applyFont="0" applyFill="0" applyBorder="0" applyAlignment="0" applyProtection="0"/>
    <xf numFmtId="165" fontId="22" fillId="0" borderId="4" applyFont="0" applyFill="0" applyBorder="0" applyAlignment="0" applyProtection="0"/>
    <xf numFmtId="9" fontId="22" fillId="0" borderId="4" applyFont="0" applyFill="0" applyBorder="0" applyAlignment="0" applyProtection="0"/>
    <xf numFmtId="172" fontId="1" fillId="0" borderId="4" applyFont="0" applyFill="0" applyBorder="0" applyAlignment="0" applyProtection="0"/>
    <xf numFmtId="0" fontId="25" fillId="0" borderId="4"/>
    <xf numFmtId="171" fontId="25" fillId="0" borderId="4" applyFont="0" applyFill="0" applyBorder="0" applyAlignment="0" applyProtection="0"/>
    <xf numFmtId="172" fontId="25" fillId="0" borderId="4" applyFont="0" applyFill="0" applyBorder="0" applyAlignment="0" applyProtection="0"/>
    <xf numFmtId="9" fontId="25" fillId="0" borderId="4" applyFont="0" applyFill="0" applyBorder="0" applyAlignment="0" applyProtection="0"/>
    <xf numFmtId="184" fontId="22" fillId="0" borderId="4" applyFont="0" applyFill="0" applyBorder="0" applyAlignment="0" applyProtection="0"/>
    <xf numFmtId="0" fontId="22" fillId="0" borderId="4"/>
    <xf numFmtId="9" fontId="22" fillId="0" borderId="4" applyFont="0" applyFill="0" applyBorder="0" applyAlignment="0" applyProtection="0"/>
    <xf numFmtId="41" fontId="22" fillId="0" borderId="4" applyFont="0" applyFill="0" applyBorder="0" applyAlignment="0" applyProtection="0"/>
    <xf numFmtId="42" fontId="22" fillId="0" borderId="4"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9" fontId="36" fillId="0" borderId="0" applyFont="0" applyFill="0" applyBorder="0" applyAlignment="0" applyProtection="0"/>
  </cellStyleXfs>
  <cellXfs count="495">
    <xf numFmtId="0" fontId="0" fillId="0" borderId="0" xfId="0" applyFont="1" applyAlignment="1"/>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2" borderId="1" xfId="0"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166" fontId="5" fillId="2" borderId="4"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7" fillId="0" borderId="2" xfId="0" applyFont="1" applyBorder="1" applyAlignment="1">
      <alignment horizontal="center" vertical="center"/>
    </xf>
    <xf numFmtId="0" fontId="7" fillId="0" borderId="1" xfId="0" applyFont="1" applyBorder="1" applyAlignment="1">
      <alignment vertical="center"/>
    </xf>
    <xf numFmtId="167" fontId="7" fillId="0" borderId="1" xfId="0" applyNumberFormat="1" applyFont="1" applyBorder="1" applyAlignment="1">
      <alignment horizontal="center" vertical="center"/>
    </xf>
    <xf numFmtId="9" fontId="8" fillId="0" borderId="1" xfId="0" applyNumberFormat="1" applyFont="1" applyBorder="1" applyAlignment="1">
      <alignment horizontal="center" vertical="center"/>
    </xf>
    <xf numFmtId="167" fontId="8" fillId="0" borderId="1" xfId="0" applyNumberFormat="1" applyFont="1" applyBorder="1" applyAlignment="1">
      <alignment horizontal="center" vertical="center"/>
    </xf>
    <xf numFmtId="0" fontId="9" fillId="0" borderId="1" xfId="0" applyFont="1" applyBorder="1" applyAlignment="1">
      <alignment vertical="center"/>
    </xf>
    <xf numFmtId="167" fontId="9" fillId="0" borderId="1" xfId="0" applyNumberFormat="1" applyFont="1" applyBorder="1" applyAlignment="1">
      <alignment horizontal="center" vertical="center"/>
    </xf>
    <xf numFmtId="0" fontId="11" fillId="5" borderId="4" xfId="0" applyFont="1" applyFill="1" applyBorder="1"/>
    <xf numFmtId="0" fontId="12" fillId="5" borderId="4" xfId="0" applyFont="1" applyFill="1" applyBorder="1"/>
    <xf numFmtId="0" fontId="12" fillId="5" borderId="4" xfId="0" applyFont="1" applyFill="1" applyBorder="1" applyAlignment="1">
      <alignment horizontal="center"/>
    </xf>
    <xf numFmtId="0" fontId="12" fillId="5" borderId="4"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xf>
    <xf numFmtId="0" fontId="12" fillId="5" borderId="4" xfId="0" applyFont="1" applyFill="1" applyBorder="1" applyAlignment="1">
      <alignment horizontal="center" vertical="center" wrapText="1"/>
    </xf>
    <xf numFmtId="0" fontId="11" fillId="5" borderId="4" xfId="0" applyFont="1" applyFill="1" applyBorder="1" applyAlignment="1">
      <alignment vertical="center"/>
    </xf>
    <xf numFmtId="0" fontId="11" fillId="5" borderId="1" xfId="0" applyFont="1" applyFill="1" applyBorder="1" applyAlignment="1">
      <alignment vertical="center"/>
    </xf>
    <xf numFmtId="0" fontId="11" fillId="5" borderId="1" xfId="0" applyFont="1" applyFill="1" applyBorder="1" applyAlignment="1">
      <alignment horizontal="center" vertical="center"/>
    </xf>
    <xf numFmtId="2" fontId="11" fillId="5" borderId="1" xfId="0" applyNumberFormat="1" applyFont="1" applyFill="1" applyBorder="1" applyAlignment="1">
      <alignment horizontal="center" vertical="center"/>
    </xf>
    <xf numFmtId="169" fontId="11" fillId="5" borderId="1" xfId="0" applyNumberFormat="1" applyFont="1" applyFill="1" applyBorder="1" applyAlignment="1">
      <alignment vertical="center"/>
    </xf>
    <xf numFmtId="170" fontId="11" fillId="5" borderId="4" xfId="0" applyNumberFormat="1" applyFont="1" applyFill="1" applyBorder="1" applyAlignment="1">
      <alignment vertical="center"/>
    </xf>
    <xf numFmtId="171" fontId="11" fillId="5" borderId="4" xfId="0" applyNumberFormat="1" applyFont="1" applyFill="1" applyBorder="1" applyAlignment="1">
      <alignment vertical="center"/>
    </xf>
    <xf numFmtId="0" fontId="12" fillId="5" borderId="14" xfId="0" applyFont="1" applyFill="1" applyBorder="1" applyAlignment="1">
      <alignment horizontal="left" vertical="center"/>
    </xf>
    <xf numFmtId="171" fontId="11" fillId="5" borderId="1" xfId="0" applyNumberFormat="1" applyFont="1" applyFill="1" applyBorder="1" applyAlignment="1">
      <alignment vertical="center"/>
    </xf>
    <xf numFmtId="0" fontId="11" fillId="5" borderId="13" xfId="0" applyFont="1" applyFill="1" applyBorder="1" applyAlignment="1">
      <alignment vertical="center"/>
    </xf>
    <xf numFmtId="0" fontId="11" fillId="5" borderId="15" xfId="0" applyFont="1" applyFill="1" applyBorder="1" applyAlignment="1">
      <alignment vertical="center"/>
    </xf>
    <xf numFmtId="0" fontId="12" fillId="5" borderId="16" xfId="0" applyFont="1" applyFill="1" applyBorder="1" applyAlignment="1">
      <alignment horizontal="right" vertical="center"/>
    </xf>
    <xf numFmtId="0" fontId="11" fillId="5" borderId="17" xfId="0" applyFont="1" applyFill="1" applyBorder="1" applyAlignment="1">
      <alignment horizontal="center" vertical="center"/>
    </xf>
    <xf numFmtId="0" fontId="11" fillId="5" borderId="17" xfId="0" applyFont="1" applyFill="1" applyBorder="1" applyAlignment="1">
      <alignment vertical="center"/>
    </xf>
    <xf numFmtId="169" fontId="12" fillId="5" borderId="18" xfId="0" applyNumberFormat="1" applyFont="1" applyFill="1" applyBorder="1" applyAlignment="1">
      <alignment vertical="center"/>
    </xf>
    <xf numFmtId="0" fontId="12" fillId="5" borderId="14" xfId="0" applyFont="1" applyFill="1" applyBorder="1" applyAlignment="1">
      <alignment horizontal="right" vertical="center"/>
    </xf>
    <xf numFmtId="0" fontId="11" fillId="5" borderId="19" xfId="0" applyFont="1" applyFill="1" applyBorder="1" applyAlignment="1">
      <alignment horizontal="center" vertical="center"/>
    </xf>
    <xf numFmtId="0" fontId="11" fillId="5" borderId="19" xfId="0" applyFont="1" applyFill="1" applyBorder="1" applyAlignment="1">
      <alignment vertical="center"/>
    </xf>
    <xf numFmtId="2" fontId="12" fillId="0" borderId="10" xfId="0" applyNumberFormat="1" applyFont="1" applyBorder="1" applyAlignment="1">
      <alignment horizontal="right" vertical="center"/>
    </xf>
    <xf numFmtId="0" fontId="12" fillId="5" borderId="11" xfId="0" applyFont="1" applyFill="1" applyBorder="1" applyAlignment="1">
      <alignment horizontal="right" vertical="center"/>
    </xf>
    <xf numFmtId="0" fontId="11" fillId="5" borderId="12" xfId="0" applyFont="1" applyFill="1" applyBorder="1" applyAlignment="1">
      <alignment horizontal="center" vertical="center"/>
    </xf>
    <xf numFmtId="0" fontId="11" fillId="5" borderId="12" xfId="0" applyFont="1" applyFill="1" applyBorder="1" applyAlignment="1">
      <alignment vertical="center"/>
    </xf>
    <xf numFmtId="169" fontId="12" fillId="5" borderId="13" xfId="0" applyNumberFormat="1" applyFont="1" applyFill="1" applyBorder="1" applyAlignment="1">
      <alignment vertical="center"/>
    </xf>
    <xf numFmtId="169" fontId="11" fillId="5" borderId="4" xfId="0" applyNumberFormat="1" applyFont="1" applyFill="1" applyBorder="1" applyAlignment="1">
      <alignment vertical="center"/>
    </xf>
    <xf numFmtId="0" fontId="12" fillId="5" borderId="4" xfId="0" applyFont="1" applyFill="1" applyBorder="1" applyAlignment="1">
      <alignment horizontal="right"/>
    </xf>
    <xf numFmtId="0" fontId="11" fillId="5" borderId="4" xfId="0" applyFont="1" applyFill="1" applyBorder="1" applyAlignment="1">
      <alignment horizontal="center"/>
    </xf>
    <xf numFmtId="171" fontId="11" fillId="5" borderId="4" xfId="0" applyNumberFormat="1" applyFont="1" applyFill="1" applyBorder="1"/>
    <xf numFmtId="171" fontId="12" fillId="5" borderId="1" xfId="0" applyNumberFormat="1" applyFont="1" applyFill="1" applyBorder="1" applyAlignment="1">
      <alignment horizontal="center" vertical="center"/>
    </xf>
    <xf numFmtId="0" fontId="12" fillId="5" borderId="20" xfId="0" applyFont="1" applyFill="1" applyBorder="1" applyAlignment="1">
      <alignment horizontal="center" vertical="center"/>
    </xf>
    <xf numFmtId="171" fontId="12" fillId="5" borderId="21" xfId="0" applyNumberFormat="1" applyFont="1" applyFill="1" applyBorder="1" applyAlignment="1">
      <alignment horizontal="center" vertical="center"/>
    </xf>
    <xf numFmtId="0" fontId="11" fillId="5" borderId="1" xfId="0" applyFont="1" applyFill="1" applyBorder="1" applyAlignment="1">
      <alignment vertical="center" wrapText="1"/>
    </xf>
    <xf numFmtId="0" fontId="11" fillId="5" borderId="22" xfId="0" applyFont="1" applyFill="1" applyBorder="1" applyAlignment="1">
      <alignment vertical="center" wrapText="1"/>
    </xf>
    <xf numFmtId="0" fontId="11" fillId="5" borderId="23" xfId="0" applyFont="1" applyFill="1" applyBorder="1" applyAlignment="1">
      <alignment vertical="center"/>
    </xf>
    <xf numFmtId="0" fontId="11" fillId="5" borderId="23" xfId="0" applyFont="1" applyFill="1" applyBorder="1" applyAlignment="1">
      <alignment vertical="center" wrapText="1"/>
    </xf>
    <xf numFmtId="171" fontId="12" fillId="5" borderId="13" xfId="0" applyNumberFormat="1" applyFont="1" applyFill="1" applyBorder="1" applyAlignment="1">
      <alignment vertical="center"/>
    </xf>
    <xf numFmtId="0" fontId="12" fillId="5" borderId="16" xfId="0" applyFont="1" applyFill="1" applyBorder="1" applyAlignment="1">
      <alignment vertical="center"/>
    </xf>
    <xf numFmtId="171" fontId="12" fillId="5" borderId="18" xfId="0" applyNumberFormat="1" applyFont="1" applyFill="1" applyBorder="1" applyAlignment="1">
      <alignment vertical="center"/>
    </xf>
    <xf numFmtId="172" fontId="11" fillId="5" borderId="4" xfId="0" applyNumberFormat="1" applyFont="1" applyFill="1" applyBorder="1" applyAlignment="1">
      <alignment vertical="center"/>
    </xf>
    <xf numFmtId="0" fontId="12" fillId="5" borderId="14" xfId="0" applyFont="1" applyFill="1" applyBorder="1" applyAlignment="1">
      <alignment vertical="center"/>
    </xf>
    <xf numFmtId="9" fontId="11" fillId="5" borderId="19" xfId="0" applyNumberFormat="1" applyFont="1" applyFill="1" applyBorder="1" applyAlignment="1">
      <alignment vertical="center"/>
    </xf>
    <xf numFmtId="171" fontId="12" fillId="5" borderId="15" xfId="0" applyNumberFormat="1" applyFont="1" applyFill="1" applyBorder="1" applyAlignment="1">
      <alignment vertical="center"/>
    </xf>
    <xf numFmtId="0" fontId="12" fillId="5" borderId="11" xfId="0" applyFont="1" applyFill="1" applyBorder="1" applyAlignment="1">
      <alignment vertical="center"/>
    </xf>
    <xf numFmtId="173" fontId="11" fillId="5" borderId="4" xfId="0" applyNumberFormat="1" applyFont="1" applyFill="1" applyBorder="1" applyAlignment="1">
      <alignment vertical="center"/>
    </xf>
    <xf numFmtId="0" fontId="13" fillId="0" borderId="0" xfId="0" applyFont="1"/>
    <xf numFmtId="170" fontId="13" fillId="0" borderId="0" xfId="0" applyNumberFormat="1" applyFont="1"/>
    <xf numFmtId="10" fontId="13" fillId="0" borderId="0" xfId="0" applyNumberFormat="1" applyFont="1"/>
    <xf numFmtId="166" fontId="11" fillId="5" borderId="4" xfId="0" applyNumberFormat="1" applyFont="1" applyFill="1" applyBorder="1"/>
    <xf numFmtId="0" fontId="16" fillId="0" borderId="4" xfId="12" applyFill="1" applyAlignment="1">
      <alignment horizontal="center" vertical="center" wrapText="1"/>
    </xf>
    <xf numFmtId="0" fontId="4" fillId="0" borderId="22" xfId="12" applyFont="1" applyFill="1" applyBorder="1" applyAlignment="1">
      <alignment horizontal="left" vertical="center" wrapText="1"/>
    </xf>
    <xf numFmtId="0" fontId="16" fillId="0" borderId="1" xfId="12" applyFill="1" applyBorder="1" applyAlignment="1">
      <alignment horizontal="center" vertical="center" wrapText="1"/>
    </xf>
    <xf numFmtId="166" fontId="16" fillId="0" borderId="1" xfId="12" applyNumberFormat="1" applyFill="1" applyBorder="1" applyAlignment="1">
      <alignment horizontal="center" vertical="center" wrapText="1"/>
    </xf>
    <xf numFmtId="166" fontId="16" fillId="0" borderId="11" xfId="12" applyNumberFormat="1" applyFill="1" applyBorder="1" applyAlignment="1">
      <alignment horizontal="center" vertical="center" wrapText="1"/>
    </xf>
    <xf numFmtId="0" fontId="16" fillId="0" borderId="4" xfId="12" applyFill="1" applyAlignment="1">
      <alignment vertical="center"/>
    </xf>
    <xf numFmtId="0" fontId="10" fillId="0" borderId="22" xfId="12" applyFont="1" applyFill="1" applyBorder="1" applyAlignment="1">
      <alignment horizontal="left" vertical="center" wrapText="1"/>
    </xf>
    <xf numFmtId="4" fontId="16" fillId="0" borderId="22" xfId="12" applyNumberFormat="1" applyFill="1" applyBorder="1" applyAlignment="1">
      <alignment horizontal="center" vertical="center"/>
    </xf>
    <xf numFmtId="168" fontId="16" fillId="0" borderId="1" xfId="12" applyNumberFormat="1" applyFill="1" applyBorder="1" applyAlignment="1">
      <alignment horizontal="center" vertical="center" wrapText="1"/>
    </xf>
    <xf numFmtId="0" fontId="6" fillId="0" borderId="22" xfId="12" applyFont="1" applyFill="1" applyBorder="1" applyAlignment="1">
      <alignment horizontal="left" vertical="center" wrapText="1"/>
    </xf>
    <xf numFmtId="0" fontId="6" fillId="0" borderId="1" xfId="12" applyFont="1" applyFill="1" applyBorder="1" applyAlignment="1">
      <alignment horizontal="left" vertical="center" wrapText="1"/>
    </xf>
    <xf numFmtId="0" fontId="6" fillId="0" borderId="1" xfId="12" applyFont="1" applyFill="1" applyBorder="1" applyAlignment="1">
      <alignment horizontal="center" vertical="center" wrapText="1"/>
    </xf>
    <xf numFmtId="166" fontId="16" fillId="0" borderId="4" xfId="12" applyNumberFormat="1" applyFill="1" applyAlignment="1">
      <alignment horizontal="center" vertical="center" wrapText="1"/>
    </xf>
    <xf numFmtId="0" fontId="16" fillId="0" borderId="1" xfId="12" applyFill="1" applyBorder="1" applyAlignment="1">
      <alignment horizontal="left" vertical="center" wrapText="1"/>
    </xf>
    <xf numFmtId="0" fontId="6" fillId="0" borderId="1" xfId="12" applyFont="1" applyFill="1" applyBorder="1" applyAlignment="1">
      <alignment horizontal="center" vertical="center"/>
    </xf>
    <xf numFmtId="168" fontId="6" fillId="0" borderId="1" xfId="12"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68" fontId="0" fillId="0" borderId="1" xfId="0" applyNumberFormat="1" applyFont="1" applyFill="1" applyBorder="1" applyAlignment="1">
      <alignment horizontal="center" vertical="center" wrapText="1"/>
    </xf>
    <xf numFmtId="168" fontId="16" fillId="0" borderId="1" xfId="0" applyNumberFormat="1" applyFont="1" applyFill="1" applyBorder="1" applyAlignment="1">
      <alignment horizontal="center" vertical="center" wrapText="1"/>
    </xf>
    <xf numFmtId="0" fontId="4" fillId="0" borderId="9" xfId="12" applyFont="1" applyFill="1" applyBorder="1" applyAlignment="1">
      <alignment horizontal="right" vertical="center" wrapText="1"/>
    </xf>
    <xf numFmtId="0" fontId="4" fillId="0" borderId="9" xfId="12" applyFont="1" applyFill="1" applyBorder="1" applyAlignment="1">
      <alignment horizontal="center" vertical="center" wrapText="1"/>
    </xf>
    <xf numFmtId="166" fontId="4" fillId="0" borderId="9" xfId="12" applyNumberFormat="1" applyFont="1" applyFill="1" applyBorder="1" applyAlignment="1">
      <alignment horizontal="center" vertical="center" wrapText="1"/>
    </xf>
    <xf numFmtId="0" fontId="16" fillId="0" borderId="1" xfId="12" applyFill="1" applyBorder="1" applyAlignment="1">
      <alignment vertical="center" wrapText="1"/>
    </xf>
    <xf numFmtId="4" fontId="16" fillId="0" borderId="15" xfId="12" applyNumberFormat="1" applyFill="1" applyBorder="1" applyAlignment="1">
      <alignment horizontal="center" vertical="center"/>
    </xf>
    <xf numFmtId="0" fontId="4" fillId="0" borderId="1" xfId="12" applyFont="1" applyFill="1" applyBorder="1" applyAlignment="1">
      <alignment vertical="center" wrapText="1"/>
    </xf>
    <xf numFmtId="0" fontId="18" fillId="0" borderId="34" xfId="12" applyFont="1" applyFill="1" applyBorder="1" applyAlignment="1">
      <alignment horizontal="left" vertical="center" wrapText="1"/>
    </xf>
    <xf numFmtId="0" fontId="20" fillId="0" borderId="4" xfId="12" applyFont="1" applyFill="1" applyAlignment="1">
      <alignment horizontal="center" vertical="center" wrapText="1"/>
    </xf>
    <xf numFmtId="0" fontId="21" fillId="0" borderId="34" xfId="12" applyFont="1" applyFill="1" applyBorder="1" applyAlignment="1">
      <alignment horizontal="left" vertical="center" wrapText="1"/>
    </xf>
    <xf numFmtId="4" fontId="20" fillId="0" borderId="22" xfId="12" applyNumberFormat="1" applyFont="1" applyFill="1" applyBorder="1" applyAlignment="1">
      <alignment horizontal="center" vertical="center"/>
    </xf>
    <xf numFmtId="168" fontId="20" fillId="0" borderId="1" xfId="12" applyNumberFormat="1" applyFont="1" applyFill="1" applyBorder="1" applyAlignment="1">
      <alignment horizontal="center" vertical="center" wrapText="1"/>
    </xf>
    <xf numFmtId="166" fontId="20" fillId="0" borderId="1" xfId="12" applyNumberFormat="1" applyFont="1" applyFill="1" applyBorder="1" applyAlignment="1">
      <alignment horizontal="center" vertical="center" wrapText="1"/>
    </xf>
    <xf numFmtId="0" fontId="20" fillId="0" borderId="4" xfId="12" applyFont="1" applyFill="1" applyAlignment="1">
      <alignment vertical="center"/>
    </xf>
    <xf numFmtId="0" fontId="20" fillId="0" borderId="22" xfId="12" applyFont="1" applyFill="1" applyBorder="1" applyAlignment="1">
      <alignment horizontal="left" vertical="center" wrapText="1"/>
    </xf>
    <xf numFmtId="0" fontId="16" fillId="0" borderId="4" xfId="12" applyFill="1" applyAlignment="1">
      <alignment horizontal="left" vertical="center" wrapText="1"/>
    </xf>
    <xf numFmtId="0" fontId="4" fillId="0" borderId="7" xfId="12" applyFont="1" applyFill="1" applyBorder="1" applyAlignment="1">
      <alignment horizontal="left" vertical="center" wrapText="1"/>
    </xf>
    <xf numFmtId="0" fontId="4" fillId="0" borderId="7" xfId="12" applyFont="1" applyFill="1" applyBorder="1" applyAlignment="1">
      <alignment horizontal="center" vertical="center" wrapText="1"/>
    </xf>
    <xf numFmtId="166" fontId="4" fillId="0" borderId="7" xfId="12" applyNumberFormat="1" applyFont="1" applyFill="1" applyBorder="1" applyAlignment="1">
      <alignment horizontal="center" vertical="center" wrapText="1"/>
    </xf>
    <xf numFmtId="0" fontId="4" fillId="0" borderId="8" xfId="12" applyFont="1" applyFill="1" applyBorder="1" applyAlignment="1">
      <alignment horizontal="left" vertical="center" wrapText="1"/>
    </xf>
    <xf numFmtId="0" fontId="16" fillId="0" borderId="8" xfId="12" applyFill="1" applyBorder="1" applyAlignment="1">
      <alignment horizontal="center" vertical="center" wrapText="1"/>
    </xf>
    <xf numFmtId="166" fontId="16" fillId="0" borderId="8" xfId="12" applyNumberFormat="1" applyFill="1" applyBorder="1" applyAlignment="1">
      <alignment horizontal="center" vertical="center" wrapText="1"/>
    </xf>
    <xf numFmtId="0" fontId="0" fillId="0" borderId="0" xfId="0" applyFont="1" applyFill="1" applyAlignment="1">
      <alignment horizontal="center" vertical="center" wrapText="1"/>
    </xf>
    <xf numFmtId="176" fontId="16" fillId="0" borderId="1" xfId="12" applyNumberFormat="1" applyFill="1" applyBorder="1" applyAlignment="1">
      <alignment horizontal="center" vertical="center" wrapText="1"/>
    </xf>
    <xf numFmtId="175" fontId="16" fillId="0" borderId="1" xfId="12" applyNumberFormat="1" applyFill="1" applyBorder="1" applyAlignment="1">
      <alignment horizontal="center" vertical="center" wrapText="1"/>
    </xf>
    <xf numFmtId="168" fontId="16" fillId="0" borderId="22" xfId="12" applyNumberFormat="1" applyFill="1" applyBorder="1" applyAlignment="1">
      <alignment horizontal="center" vertical="center" wrapText="1"/>
    </xf>
    <xf numFmtId="0" fontId="16" fillId="0" borderId="23" xfId="12" applyFill="1" applyBorder="1" applyAlignment="1">
      <alignment horizontal="center" vertical="center" wrapText="1"/>
    </xf>
    <xf numFmtId="166" fontId="16" fillId="0" borderId="23" xfId="12" applyNumberFormat="1" applyFill="1" applyBorder="1" applyAlignment="1">
      <alignment horizontal="center" vertical="center" wrapText="1"/>
    </xf>
    <xf numFmtId="0" fontId="16" fillId="0" borderId="23" xfId="12" applyFill="1" applyBorder="1" applyAlignment="1">
      <alignment horizontal="left" vertical="center" wrapText="1"/>
    </xf>
    <xf numFmtId="0" fontId="16" fillId="0" borderId="22" xfId="12" applyFill="1" applyBorder="1" applyAlignment="1">
      <alignment horizontal="left" vertical="center" wrapText="1"/>
    </xf>
    <xf numFmtId="0" fontId="16" fillId="0" borderId="22" xfId="12" applyFill="1" applyBorder="1" applyAlignment="1">
      <alignment horizontal="center" vertical="center" wrapText="1"/>
    </xf>
    <xf numFmtId="166" fontId="16" fillId="0" borderId="22" xfId="12" applyNumberFormat="1" applyFill="1" applyBorder="1" applyAlignment="1">
      <alignment horizontal="center" vertical="center" wrapText="1"/>
    </xf>
    <xf numFmtId="9" fontId="16" fillId="0" borderId="1" xfId="12" applyNumberFormat="1" applyFill="1" applyBorder="1" applyAlignment="1">
      <alignment horizontal="center" vertical="center"/>
    </xf>
    <xf numFmtId="166" fontId="4" fillId="0" borderId="1" xfId="12" applyNumberFormat="1" applyFont="1" applyFill="1" applyBorder="1" applyAlignment="1">
      <alignment vertical="center"/>
    </xf>
    <xf numFmtId="0" fontId="4" fillId="0" borderId="4" xfId="12" applyFont="1" applyFill="1" applyAlignment="1">
      <alignment horizontal="center" vertical="center" wrapText="1"/>
    </xf>
    <xf numFmtId="0" fontId="4" fillId="0" borderId="4" xfId="12" applyFont="1" applyFill="1" applyAlignment="1">
      <alignment horizontal="left" vertical="center" wrapText="1"/>
    </xf>
    <xf numFmtId="166" fontId="4" fillId="0" borderId="4" xfId="12" applyNumberFormat="1" applyFont="1" applyFill="1" applyAlignment="1">
      <alignment horizontal="center" vertical="center" wrapText="1"/>
    </xf>
    <xf numFmtId="179" fontId="16" fillId="0" borderId="4" xfId="12" applyNumberFormat="1" applyFill="1" applyAlignment="1">
      <alignment horizontal="center" vertical="center" wrapText="1"/>
    </xf>
    <xf numFmtId="175" fontId="16" fillId="0" borderId="4" xfId="12" applyNumberFormat="1" applyFill="1" applyAlignment="1">
      <alignment horizontal="center" vertical="center" wrapText="1"/>
    </xf>
    <xf numFmtId="176" fontId="16" fillId="0" borderId="4" xfId="12" applyNumberFormat="1" applyFill="1" applyAlignment="1">
      <alignment vertical="center" wrapText="1"/>
    </xf>
    <xf numFmtId="176" fontId="4" fillId="0" borderId="4" xfId="12" applyNumberFormat="1" applyFont="1" applyFill="1" applyAlignment="1">
      <alignment vertical="center" wrapText="1"/>
    </xf>
    <xf numFmtId="0" fontId="0" fillId="0" borderId="0" xfId="0" applyFont="1" applyFill="1" applyAlignment="1">
      <alignment vertical="center"/>
    </xf>
    <xf numFmtId="0" fontId="16" fillId="0" borderId="34" xfId="0" applyFont="1" applyFill="1" applyBorder="1" applyAlignment="1">
      <alignment vertical="center" wrapText="1"/>
    </xf>
    <xf numFmtId="0" fontId="0" fillId="0" borderId="34" xfId="0" applyFill="1" applyBorder="1" applyAlignment="1">
      <alignment vertical="center" wrapText="1"/>
    </xf>
    <xf numFmtId="0" fontId="18" fillId="0" borderId="34" xfId="12" applyFont="1" applyFill="1" applyBorder="1" applyAlignment="1">
      <alignment horizontal="justify" vertical="center" wrapText="1"/>
    </xf>
    <xf numFmtId="0" fontId="4" fillId="0" borderId="61" xfId="12" applyFont="1" applyFill="1" applyBorder="1" applyAlignment="1">
      <alignment horizontal="center" vertical="center" wrapText="1"/>
    </xf>
    <xf numFmtId="166" fontId="4" fillId="0" borderId="62" xfId="12" applyNumberFormat="1" applyFont="1" applyFill="1" applyBorder="1" applyAlignment="1">
      <alignment horizontal="center" vertical="center" wrapText="1"/>
    </xf>
    <xf numFmtId="0" fontId="4" fillId="0" borderId="63" xfId="12" applyFont="1" applyFill="1" applyBorder="1" applyAlignment="1">
      <alignment horizontal="center" vertical="center" wrapText="1"/>
    </xf>
    <xf numFmtId="166" fontId="16" fillId="0" borderId="64" xfId="12" applyNumberFormat="1" applyFill="1" applyBorder="1" applyAlignment="1">
      <alignment horizontal="center" vertical="center" wrapText="1"/>
    </xf>
    <xf numFmtId="0" fontId="16" fillId="0" borderId="65" xfId="12" applyFill="1" applyBorder="1" applyAlignment="1">
      <alignment horizontal="center" vertical="center" wrapText="1"/>
    </xf>
    <xf numFmtId="166" fontId="16" fillId="0" borderId="66" xfId="12" applyNumberFormat="1" applyFill="1" applyBorder="1" applyAlignment="1">
      <alignment horizontal="center" vertical="center" wrapText="1"/>
    </xf>
    <xf numFmtId="0" fontId="16" fillId="0" borderId="67" xfId="12" applyFill="1" applyBorder="1" applyAlignment="1">
      <alignment horizontal="center" vertical="center" wrapText="1"/>
    </xf>
    <xf numFmtId="166" fontId="4" fillId="0" borderId="68" xfId="12" applyNumberFormat="1" applyFont="1" applyFill="1" applyBorder="1" applyAlignment="1">
      <alignment horizontal="center" vertical="center" wrapText="1"/>
    </xf>
    <xf numFmtId="0" fontId="4" fillId="0" borderId="69" xfId="12" applyFont="1" applyFill="1" applyBorder="1" applyAlignment="1">
      <alignment horizontal="center" vertical="center" wrapText="1"/>
    </xf>
    <xf numFmtId="0" fontId="4" fillId="0" borderId="65" xfId="12" applyFont="1" applyFill="1" applyBorder="1" applyAlignment="1">
      <alignment horizontal="center" vertical="center" wrapText="1"/>
    </xf>
    <xf numFmtId="0" fontId="16" fillId="0" borderId="70" xfId="12" applyFill="1" applyBorder="1" applyAlignment="1">
      <alignment horizontal="center" vertical="center" wrapText="1"/>
    </xf>
    <xf numFmtId="0" fontId="4" fillId="0" borderId="70" xfId="12" applyFont="1" applyFill="1" applyBorder="1" applyAlignment="1">
      <alignment horizontal="center" vertical="center" wrapText="1"/>
    </xf>
    <xf numFmtId="166" fontId="16" fillId="0" borderId="71" xfId="12" applyNumberFormat="1" applyFill="1" applyBorder="1" applyAlignment="1">
      <alignment horizontal="center" vertical="center" wrapText="1"/>
    </xf>
    <xf numFmtId="0" fontId="16" fillId="0" borderId="72" xfId="12" applyFill="1" applyBorder="1" applyAlignment="1">
      <alignment horizontal="center" vertical="center" wrapText="1"/>
    </xf>
    <xf numFmtId="0" fontId="4" fillId="0" borderId="73" xfId="12" applyFont="1" applyFill="1" applyBorder="1" applyAlignment="1">
      <alignment horizontal="center" vertical="center" wrapText="1"/>
    </xf>
    <xf numFmtId="0" fontId="16" fillId="0" borderId="65" xfId="12" applyFont="1" applyFill="1" applyBorder="1" applyAlignment="1">
      <alignment horizontal="center" vertical="center" wrapText="1"/>
    </xf>
    <xf numFmtId="166" fontId="20" fillId="0" borderId="66" xfId="12" applyNumberFormat="1" applyFont="1" applyFill="1" applyBorder="1" applyAlignment="1">
      <alignment horizontal="center" vertical="center" wrapText="1"/>
    </xf>
    <xf numFmtId="0" fontId="20" fillId="0" borderId="65" xfId="12" applyFont="1" applyFill="1" applyBorder="1" applyAlignment="1">
      <alignment horizontal="center" vertical="center" wrapText="1"/>
    </xf>
    <xf numFmtId="166" fontId="16" fillId="0" borderId="66" xfId="12" applyNumberFormat="1" applyFill="1" applyBorder="1" applyAlignment="1">
      <alignment vertical="center"/>
    </xf>
    <xf numFmtId="166" fontId="4" fillId="0" borderId="66" xfId="12" applyNumberFormat="1" applyFont="1" applyFill="1" applyBorder="1" applyAlignment="1">
      <alignment vertical="center"/>
    </xf>
    <xf numFmtId="166" fontId="10" fillId="0" borderId="66" xfId="12" applyNumberFormat="1" applyFont="1" applyFill="1" applyBorder="1" applyAlignment="1">
      <alignment vertical="center"/>
    </xf>
    <xf numFmtId="180" fontId="16" fillId="0" borderId="4" xfId="12" applyNumberFormat="1" applyFill="1" applyAlignment="1">
      <alignment horizontal="center" vertical="center" wrapText="1"/>
    </xf>
    <xf numFmtId="181" fontId="16" fillId="0" borderId="4" xfId="12" applyNumberFormat="1" applyFill="1" applyAlignment="1">
      <alignment vertical="center"/>
    </xf>
    <xf numFmtId="0" fontId="16" fillId="0" borderId="74" xfId="12" applyFill="1" applyBorder="1" applyAlignment="1">
      <alignment horizontal="center" vertical="center" wrapText="1"/>
    </xf>
    <xf numFmtId="0" fontId="16" fillId="0" borderId="75" xfId="12" applyFill="1" applyBorder="1" applyAlignment="1">
      <alignment horizontal="center" vertical="center" wrapText="1"/>
    </xf>
    <xf numFmtId="166" fontId="4" fillId="0" borderId="79" xfId="12" applyNumberFormat="1" applyFont="1" applyFill="1" applyBorder="1" applyAlignment="1">
      <alignment vertical="center"/>
    </xf>
    <xf numFmtId="166" fontId="4" fillId="0" borderId="80" xfId="12" applyNumberFormat="1" applyFont="1" applyFill="1" applyBorder="1" applyAlignment="1">
      <alignment vertical="center"/>
    </xf>
    <xf numFmtId="0" fontId="16" fillId="0" borderId="81" xfId="12" applyFill="1" applyBorder="1" applyAlignment="1">
      <alignment horizontal="center" vertical="center" wrapText="1"/>
    </xf>
    <xf numFmtId="166" fontId="10" fillId="0" borderId="85" xfId="12" applyNumberFormat="1" applyFont="1" applyFill="1" applyBorder="1" applyAlignment="1">
      <alignment vertical="center"/>
    </xf>
    <xf numFmtId="166" fontId="10" fillId="0" borderId="86" xfId="12" applyNumberFormat="1" applyFont="1" applyFill="1" applyBorder="1" applyAlignment="1">
      <alignment vertical="center"/>
    </xf>
    <xf numFmtId="0" fontId="26" fillId="0" borderId="4" xfId="21" applyFont="1" applyAlignment="1">
      <alignment vertical="center"/>
    </xf>
    <xf numFmtId="0" fontId="27" fillId="0" borderId="4" xfId="21" applyFont="1" applyAlignment="1">
      <alignment horizontal="centerContinuous" vertical="center"/>
    </xf>
    <xf numFmtId="0" fontId="28" fillId="0" borderId="4" xfId="21" applyFont="1" applyAlignment="1">
      <alignment horizontal="centerContinuous" vertical="center"/>
    </xf>
    <xf numFmtId="0" fontId="29" fillId="0" borderId="4" xfId="21" applyFont="1" applyAlignment="1">
      <alignment horizontal="centerContinuous" vertical="center"/>
    </xf>
    <xf numFmtId="0" fontId="26" fillId="0" borderId="4" xfId="21" applyFont="1" applyAlignment="1">
      <alignment horizontal="centerContinuous" vertical="center"/>
    </xf>
    <xf numFmtId="172" fontId="26" fillId="0" borderId="4" xfId="21" applyNumberFormat="1" applyFont="1" applyAlignment="1">
      <alignment vertical="center"/>
    </xf>
    <xf numFmtId="171" fontId="26" fillId="0" borderId="4" xfId="22" applyFont="1" applyAlignment="1">
      <alignment vertical="center"/>
    </xf>
    <xf numFmtId="171" fontId="30" fillId="7" borderId="36" xfId="22" applyFont="1" applyFill="1" applyBorder="1" applyAlignment="1">
      <alignment vertical="center"/>
    </xf>
    <xf numFmtId="172" fontId="26" fillId="0" borderId="4" xfId="23" applyFont="1" applyAlignment="1">
      <alignment vertical="center"/>
    </xf>
    <xf numFmtId="0" fontId="26" fillId="8" borderId="27" xfId="21" applyFont="1" applyFill="1" applyBorder="1" applyAlignment="1">
      <alignment vertical="center"/>
    </xf>
    <xf numFmtId="0" fontId="31" fillId="8" borderId="42" xfId="21" applyFont="1" applyFill="1" applyBorder="1" applyAlignment="1">
      <alignment vertical="center"/>
    </xf>
    <xf numFmtId="0" fontId="26" fillId="8" borderId="42" xfId="21" applyFont="1" applyFill="1" applyBorder="1" applyAlignment="1">
      <alignment vertical="center"/>
    </xf>
    <xf numFmtId="0" fontId="26" fillId="8" borderId="42" xfId="16" applyFont="1" applyFill="1" applyBorder="1"/>
    <xf numFmtId="0" fontId="26" fillId="8" borderId="44" xfId="16" applyFont="1" applyFill="1" applyBorder="1"/>
    <xf numFmtId="0" fontId="31" fillId="9" borderId="37" xfId="21" applyFont="1" applyFill="1" applyBorder="1" applyAlignment="1">
      <alignment horizontal="centerContinuous" vertical="center"/>
    </xf>
    <xf numFmtId="0" fontId="31" fillId="0" borderId="4" xfId="21" applyFont="1" applyAlignment="1">
      <alignment vertical="center"/>
    </xf>
    <xf numFmtId="182" fontId="31" fillId="0" borderId="37" xfId="21" applyNumberFormat="1" applyFont="1" applyBorder="1" applyAlignment="1">
      <alignment horizontal="center" vertical="center"/>
    </xf>
    <xf numFmtId="0" fontId="26" fillId="0" borderId="4" xfId="21" applyFont="1" applyFill="1" applyAlignment="1">
      <alignment vertical="center"/>
    </xf>
    <xf numFmtId="0" fontId="31" fillId="9" borderId="37" xfId="21" applyFont="1" applyFill="1" applyBorder="1" applyAlignment="1">
      <alignment horizontal="center" vertical="center"/>
    </xf>
    <xf numFmtId="17" fontId="31" fillId="0" borderId="37" xfId="21" applyNumberFormat="1" applyFont="1" applyBorder="1" applyAlignment="1">
      <alignment horizontal="center" vertical="center"/>
    </xf>
    <xf numFmtId="0" fontId="26" fillId="0" borderId="87" xfId="21" applyFont="1" applyBorder="1" applyAlignment="1">
      <alignment vertical="center"/>
    </xf>
    <xf numFmtId="0" fontId="26" fillId="0" borderId="88" xfId="21" applyFont="1" applyBorder="1" applyAlignment="1">
      <alignment vertical="center"/>
    </xf>
    <xf numFmtId="0" fontId="31" fillId="0" borderId="53" xfId="21" applyFont="1" applyBorder="1" applyAlignment="1">
      <alignment vertical="center"/>
    </xf>
    <xf numFmtId="0" fontId="26" fillId="0" borderId="53" xfId="21" applyFont="1" applyBorder="1" applyAlignment="1">
      <alignment vertical="center"/>
    </xf>
    <xf numFmtId="0" fontId="26" fillId="0" borderId="49" xfId="21" applyFont="1" applyBorder="1" applyAlignment="1">
      <alignment vertical="center"/>
    </xf>
    <xf numFmtId="172" fontId="26" fillId="0" borderId="4" xfId="23" applyFont="1" applyBorder="1" applyAlignment="1">
      <alignment vertical="center"/>
    </xf>
    <xf numFmtId="0" fontId="26" fillId="0" borderId="4" xfId="21" applyFont="1" applyFill="1" applyBorder="1" applyAlignment="1">
      <alignment vertical="center"/>
    </xf>
    <xf numFmtId="0" fontId="26" fillId="0" borderId="57" xfId="21" applyFont="1" applyBorder="1" applyAlignment="1">
      <alignment vertical="center" wrapText="1"/>
    </xf>
    <xf numFmtId="0" fontId="26" fillId="0" borderId="87" xfId="21" applyFont="1" applyFill="1" applyBorder="1" applyAlignment="1">
      <alignment horizontal="center" vertical="center"/>
    </xf>
    <xf numFmtId="9" fontId="26" fillId="0" borderId="48" xfId="21" applyNumberFormat="1" applyFont="1" applyFill="1" applyBorder="1" applyAlignment="1">
      <alignment horizontal="center" vertical="center"/>
    </xf>
    <xf numFmtId="0" fontId="26" fillId="0" borderId="36" xfId="21" applyFont="1" applyFill="1" applyBorder="1" applyAlignment="1">
      <alignment horizontal="left" vertical="center"/>
    </xf>
    <xf numFmtId="172" fontId="26" fillId="0" borderId="36" xfId="23" applyFont="1" applyFill="1" applyBorder="1" applyAlignment="1">
      <alignment vertical="center"/>
    </xf>
    <xf numFmtId="169" fontId="26" fillId="0" borderId="36" xfId="22" applyNumberFormat="1" applyFont="1" applyFill="1" applyBorder="1" applyAlignment="1">
      <alignment vertical="center"/>
    </xf>
    <xf numFmtId="0" fontId="26" fillId="0" borderId="36" xfId="21" applyFont="1" applyFill="1" applyBorder="1" applyAlignment="1">
      <alignment vertical="center"/>
    </xf>
    <xf numFmtId="17" fontId="26" fillId="0" borderId="36" xfId="21" applyNumberFormat="1" applyFont="1" applyFill="1" applyBorder="1" applyAlignment="1">
      <alignment vertical="center"/>
    </xf>
    <xf numFmtId="177" fontId="26" fillId="0" borderId="89" xfId="18" applyNumberFormat="1" applyFont="1" applyFill="1" applyBorder="1" applyAlignment="1">
      <alignment vertical="center"/>
    </xf>
    <xf numFmtId="165" fontId="26" fillId="0" borderId="4" xfId="18" applyFont="1" applyFill="1" applyBorder="1" applyAlignment="1">
      <alignment vertical="center"/>
    </xf>
    <xf numFmtId="0" fontId="26" fillId="0" borderId="48" xfId="21" applyFont="1" applyFill="1" applyBorder="1" applyAlignment="1">
      <alignment horizontal="center" vertical="center"/>
    </xf>
    <xf numFmtId="0" fontId="31" fillId="0" borderId="36" xfId="21" applyFont="1" applyFill="1" applyBorder="1" applyAlignment="1">
      <alignment vertical="center"/>
    </xf>
    <xf numFmtId="165" fontId="26" fillId="0" borderId="89" xfId="18" applyNumberFormat="1" applyFont="1" applyFill="1" applyBorder="1" applyAlignment="1">
      <alignment vertical="center"/>
    </xf>
    <xf numFmtId="171" fontId="26" fillId="0" borderId="36" xfId="22" applyFont="1" applyFill="1" applyBorder="1" applyAlignment="1">
      <alignment vertical="center"/>
    </xf>
    <xf numFmtId="0" fontId="26" fillId="0" borderId="55" xfId="21" applyFont="1" applyFill="1" applyBorder="1" applyAlignment="1">
      <alignment horizontal="center" vertical="center"/>
    </xf>
    <xf numFmtId="0" fontId="26" fillId="0" borderId="30" xfId="21" applyFont="1" applyFill="1" applyBorder="1" applyAlignment="1">
      <alignment horizontal="center" vertical="center"/>
    </xf>
    <xf numFmtId="0" fontId="26" fillId="0" borderId="31" xfId="21" applyFont="1" applyFill="1" applyBorder="1" applyAlignment="1">
      <alignment vertical="center"/>
    </xf>
    <xf numFmtId="9" fontId="26" fillId="0" borderId="31" xfId="24" applyFont="1" applyFill="1" applyBorder="1" applyAlignment="1">
      <alignment vertical="center"/>
    </xf>
    <xf numFmtId="171" fontId="26" fillId="0" borderId="31" xfId="22" applyFont="1" applyFill="1" applyBorder="1" applyAlignment="1">
      <alignment vertical="center"/>
    </xf>
    <xf numFmtId="169" fontId="26" fillId="0" borderId="32" xfId="22" applyNumberFormat="1" applyFont="1" applyFill="1" applyBorder="1" applyAlignment="1">
      <alignment vertical="center"/>
    </xf>
    <xf numFmtId="0" fontId="26" fillId="0" borderId="32" xfId="21" applyFont="1" applyFill="1" applyBorder="1" applyAlignment="1">
      <alignment vertical="center"/>
    </xf>
    <xf numFmtId="17" fontId="26" fillId="0" borderId="32" xfId="21" applyNumberFormat="1" applyFont="1" applyFill="1" applyBorder="1" applyAlignment="1">
      <alignment vertical="center"/>
    </xf>
    <xf numFmtId="177" fontId="26" fillId="0" borderId="38" xfId="18" applyNumberFormat="1" applyFont="1" applyFill="1" applyBorder="1" applyAlignment="1">
      <alignment vertical="center"/>
    </xf>
    <xf numFmtId="165" fontId="26" fillId="0" borderId="4" xfId="18" applyNumberFormat="1" applyFont="1" applyFill="1" applyBorder="1" applyAlignment="1">
      <alignment vertical="center"/>
    </xf>
    <xf numFmtId="0" fontId="26" fillId="0" borderId="4" xfId="21" applyFont="1" applyBorder="1" applyAlignment="1">
      <alignment vertical="center"/>
    </xf>
    <xf numFmtId="0" fontId="26" fillId="0" borderId="4" xfId="21" applyFont="1" applyAlignment="1">
      <alignment horizontal="center" vertical="center"/>
    </xf>
    <xf numFmtId="17" fontId="26" fillId="0" borderId="4" xfId="21" applyNumberFormat="1" applyFont="1" applyAlignment="1">
      <alignment vertical="center"/>
    </xf>
    <xf numFmtId="183" fontId="31" fillId="0" borderId="4" xfId="23" applyNumberFormat="1" applyFont="1" applyAlignment="1">
      <alignment vertical="center"/>
    </xf>
    <xf numFmtId="183" fontId="31" fillId="0" borderId="4" xfId="23" applyNumberFormat="1" applyFont="1" applyBorder="1" applyAlignment="1">
      <alignment vertical="center"/>
    </xf>
    <xf numFmtId="172" fontId="26" fillId="0" borderId="4" xfId="21" applyNumberFormat="1" applyFont="1" applyBorder="1" applyAlignment="1">
      <alignment vertical="center"/>
    </xf>
    <xf numFmtId="182" fontId="31" fillId="0" borderId="4" xfId="21" applyNumberFormat="1" applyFont="1" applyBorder="1" applyAlignment="1">
      <alignment horizontal="center" vertical="center"/>
    </xf>
    <xf numFmtId="0" fontId="26" fillId="9" borderId="24" xfId="21" applyFont="1" applyFill="1" applyBorder="1" applyAlignment="1">
      <alignment vertical="center"/>
    </xf>
    <xf numFmtId="0" fontId="26" fillId="9" borderId="28" xfId="21" applyFont="1" applyFill="1" applyBorder="1" applyAlignment="1">
      <alignment horizontal="center" vertical="center"/>
    </xf>
    <xf numFmtId="0" fontId="31" fillId="9" borderId="25" xfId="21" applyFont="1" applyFill="1" applyBorder="1" applyAlignment="1">
      <alignment horizontal="center" vertical="center"/>
    </xf>
    <xf numFmtId="172" fontId="31" fillId="9" borderId="25" xfId="23" applyFont="1" applyFill="1" applyBorder="1" applyAlignment="1">
      <alignment horizontal="centerContinuous" vertical="center"/>
    </xf>
    <xf numFmtId="171" fontId="31" fillId="9" borderId="25" xfId="22" applyFont="1" applyFill="1" applyBorder="1" applyAlignment="1">
      <alignment horizontal="center" vertical="center"/>
    </xf>
    <xf numFmtId="0" fontId="31" fillId="9" borderId="26" xfId="21" applyFont="1" applyFill="1" applyBorder="1" applyAlignment="1">
      <alignment horizontal="center" vertical="center" wrapText="1"/>
    </xf>
    <xf numFmtId="17" fontId="31" fillId="0" borderId="4" xfId="21" applyNumberFormat="1" applyFont="1" applyBorder="1" applyAlignment="1">
      <alignment horizontal="center"/>
    </xf>
    <xf numFmtId="0" fontId="26" fillId="0" borderId="48" xfId="21" applyFont="1" applyBorder="1" applyAlignment="1">
      <alignment horizontal="center" vertical="center"/>
    </xf>
    <xf numFmtId="0" fontId="26" fillId="0" borderId="36" xfId="21" applyFont="1" applyBorder="1" applyAlignment="1">
      <alignment vertical="center"/>
    </xf>
    <xf numFmtId="172" fontId="26" fillId="0" borderId="36" xfId="23" applyFont="1" applyBorder="1" applyAlignment="1">
      <alignment vertical="center"/>
    </xf>
    <xf numFmtId="171" fontId="26" fillId="0" borderId="36" xfId="22" applyFont="1" applyBorder="1" applyAlignment="1">
      <alignment horizontal="right" vertical="center"/>
    </xf>
    <xf numFmtId="171" fontId="26" fillId="0" borderId="89" xfId="22" applyFont="1" applyFill="1" applyBorder="1" applyAlignment="1">
      <alignment horizontal="center" vertical="center"/>
    </xf>
    <xf numFmtId="0" fontId="26" fillId="9" borderId="34" xfId="21" applyFont="1" applyFill="1" applyBorder="1" applyAlignment="1">
      <alignment horizontal="center" vertical="center"/>
    </xf>
    <xf numFmtId="0" fontId="31" fillId="9" borderId="34" xfId="21" applyFont="1" applyFill="1" applyBorder="1" applyAlignment="1">
      <alignment horizontal="center" vertical="center"/>
    </xf>
    <xf numFmtId="0" fontId="26" fillId="0" borderId="48" xfId="21" applyFont="1" applyBorder="1" applyAlignment="1">
      <alignment vertical="center"/>
    </xf>
    <xf numFmtId="169" fontId="26" fillId="0" borderId="89" xfId="22" applyNumberFormat="1" applyFont="1" applyFill="1" applyBorder="1" applyAlignment="1">
      <alignment horizontal="center" vertical="center"/>
    </xf>
    <xf numFmtId="0" fontId="26" fillId="0" borderId="34" xfId="21" applyFont="1" applyBorder="1" applyAlignment="1">
      <alignment horizontal="center" vertical="center"/>
    </xf>
    <xf numFmtId="3" fontId="26" fillId="0" borderId="34" xfId="24" applyNumberFormat="1" applyFont="1" applyBorder="1" applyAlignment="1">
      <alignment horizontal="center" vertical="center"/>
    </xf>
    <xf numFmtId="3" fontId="26" fillId="0" borderId="34" xfId="21" applyNumberFormat="1" applyFont="1" applyBorder="1" applyAlignment="1">
      <alignment horizontal="center" vertical="center"/>
    </xf>
    <xf numFmtId="171" fontId="26" fillId="0" borderId="36" xfId="22" applyFont="1" applyBorder="1" applyAlignment="1">
      <alignment vertical="center"/>
    </xf>
    <xf numFmtId="10" fontId="26" fillId="0" borderId="36" xfId="24" applyNumberFormat="1" applyFont="1" applyBorder="1" applyAlignment="1">
      <alignment vertical="center"/>
    </xf>
    <xf numFmtId="171" fontId="26" fillId="0" borderId="89" xfId="22" applyFont="1" applyBorder="1" applyAlignment="1">
      <alignment horizontal="center" vertical="center"/>
    </xf>
    <xf numFmtId="169" fontId="26" fillId="0" borderId="89" xfId="22" applyNumberFormat="1" applyFont="1" applyBorder="1" applyAlignment="1">
      <alignment horizontal="center" vertical="center"/>
    </xf>
    <xf numFmtId="16" fontId="26" fillId="0" borderId="34" xfId="21" quotePrefix="1" applyNumberFormat="1" applyFont="1" applyBorder="1" applyAlignment="1">
      <alignment horizontal="center" vertical="center"/>
    </xf>
    <xf numFmtId="0" fontId="26" fillId="0" borderId="55" xfId="21" applyFont="1" applyBorder="1" applyAlignment="1">
      <alignment vertical="center"/>
    </xf>
    <xf numFmtId="0" fontId="26" fillId="0" borderId="30" xfId="21" applyFont="1" applyBorder="1" applyAlignment="1">
      <alignment vertical="center"/>
    </xf>
    <xf numFmtId="0" fontId="26" fillId="0" borderId="31" xfId="21" applyFont="1" applyBorder="1" applyAlignment="1">
      <alignment vertical="center"/>
    </xf>
    <xf numFmtId="172" fontId="26" fillId="0" borderId="31" xfId="23" applyFont="1" applyBorder="1" applyAlignment="1">
      <alignment vertical="center"/>
    </xf>
    <xf numFmtId="10" fontId="26" fillId="0" borderId="31" xfId="24" applyNumberFormat="1" applyFont="1" applyBorder="1" applyAlignment="1">
      <alignment vertical="center"/>
    </xf>
    <xf numFmtId="169" fontId="26" fillId="0" borderId="33" xfId="22" applyNumberFormat="1" applyFont="1" applyBorder="1" applyAlignment="1">
      <alignment horizontal="center" vertical="center"/>
    </xf>
    <xf numFmtId="172" fontId="31" fillId="0" borderId="4" xfId="23" applyFont="1" applyBorder="1" applyAlignment="1">
      <alignment vertical="center"/>
    </xf>
    <xf numFmtId="0" fontId="31" fillId="0" borderId="27" xfId="21" applyFont="1" applyBorder="1" applyAlignment="1">
      <alignment vertical="center"/>
    </xf>
    <xf numFmtId="172" fontId="26" fillId="0" borderId="42" xfId="23" applyFont="1" applyBorder="1" applyAlignment="1">
      <alignment vertical="center"/>
    </xf>
    <xf numFmtId="171" fontId="31" fillId="0" borderId="42" xfId="21" applyNumberFormat="1" applyFont="1" applyBorder="1" applyAlignment="1">
      <alignment horizontal="centerContinuous" vertical="center"/>
    </xf>
    <xf numFmtId="169" fontId="31" fillId="0" borderId="44" xfId="21" applyNumberFormat="1" applyFont="1" applyBorder="1" applyAlignment="1">
      <alignment vertical="center"/>
    </xf>
    <xf numFmtId="171" fontId="26" fillId="0" borderId="4" xfId="21" applyNumberFormat="1" applyFont="1" applyBorder="1" applyAlignment="1">
      <alignment vertical="center"/>
    </xf>
    <xf numFmtId="0" fontId="26" fillId="0" borderId="4" xfId="16" applyFont="1"/>
    <xf numFmtId="0" fontId="26" fillId="8" borderId="27" xfId="16" applyFont="1" applyFill="1" applyBorder="1"/>
    <xf numFmtId="0" fontId="31" fillId="8" borderId="42" xfId="16" applyFont="1" applyFill="1" applyBorder="1"/>
    <xf numFmtId="172" fontId="26" fillId="0" borderId="4" xfId="23" applyFont="1"/>
    <xf numFmtId="172" fontId="26" fillId="0" borderId="4" xfId="23" applyFont="1" applyBorder="1"/>
    <xf numFmtId="0" fontId="26" fillId="0" borderId="4" xfId="16" applyFont="1" applyBorder="1"/>
    <xf numFmtId="0" fontId="26" fillId="9" borderId="41" xfId="16" applyFont="1" applyFill="1" applyBorder="1" applyAlignment="1">
      <alignment wrapText="1"/>
    </xf>
    <xf numFmtId="0" fontId="26" fillId="9" borderId="41" xfId="16" applyFont="1" applyFill="1" applyBorder="1"/>
    <xf numFmtId="0" fontId="31" fillId="9" borderId="41" xfId="16" applyFont="1" applyFill="1" applyBorder="1" applyAlignment="1"/>
    <xf numFmtId="171" fontId="31" fillId="9" borderId="41" xfId="22" applyFont="1" applyFill="1" applyBorder="1" applyAlignment="1"/>
    <xf numFmtId="0" fontId="31" fillId="9" borderId="37" xfId="16" applyFont="1" applyFill="1" applyBorder="1" applyAlignment="1">
      <alignment horizontal="center"/>
    </xf>
    <xf numFmtId="0" fontId="31" fillId="9" borderId="41" xfId="16" applyFont="1" applyFill="1" applyBorder="1" applyAlignment="1">
      <alignment horizontal="center"/>
    </xf>
    <xf numFmtId="0" fontId="31" fillId="9" borderId="41" xfId="16" applyFont="1" applyFill="1" applyBorder="1" applyAlignment="1">
      <alignment horizontal="center" wrapText="1"/>
    </xf>
    <xf numFmtId="0" fontId="31" fillId="6" borderId="4" xfId="21" applyFont="1" applyFill="1" applyBorder="1" applyAlignment="1">
      <alignment horizontal="center" vertical="center" wrapText="1"/>
    </xf>
    <xf numFmtId="0" fontId="26" fillId="0" borderId="87" xfId="16" applyFont="1" applyBorder="1"/>
    <xf numFmtId="0" fontId="26" fillId="0" borderId="36" xfId="16" applyFont="1" applyBorder="1"/>
    <xf numFmtId="169" fontId="26" fillId="0" borderId="36" xfId="22" applyNumberFormat="1" applyFont="1" applyBorder="1"/>
    <xf numFmtId="17" fontId="26" fillId="0" borderId="36" xfId="21" applyNumberFormat="1" applyFont="1" applyBorder="1" applyAlignment="1">
      <alignment vertical="center"/>
    </xf>
    <xf numFmtId="185" fontId="26" fillId="0" borderId="36" xfId="25" applyNumberFormat="1" applyFont="1" applyBorder="1" applyAlignment="1">
      <alignment horizontal="right"/>
    </xf>
    <xf numFmtId="177" fontId="26" fillId="0" borderId="89" xfId="18" applyNumberFormat="1" applyFont="1" applyBorder="1" applyAlignment="1">
      <alignment vertical="center"/>
    </xf>
    <xf numFmtId="0" fontId="26" fillId="0" borderId="55" xfId="16" applyFont="1" applyBorder="1"/>
    <xf numFmtId="0" fontId="26" fillId="0" borderId="31" xfId="16" applyFont="1" applyBorder="1"/>
    <xf numFmtId="169" fontId="26" fillId="0" borderId="31" xfId="22" applyNumberFormat="1" applyFont="1" applyBorder="1"/>
    <xf numFmtId="17" fontId="26" fillId="0" borderId="31" xfId="21" applyNumberFormat="1" applyFont="1" applyBorder="1" applyAlignment="1">
      <alignment vertical="center"/>
    </xf>
    <xf numFmtId="185" fontId="26" fillId="0" borderId="31" xfId="25" applyNumberFormat="1" applyFont="1" applyBorder="1" applyAlignment="1">
      <alignment horizontal="right"/>
    </xf>
    <xf numFmtId="177" fontId="26" fillId="0" borderId="33" xfId="18" applyNumberFormat="1" applyFont="1" applyBorder="1" applyAlignment="1">
      <alignment vertical="center"/>
    </xf>
    <xf numFmtId="171" fontId="26" fillId="0" borderId="4" xfId="22" applyFont="1"/>
    <xf numFmtId="17" fontId="26" fillId="0" borderId="4" xfId="16" applyNumberFormat="1" applyFont="1"/>
    <xf numFmtId="17" fontId="31" fillId="0" borderId="4" xfId="16" applyNumberFormat="1" applyFont="1"/>
    <xf numFmtId="169" fontId="31" fillId="0" borderId="4" xfId="22" applyNumberFormat="1" applyFont="1"/>
    <xf numFmtId="171" fontId="31" fillId="0" borderId="44" xfId="22" applyFont="1" applyBorder="1" applyAlignment="1">
      <alignment vertical="center"/>
    </xf>
    <xf numFmtId="172" fontId="31" fillId="0" borderId="4" xfId="23" applyFont="1" applyBorder="1"/>
    <xf numFmtId="0" fontId="26" fillId="9" borderId="37" xfId="21" applyFont="1" applyFill="1" applyBorder="1" applyAlignment="1">
      <alignment vertical="center" wrapText="1"/>
    </xf>
    <xf numFmtId="0" fontId="26" fillId="9" borderId="37" xfId="21" applyFont="1" applyFill="1" applyBorder="1" applyAlignment="1">
      <alignment vertical="center"/>
    </xf>
    <xf numFmtId="0" fontId="31" fillId="9" borderId="37" xfId="21" applyFont="1" applyFill="1" applyBorder="1" applyAlignment="1">
      <alignment vertical="center"/>
    </xf>
    <xf numFmtId="171" fontId="31" fillId="9" borderId="37" xfId="22" applyFont="1" applyFill="1" applyBorder="1" applyAlignment="1">
      <alignment horizontal="center" vertical="center"/>
    </xf>
    <xf numFmtId="0" fontId="31" fillId="9" borderId="37" xfId="21" applyFont="1" applyFill="1" applyBorder="1" applyAlignment="1">
      <alignment horizontal="center" vertical="center" wrapText="1"/>
    </xf>
    <xf numFmtId="0" fontId="26" fillId="0" borderId="52" xfId="21" applyFont="1" applyBorder="1" applyAlignment="1">
      <alignment vertical="center"/>
    </xf>
    <xf numFmtId="171" fontId="26" fillId="0" borderId="53" xfId="22" applyFont="1" applyBorder="1" applyAlignment="1">
      <alignment vertical="center"/>
    </xf>
    <xf numFmtId="17" fontId="26" fillId="0" borderId="53" xfId="21" applyNumberFormat="1" applyFont="1" applyBorder="1" applyAlignment="1">
      <alignment vertical="center"/>
    </xf>
    <xf numFmtId="17" fontId="31" fillId="0" borderId="4" xfId="21" applyNumberFormat="1" applyFont="1" applyBorder="1" applyAlignment="1">
      <alignment vertical="center"/>
    </xf>
    <xf numFmtId="0" fontId="26" fillId="0" borderId="36" xfId="21" applyFont="1" applyBorder="1" applyAlignment="1">
      <alignment horizontal="left" vertical="center"/>
    </xf>
    <xf numFmtId="169" fontId="26" fillId="0" borderId="36" xfId="22" applyNumberFormat="1" applyFont="1" applyBorder="1" applyAlignment="1">
      <alignment vertical="center"/>
    </xf>
    <xf numFmtId="0" fontId="26" fillId="0" borderId="31" xfId="21" applyFont="1" applyBorder="1" applyAlignment="1">
      <alignment horizontal="left" vertical="center"/>
    </xf>
    <xf numFmtId="169" fontId="26" fillId="0" borderId="31" xfId="22" applyNumberFormat="1" applyFont="1" applyBorder="1" applyAlignment="1">
      <alignment vertical="center"/>
    </xf>
    <xf numFmtId="171" fontId="26" fillId="0" borderId="4" xfId="22" applyFont="1" applyBorder="1" applyAlignment="1">
      <alignment vertical="center"/>
    </xf>
    <xf numFmtId="17" fontId="26" fillId="0" borderId="4" xfId="21" applyNumberFormat="1" applyFont="1" applyBorder="1" applyAlignment="1">
      <alignment vertical="center"/>
    </xf>
    <xf numFmtId="17" fontId="31" fillId="0" borderId="4" xfId="21" applyNumberFormat="1" applyFont="1" applyAlignment="1">
      <alignment vertical="center"/>
    </xf>
    <xf numFmtId="177" fontId="31" fillId="0" borderId="4" xfId="22" applyNumberFormat="1" applyFont="1" applyBorder="1" applyAlignment="1">
      <alignment vertical="center"/>
    </xf>
    <xf numFmtId="171" fontId="31" fillId="0" borderId="4" xfId="22" applyFont="1" applyBorder="1" applyAlignment="1">
      <alignment vertical="center"/>
    </xf>
    <xf numFmtId="171" fontId="31" fillId="9" borderId="37" xfId="22" applyFont="1" applyFill="1" applyBorder="1" applyAlignment="1">
      <alignment vertical="center"/>
    </xf>
    <xf numFmtId="0" fontId="31" fillId="9" borderId="37" xfId="21" applyFont="1" applyFill="1" applyBorder="1" applyAlignment="1">
      <alignment vertical="center" wrapText="1"/>
    </xf>
    <xf numFmtId="186" fontId="32" fillId="0" borderId="53" xfId="26" applyNumberFormat="1" applyFont="1" applyFill="1" applyBorder="1" applyAlignment="1">
      <alignment vertical="center"/>
    </xf>
    <xf numFmtId="186" fontId="33" fillId="0" borderId="36" xfId="26" applyNumberFormat="1" applyFont="1" applyFill="1" applyBorder="1" applyAlignment="1">
      <alignment horizontal="left" vertical="center" wrapText="1"/>
    </xf>
    <xf numFmtId="186" fontId="33" fillId="0" borderId="36" xfId="26" applyNumberFormat="1" applyFont="1" applyFill="1" applyBorder="1" applyAlignment="1">
      <alignment horizontal="left" vertical="center"/>
    </xf>
    <xf numFmtId="186" fontId="32" fillId="0" borderId="36" xfId="26" applyNumberFormat="1" applyFont="1" applyFill="1" applyBorder="1" applyAlignment="1">
      <alignment vertical="center"/>
    </xf>
    <xf numFmtId="186" fontId="33" fillId="0" borderId="31" xfId="26" applyNumberFormat="1" applyFont="1" applyFill="1" applyBorder="1" applyAlignment="1">
      <alignment horizontal="left" vertical="center"/>
    </xf>
    <xf numFmtId="0" fontId="31" fillId="0" borderId="37" xfId="21" applyFont="1" applyBorder="1" applyAlignment="1">
      <alignment vertical="center"/>
    </xf>
    <xf numFmtId="0" fontId="26" fillId="9" borderId="54" xfId="21" applyFont="1" applyFill="1" applyBorder="1" applyAlignment="1">
      <alignment vertical="center"/>
    </xf>
    <xf numFmtId="171" fontId="31" fillId="9" borderId="54" xfId="22" applyFont="1" applyFill="1" applyBorder="1" applyAlignment="1">
      <alignment vertical="center"/>
    </xf>
    <xf numFmtId="0" fontId="31" fillId="9" borderId="54" xfId="21" applyFont="1" applyFill="1" applyBorder="1" applyAlignment="1">
      <alignment horizontal="center" vertical="center"/>
    </xf>
    <xf numFmtId="0" fontId="31" fillId="9" borderId="54" xfId="21" applyFont="1" applyFill="1" applyBorder="1" applyAlignment="1">
      <alignment vertical="center" wrapText="1"/>
    </xf>
    <xf numFmtId="0" fontId="26" fillId="9" borderId="41" xfId="21" applyFont="1" applyFill="1" applyBorder="1" applyAlignment="1">
      <alignment vertical="center"/>
    </xf>
    <xf numFmtId="171" fontId="31" fillId="9" borderId="41" xfId="22" applyFont="1" applyFill="1" applyBorder="1" applyAlignment="1">
      <alignment vertical="center"/>
    </xf>
    <xf numFmtId="0" fontId="31" fillId="9" borderId="41" xfId="21" applyFont="1" applyFill="1" applyBorder="1" applyAlignment="1">
      <alignment horizontal="center" vertical="center"/>
    </xf>
    <xf numFmtId="0" fontId="31" fillId="9" borderId="41" xfId="21" applyFont="1" applyFill="1" applyBorder="1" applyAlignment="1">
      <alignment vertical="center" wrapText="1"/>
    </xf>
    <xf numFmtId="17" fontId="31" fillId="0" borderId="4" xfId="21" applyNumberFormat="1" applyFont="1" applyBorder="1" applyAlignment="1">
      <alignment horizontal="center" vertical="center"/>
    </xf>
    <xf numFmtId="0" fontId="26" fillId="0" borderId="56" xfId="16" applyFont="1" applyBorder="1"/>
    <xf numFmtId="0" fontId="26" fillId="0" borderId="52" xfId="16" applyFont="1" applyBorder="1"/>
    <xf numFmtId="171" fontId="26" fillId="0" borderId="53" xfId="22" applyFont="1" applyBorder="1"/>
    <xf numFmtId="0" fontId="26" fillId="0" borderId="53" xfId="16" applyFont="1" applyBorder="1"/>
    <xf numFmtId="17" fontId="26" fillId="0" borderId="53" xfId="16" applyNumberFormat="1" applyFont="1" applyBorder="1"/>
    <xf numFmtId="0" fontId="26" fillId="0" borderId="49" xfId="16" applyFont="1" applyBorder="1"/>
    <xf numFmtId="0" fontId="26" fillId="0" borderId="35" xfId="16" applyFont="1" applyBorder="1"/>
    <xf numFmtId="186" fontId="33" fillId="0" borderId="36" xfId="26" applyNumberFormat="1" applyFont="1" applyFill="1" applyBorder="1" applyAlignment="1">
      <alignment horizontal="left" vertical="center" indent="2"/>
    </xf>
    <xf numFmtId="17" fontId="26" fillId="0" borderId="36" xfId="16" applyNumberFormat="1" applyFont="1" applyBorder="1"/>
    <xf numFmtId="0" fontId="26" fillId="0" borderId="89" xfId="16" applyFont="1" applyBorder="1"/>
    <xf numFmtId="172" fontId="26" fillId="0" borderId="89" xfId="23" applyFont="1" applyBorder="1"/>
    <xf numFmtId="0" fontId="26" fillId="0" borderId="29" xfId="16" applyFont="1" applyBorder="1"/>
    <xf numFmtId="0" fontId="26" fillId="0" borderId="31" xfId="16" applyFont="1" applyBorder="1" applyAlignment="1">
      <alignment horizontal="left" indent="2"/>
    </xf>
    <xf numFmtId="177" fontId="31" fillId="0" borderId="4" xfId="18" applyNumberFormat="1" applyFont="1" applyAlignment="1">
      <alignment vertical="center"/>
    </xf>
    <xf numFmtId="17" fontId="31" fillId="0" borderId="27" xfId="21" applyNumberFormat="1" applyFont="1" applyBorder="1" applyAlignment="1">
      <alignment vertical="center"/>
    </xf>
    <xf numFmtId="186" fontId="33" fillId="0" borderId="36" xfId="26" applyNumberFormat="1" applyFont="1" applyFill="1" applyBorder="1" applyAlignment="1">
      <alignment vertical="center"/>
    </xf>
    <xf numFmtId="0" fontId="26" fillId="0" borderId="36" xfId="16" applyFont="1" applyFill="1" applyBorder="1"/>
    <xf numFmtId="0" fontId="26" fillId="0" borderId="36" xfId="16" applyFont="1" applyBorder="1" applyAlignment="1">
      <alignment horizontal="left"/>
    </xf>
    <xf numFmtId="169" fontId="31" fillId="0" borderId="4" xfId="22" applyNumberFormat="1" applyFont="1" applyAlignment="1">
      <alignment vertical="center"/>
    </xf>
    <xf numFmtId="0" fontId="31" fillId="9" borderId="54" xfId="21" applyFont="1" applyFill="1" applyBorder="1" applyAlignment="1">
      <alignment vertical="center"/>
    </xf>
    <xf numFmtId="186" fontId="33" fillId="0" borderId="53" xfId="26" applyNumberFormat="1" applyFont="1" applyFill="1" applyBorder="1" applyAlignment="1">
      <alignment horizontal="left" vertical="center"/>
    </xf>
    <xf numFmtId="172" fontId="26" fillId="0" borderId="53" xfId="23" applyFont="1" applyBorder="1" applyAlignment="1">
      <alignment vertical="center"/>
    </xf>
    <xf numFmtId="187" fontId="26" fillId="0" borderId="53" xfId="23" applyNumberFormat="1" applyFont="1" applyBorder="1" applyAlignment="1">
      <alignment vertical="center"/>
    </xf>
    <xf numFmtId="186" fontId="33" fillId="0" borderId="36" xfId="26" applyNumberFormat="1" applyFont="1" applyFill="1" applyBorder="1" applyAlignment="1">
      <alignment vertical="center" wrapText="1"/>
    </xf>
    <xf numFmtId="187" fontId="26" fillId="0" borderId="36" xfId="23" applyNumberFormat="1" applyFont="1" applyBorder="1" applyAlignment="1">
      <alignment vertical="center"/>
    </xf>
    <xf numFmtId="10" fontId="26" fillId="0" borderId="36" xfId="24" quotePrefix="1" applyNumberFormat="1" applyFont="1" applyBorder="1" applyAlignment="1">
      <alignment vertical="center"/>
    </xf>
    <xf numFmtId="186" fontId="32" fillId="0" borderId="36" xfId="26" applyNumberFormat="1" applyFont="1" applyFill="1" applyBorder="1" applyAlignment="1">
      <alignment horizontal="left" vertical="center"/>
    </xf>
    <xf numFmtId="171" fontId="26" fillId="0" borderId="31" xfId="22" applyFont="1" applyBorder="1" applyAlignment="1">
      <alignment vertical="center"/>
    </xf>
    <xf numFmtId="187" fontId="26" fillId="0" borderId="31" xfId="23" applyNumberFormat="1" applyFont="1" applyBorder="1" applyAlignment="1">
      <alignment vertical="center"/>
    </xf>
    <xf numFmtId="0" fontId="26" fillId="0" borderId="42" xfId="21" applyFont="1" applyBorder="1" applyAlignment="1">
      <alignment vertical="center"/>
    </xf>
    <xf numFmtId="0" fontId="26" fillId="9" borderId="54" xfId="16" applyFont="1" applyFill="1" applyBorder="1"/>
    <xf numFmtId="171" fontId="31" fillId="9" borderId="54" xfId="22" applyFont="1" applyFill="1" applyBorder="1" applyAlignment="1"/>
    <xf numFmtId="0" fontId="31" fillId="9" borderId="54" xfId="16" applyFont="1" applyFill="1" applyBorder="1" applyAlignment="1"/>
    <xf numFmtId="0" fontId="31" fillId="9" borderId="54" xfId="16" applyFont="1" applyFill="1" applyBorder="1" applyAlignment="1">
      <alignment wrapText="1"/>
    </xf>
    <xf numFmtId="0" fontId="31" fillId="9" borderId="41" xfId="16" applyFont="1" applyFill="1" applyBorder="1" applyAlignment="1">
      <alignment wrapText="1"/>
    </xf>
    <xf numFmtId="169" fontId="26" fillId="11" borderId="36" xfId="22" applyNumberFormat="1" applyFont="1" applyFill="1" applyBorder="1"/>
    <xf numFmtId="187" fontId="26" fillId="0" borderId="36" xfId="23" applyNumberFormat="1" applyFont="1" applyBorder="1"/>
    <xf numFmtId="10" fontId="26" fillId="0" borderId="36" xfId="27" applyNumberFormat="1" applyFont="1" applyBorder="1" applyAlignment="1">
      <alignment horizontal="right"/>
    </xf>
    <xf numFmtId="10" fontId="26" fillId="0" borderId="36" xfId="16" applyNumberFormat="1" applyFont="1" applyBorder="1"/>
    <xf numFmtId="188" fontId="26" fillId="0" borderId="36" xfId="23" applyNumberFormat="1" applyFont="1" applyBorder="1"/>
    <xf numFmtId="186" fontId="33" fillId="0" borderId="36" xfId="26" applyNumberFormat="1" applyFont="1" applyFill="1" applyBorder="1" applyAlignment="1">
      <alignment horizontal="left" vertical="center" indent="1"/>
    </xf>
    <xf numFmtId="178" fontId="26" fillId="0" borderId="36" xfId="27" applyNumberFormat="1" applyFont="1" applyBorder="1"/>
    <xf numFmtId="186" fontId="33" fillId="0" borderId="36" xfId="26" applyNumberFormat="1" applyFont="1" applyFill="1" applyBorder="1" applyAlignment="1">
      <alignment horizontal="left" vertical="center" wrapText="1" indent="1"/>
    </xf>
    <xf numFmtId="186" fontId="33" fillId="0" borderId="31" xfId="26" applyNumberFormat="1" applyFont="1" applyFill="1" applyBorder="1" applyAlignment="1">
      <alignment horizontal="left" vertical="center" indent="1"/>
    </xf>
    <xf numFmtId="178" fontId="26" fillId="0" borderId="31" xfId="27" applyNumberFormat="1" applyFont="1" applyBorder="1"/>
    <xf numFmtId="178" fontId="26" fillId="0" borderId="36" xfId="16" applyNumberFormat="1" applyFont="1" applyBorder="1"/>
    <xf numFmtId="189" fontId="26" fillId="0" borderId="36" xfId="27" applyNumberFormat="1" applyFont="1" applyBorder="1" applyAlignment="1">
      <alignment horizontal="right"/>
    </xf>
    <xf numFmtId="186" fontId="32" fillId="0" borderId="47" xfId="26" applyNumberFormat="1" applyFont="1" applyFill="1" applyBorder="1" applyAlignment="1">
      <alignment horizontal="left" vertical="center"/>
    </xf>
    <xf numFmtId="186" fontId="33" fillId="0" borderId="47" xfId="26" applyNumberFormat="1" applyFont="1" applyFill="1" applyBorder="1" applyAlignment="1">
      <alignment horizontal="left" vertical="center"/>
    </xf>
    <xf numFmtId="0" fontId="26" fillId="0" borderId="90" xfId="21" applyFont="1" applyBorder="1" applyAlignment="1">
      <alignment vertical="center"/>
    </xf>
    <xf numFmtId="0" fontId="31" fillId="9" borderId="54" xfId="16" applyFont="1" applyFill="1" applyBorder="1" applyAlignment="1">
      <alignment horizontal="center"/>
    </xf>
    <xf numFmtId="0" fontId="31" fillId="9" borderId="54" xfId="16" applyFont="1" applyFill="1" applyBorder="1" applyAlignment="1">
      <alignment horizontal="center" wrapText="1"/>
    </xf>
    <xf numFmtId="0" fontId="31" fillId="9" borderId="54" xfId="16" applyFont="1" applyFill="1" applyBorder="1"/>
    <xf numFmtId="0" fontId="31" fillId="9" borderId="37" xfId="16" applyFont="1" applyFill="1" applyBorder="1"/>
    <xf numFmtId="169" fontId="26" fillId="0" borderId="53" xfId="22" applyNumberFormat="1" applyFont="1" applyBorder="1"/>
    <xf numFmtId="186" fontId="33" fillId="0" borderId="31" xfId="26" applyNumberFormat="1" applyFont="1" applyFill="1" applyBorder="1" applyAlignment="1">
      <alignment horizontal="left" vertical="center" indent="2"/>
    </xf>
    <xf numFmtId="0" fontId="31" fillId="0" borderId="37" xfId="16" applyFont="1" applyBorder="1"/>
    <xf numFmtId="172" fontId="26" fillId="0" borderId="42" xfId="23" applyFont="1" applyBorder="1"/>
    <xf numFmtId="171" fontId="31" fillId="0" borderId="44" xfId="22" applyFont="1" applyBorder="1"/>
    <xf numFmtId="0" fontId="31" fillId="0" borderId="42" xfId="16" applyFont="1" applyBorder="1"/>
    <xf numFmtId="171" fontId="31" fillId="0" borderId="42" xfId="22" applyFont="1" applyBorder="1"/>
    <xf numFmtId="186" fontId="33" fillId="0" borderId="53" xfId="26" applyNumberFormat="1" applyFont="1" applyFill="1" applyBorder="1" applyAlignment="1">
      <alignment vertical="center"/>
    </xf>
    <xf numFmtId="169" fontId="26" fillId="0" borderId="53" xfId="22" applyNumberFormat="1" applyFont="1" applyBorder="1" applyAlignment="1">
      <alignment vertical="center"/>
    </xf>
    <xf numFmtId="41" fontId="26" fillId="0" borderId="36" xfId="28" applyFont="1" applyBorder="1" applyAlignment="1"/>
    <xf numFmtId="41" fontId="26" fillId="0" borderId="31" xfId="28" applyFont="1" applyBorder="1" applyAlignment="1"/>
    <xf numFmtId="171" fontId="34" fillId="0" borderId="4" xfId="22" applyFont="1" applyFill="1" applyAlignment="1">
      <alignment vertical="center"/>
    </xf>
    <xf numFmtId="0" fontId="34" fillId="0" borderId="4" xfId="21" applyFont="1" applyFill="1" applyAlignment="1">
      <alignment vertical="center"/>
    </xf>
    <xf numFmtId="0" fontId="31" fillId="9" borderId="37" xfId="16" applyFont="1" applyFill="1" applyBorder="1" applyAlignment="1">
      <alignment horizontal="centerContinuous"/>
    </xf>
    <xf numFmtId="178" fontId="26" fillId="0" borderId="36" xfId="27" applyNumberFormat="1" applyFont="1" applyBorder="1" applyAlignment="1">
      <alignment horizontal="right"/>
    </xf>
    <xf numFmtId="0" fontId="31" fillId="0" borderId="4" xfId="21" applyFont="1" applyBorder="1" applyAlignment="1">
      <alignment vertical="center"/>
    </xf>
    <xf numFmtId="42" fontId="31" fillId="0" borderId="37" xfId="29" applyFont="1" applyBorder="1"/>
    <xf numFmtId="0" fontId="31" fillId="9" borderId="44" xfId="21" applyFont="1" applyFill="1" applyBorder="1" applyAlignment="1">
      <alignment horizontal="center" vertical="center"/>
    </xf>
    <xf numFmtId="169" fontId="31" fillId="0" borderId="53" xfId="22" applyNumberFormat="1" applyFont="1" applyBorder="1" applyAlignment="1">
      <alignment vertical="center"/>
    </xf>
    <xf numFmtId="10" fontId="31" fillId="0" borderId="49" xfId="24" applyNumberFormat="1" applyFont="1" applyBorder="1" applyAlignment="1">
      <alignment vertical="center"/>
    </xf>
    <xf numFmtId="165" fontId="31" fillId="0" borderId="4" xfId="18" applyFont="1" applyFill="1" applyBorder="1" applyAlignment="1">
      <alignment vertical="center"/>
    </xf>
    <xf numFmtId="43" fontId="26" fillId="0" borderId="4" xfId="21" applyNumberFormat="1" applyFont="1" applyBorder="1" applyAlignment="1">
      <alignment vertical="center"/>
    </xf>
    <xf numFmtId="10" fontId="26" fillId="0" borderId="89" xfId="24" applyNumberFormat="1" applyFont="1" applyBorder="1" applyAlignment="1">
      <alignment vertical="center"/>
    </xf>
    <xf numFmtId="0" fontId="26" fillId="0" borderId="50" xfId="21" applyFont="1" applyBorder="1" applyAlignment="1">
      <alignment vertical="center"/>
    </xf>
    <xf numFmtId="0" fontId="31" fillId="0" borderId="43" xfId="21" applyFont="1" applyBorder="1" applyAlignment="1">
      <alignment vertical="center"/>
    </xf>
    <xf numFmtId="171" fontId="31" fillId="0" borderId="43" xfId="22" applyFont="1" applyBorder="1" applyAlignment="1">
      <alignment vertical="center"/>
    </xf>
    <xf numFmtId="10" fontId="31" fillId="0" borderId="51" xfId="24" applyNumberFormat="1" applyFont="1" applyBorder="1" applyAlignment="1">
      <alignment vertical="center"/>
    </xf>
    <xf numFmtId="10" fontId="26" fillId="0" borderId="89" xfId="24" applyNumberFormat="1" applyFont="1" applyFill="1" applyBorder="1" applyAlignment="1">
      <alignment vertical="center"/>
    </xf>
    <xf numFmtId="0" fontId="26" fillId="0" borderId="27" xfId="21" applyFont="1" applyBorder="1" applyAlignment="1">
      <alignment vertical="center"/>
    </xf>
    <xf numFmtId="172" fontId="31" fillId="0" borderId="42" xfId="23" applyFont="1" applyBorder="1" applyAlignment="1">
      <alignment horizontal="right" vertical="center"/>
    </xf>
    <xf numFmtId="171" fontId="31" fillId="0" borderId="42" xfId="22" applyFont="1" applyBorder="1" applyAlignment="1">
      <alignment vertical="center"/>
    </xf>
    <xf numFmtId="10" fontId="31" fillId="0" borderId="44" xfId="24" applyNumberFormat="1" applyFont="1" applyBorder="1" applyAlignment="1">
      <alignment vertical="center"/>
    </xf>
    <xf numFmtId="10" fontId="31" fillId="12" borderId="44" xfId="21" applyNumberFormat="1" applyFont="1" applyFill="1" applyBorder="1" applyAlignment="1">
      <alignment vertical="center"/>
    </xf>
    <xf numFmtId="172" fontId="31" fillId="0" borderId="4" xfId="23" applyFont="1" applyAlignment="1">
      <alignment horizontal="right" vertical="center"/>
    </xf>
    <xf numFmtId="171" fontId="31" fillId="0" borderId="4" xfId="22" applyFont="1" applyAlignment="1">
      <alignment vertical="center"/>
    </xf>
    <xf numFmtId="172" fontId="26" fillId="0" borderId="4" xfId="23" applyFont="1" applyAlignment="1">
      <alignment horizontal="right" vertical="center"/>
    </xf>
    <xf numFmtId="10" fontId="26" fillId="0" borderId="4" xfId="27" applyNumberFormat="1" applyFont="1" applyAlignment="1">
      <alignment vertical="center"/>
    </xf>
    <xf numFmtId="10" fontId="26" fillId="0" borderId="4" xfId="21" applyNumberFormat="1" applyFont="1" applyAlignment="1">
      <alignment vertical="center"/>
    </xf>
    <xf numFmtId="0" fontId="26" fillId="0" borderId="34" xfId="21" applyFont="1" applyBorder="1" applyAlignment="1">
      <alignment vertical="center"/>
    </xf>
    <xf numFmtId="169" fontId="26" fillId="0" borderId="34" xfId="21" applyNumberFormat="1" applyFont="1" applyBorder="1" applyAlignment="1">
      <alignment vertical="center"/>
    </xf>
    <xf numFmtId="169" fontId="26" fillId="0" borderId="4" xfId="21" applyNumberFormat="1" applyFont="1" applyAlignment="1">
      <alignment vertical="center"/>
    </xf>
    <xf numFmtId="190" fontId="26" fillId="0" borderId="34" xfId="21" applyNumberFormat="1" applyFont="1" applyBorder="1" applyAlignment="1">
      <alignment vertical="center"/>
    </xf>
    <xf numFmtId="190" fontId="26" fillId="0" borderId="4" xfId="21" applyNumberFormat="1" applyFont="1" applyAlignment="1">
      <alignment vertical="center"/>
    </xf>
    <xf numFmtId="172" fontId="31" fillId="0" borderId="45" xfId="23" applyFont="1" applyBorder="1" applyAlignment="1">
      <alignment horizontal="right" vertical="center"/>
    </xf>
    <xf numFmtId="171" fontId="31" fillId="0" borderId="45" xfId="22" applyFont="1" applyBorder="1" applyAlignment="1">
      <alignment vertical="center"/>
    </xf>
    <xf numFmtId="10" fontId="26" fillId="0" borderId="45" xfId="21" applyNumberFormat="1" applyFont="1" applyBorder="1" applyAlignment="1">
      <alignment vertical="center"/>
    </xf>
    <xf numFmtId="10" fontId="26" fillId="0" borderId="34" xfId="21" applyNumberFormat="1" applyFont="1" applyBorder="1" applyAlignment="1">
      <alignment vertical="center"/>
    </xf>
    <xf numFmtId="0" fontId="31" fillId="0" borderId="39" xfId="21" applyFont="1" applyBorder="1" applyAlignment="1">
      <alignment vertical="center"/>
    </xf>
    <xf numFmtId="169" fontId="31" fillId="0" borderId="40" xfId="21" applyNumberFormat="1" applyFont="1" applyBorder="1" applyAlignment="1">
      <alignment vertical="center"/>
    </xf>
    <xf numFmtId="191" fontId="26" fillId="0" borderId="36" xfId="16" applyNumberFormat="1" applyFont="1" applyBorder="1"/>
    <xf numFmtId="180" fontId="16" fillId="0" borderId="1" xfId="12" applyNumberFormat="1" applyFill="1" applyBorder="1" applyAlignment="1">
      <alignment horizontal="center" vertical="center" wrapText="1"/>
    </xf>
    <xf numFmtId="166" fontId="16" fillId="0" borderId="4" xfId="12" applyNumberFormat="1" applyFill="1" applyAlignment="1">
      <alignment vertical="center"/>
    </xf>
    <xf numFmtId="192" fontId="16" fillId="0" borderId="4" xfId="30" applyNumberFormat="1" applyFont="1" applyFill="1" applyBorder="1" applyAlignment="1">
      <alignment vertical="center"/>
    </xf>
    <xf numFmtId="42" fontId="16" fillId="0" borderId="4" xfId="31" applyFont="1" applyFill="1" applyBorder="1" applyAlignment="1">
      <alignment vertical="center"/>
    </xf>
    <xf numFmtId="9" fontId="6" fillId="0" borderId="1" xfId="32"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3" xfId="0" applyFont="1" applyBorder="1"/>
    <xf numFmtId="0" fontId="5"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0" fontId="4" fillId="0" borderId="82" xfId="12" applyFont="1" applyFill="1" applyBorder="1" applyAlignment="1">
      <alignment horizontal="center" vertical="center"/>
    </xf>
    <xf numFmtId="0" fontId="6" fillId="0" borderId="83" xfId="12" applyFont="1" applyFill="1" applyBorder="1" applyAlignment="1">
      <alignment vertical="center"/>
    </xf>
    <xf numFmtId="0" fontId="6" fillId="0" borderId="84" xfId="12" applyFont="1" applyFill="1" applyBorder="1" applyAlignment="1">
      <alignment vertical="center"/>
    </xf>
    <xf numFmtId="0" fontId="4" fillId="0" borderId="5" xfId="12" applyFont="1" applyFill="1" applyBorder="1" applyAlignment="1">
      <alignment horizontal="center" vertical="center" wrapText="1"/>
    </xf>
    <xf numFmtId="0" fontId="6" fillId="0" borderId="6" xfId="12" applyFont="1" applyFill="1" applyBorder="1" applyAlignment="1">
      <alignment vertical="center"/>
    </xf>
    <xf numFmtId="0" fontId="4" fillId="0" borderId="58" xfId="12" applyFont="1" applyFill="1" applyBorder="1" applyAlignment="1">
      <alignment horizontal="center" vertical="center" wrapText="1"/>
    </xf>
    <xf numFmtId="0" fontId="6" fillId="0" borderId="59" xfId="12" applyFont="1" applyFill="1" applyBorder="1" applyAlignment="1">
      <alignment vertical="center"/>
    </xf>
    <xf numFmtId="0" fontId="6" fillId="0" borderId="60" xfId="12" applyFont="1" applyFill="1" applyBorder="1" applyAlignment="1">
      <alignment vertical="center"/>
    </xf>
    <xf numFmtId="0" fontId="4" fillId="0" borderId="11" xfId="12" applyFont="1" applyFill="1" applyBorder="1" applyAlignment="1">
      <alignment horizontal="center" vertical="center"/>
    </xf>
    <xf numFmtId="0" fontId="4" fillId="0" borderId="12" xfId="12" applyFont="1" applyFill="1" applyBorder="1" applyAlignment="1">
      <alignment horizontal="center" vertical="center"/>
    </xf>
    <xf numFmtId="0" fontId="4" fillId="0" borderId="13" xfId="12" applyFont="1" applyFill="1" applyBorder="1" applyAlignment="1">
      <alignment horizontal="center" vertical="center"/>
    </xf>
    <xf numFmtId="0" fontId="4" fillId="0" borderId="76" xfId="12" applyFont="1" applyFill="1" applyBorder="1" applyAlignment="1">
      <alignment horizontal="center" vertical="center"/>
    </xf>
    <xf numFmtId="0" fontId="6" fillId="0" borderId="77" xfId="12" applyFont="1" applyFill="1" applyBorder="1" applyAlignment="1">
      <alignment vertical="center"/>
    </xf>
    <xf numFmtId="0" fontId="6" fillId="0" borderId="78" xfId="12" applyFont="1" applyFill="1" applyBorder="1" applyAlignment="1">
      <alignment vertical="center"/>
    </xf>
    <xf numFmtId="0" fontId="6" fillId="0" borderId="12" xfId="12" applyFont="1" applyFill="1" applyBorder="1" applyAlignment="1">
      <alignment vertical="center"/>
    </xf>
    <xf numFmtId="0" fontId="6" fillId="0" borderId="13" xfId="12" applyFont="1" applyFill="1" applyBorder="1" applyAlignment="1">
      <alignment vertical="center"/>
    </xf>
    <xf numFmtId="0" fontId="26" fillId="9" borderId="56" xfId="21" applyFont="1" applyFill="1" applyBorder="1" applyAlignment="1">
      <alignment horizontal="center" vertical="center" wrapText="1"/>
    </xf>
    <xf numFmtId="0" fontId="26" fillId="9" borderId="29" xfId="21" applyFont="1" applyFill="1" applyBorder="1" applyAlignment="1">
      <alignment horizontal="center" vertical="center" wrapText="1"/>
    </xf>
    <xf numFmtId="0" fontId="31" fillId="9" borderId="54" xfId="21" applyFont="1" applyFill="1" applyBorder="1" applyAlignment="1">
      <alignment horizontal="center" vertical="center" wrapText="1"/>
    </xf>
    <xf numFmtId="0" fontId="31" fillId="9" borderId="41" xfId="21" applyFont="1" applyFill="1" applyBorder="1" applyAlignment="1">
      <alignment horizontal="center" vertical="center" wrapText="1"/>
    </xf>
    <xf numFmtId="0" fontId="31" fillId="9" borderId="27" xfId="21" applyFont="1" applyFill="1" applyBorder="1" applyAlignment="1">
      <alignment horizontal="center" vertical="center"/>
    </xf>
    <xf numFmtId="0" fontId="31" fillId="9" borderId="42" xfId="21" applyFont="1" applyFill="1" applyBorder="1" applyAlignment="1">
      <alignment horizontal="center" vertical="center"/>
    </xf>
    <xf numFmtId="0" fontId="31" fillId="9" borderId="44" xfId="21" applyFont="1" applyFill="1" applyBorder="1" applyAlignment="1">
      <alignment horizontal="center" vertical="center"/>
    </xf>
    <xf numFmtId="0" fontId="31" fillId="6" borderId="4" xfId="21" applyFont="1" applyFill="1" applyBorder="1" applyAlignment="1">
      <alignment horizontal="center" vertical="center" wrapText="1"/>
    </xf>
    <xf numFmtId="0" fontId="31" fillId="9" borderId="37" xfId="21" applyFont="1" applyFill="1" applyBorder="1" applyAlignment="1">
      <alignment horizontal="center" vertical="center" wrapText="1"/>
    </xf>
    <xf numFmtId="0" fontId="31" fillId="9" borderId="37" xfId="21" applyFont="1" applyFill="1" applyBorder="1" applyAlignment="1">
      <alignment horizontal="center" vertical="center"/>
    </xf>
    <xf numFmtId="0" fontId="31" fillId="10" borderId="46" xfId="21" applyFont="1" applyFill="1" applyBorder="1" applyAlignment="1">
      <alignment horizontal="center" vertical="center"/>
    </xf>
    <xf numFmtId="0" fontId="26" fillId="9" borderId="54" xfId="21" applyFont="1" applyFill="1" applyBorder="1" applyAlignment="1">
      <alignment horizontal="center" vertical="center" wrapText="1"/>
    </xf>
    <xf numFmtId="0" fontId="26" fillId="9" borderId="41" xfId="21" applyFont="1" applyFill="1" applyBorder="1" applyAlignment="1">
      <alignment horizontal="center" vertical="center" wrapText="1"/>
    </xf>
    <xf numFmtId="0" fontId="31" fillId="9" borderId="54" xfId="21" applyFont="1" applyFill="1" applyBorder="1" applyAlignment="1">
      <alignment horizontal="center" vertical="center"/>
    </xf>
    <xf numFmtId="0" fontId="31" fillId="9" borderId="41" xfId="21" applyFont="1" applyFill="1" applyBorder="1" applyAlignment="1">
      <alignment horizontal="center" vertical="center"/>
    </xf>
    <xf numFmtId="172" fontId="26" fillId="9" borderId="54" xfId="23" applyFont="1" applyFill="1" applyBorder="1" applyAlignment="1">
      <alignment horizontal="center" vertical="center"/>
    </xf>
    <xf numFmtId="172" fontId="26" fillId="9" borderId="41" xfId="23" applyFont="1" applyFill="1" applyBorder="1" applyAlignment="1">
      <alignment horizontal="center" vertical="center"/>
    </xf>
    <xf numFmtId="171" fontId="31" fillId="9" borderId="54" xfId="22" applyFont="1" applyFill="1" applyBorder="1" applyAlignment="1">
      <alignment horizontal="center" vertical="center"/>
    </xf>
    <xf numFmtId="171" fontId="31" fillId="9" borderId="41" xfId="22" applyFont="1" applyFill="1" applyBorder="1" applyAlignment="1">
      <alignment horizontal="center" vertical="center"/>
    </xf>
    <xf numFmtId="0" fontId="31" fillId="0" borderId="4" xfId="21" applyFont="1" applyBorder="1" applyAlignment="1">
      <alignment horizontal="center" vertical="center" wrapText="1"/>
    </xf>
    <xf numFmtId="0" fontId="26" fillId="9" borderId="54" xfId="16" applyFont="1" applyFill="1" applyBorder="1" applyAlignment="1">
      <alignment horizontal="center" wrapText="1"/>
    </xf>
    <xf numFmtId="0" fontId="26" fillId="9" borderId="41" xfId="16" applyFont="1" applyFill="1" applyBorder="1" applyAlignment="1">
      <alignment horizontal="center" wrapText="1"/>
    </xf>
    <xf numFmtId="0" fontId="31" fillId="9" borderId="54" xfId="16" applyFont="1" applyFill="1" applyBorder="1" applyAlignment="1">
      <alignment horizontal="center"/>
    </xf>
    <xf numFmtId="0" fontId="31" fillId="9" borderId="41" xfId="16" applyFont="1" applyFill="1" applyBorder="1" applyAlignment="1">
      <alignment horizontal="center"/>
    </xf>
    <xf numFmtId="0" fontId="31" fillId="9" borderId="27" xfId="16" applyFont="1" applyFill="1" applyBorder="1" applyAlignment="1">
      <alignment horizontal="center"/>
    </xf>
    <xf numFmtId="0" fontId="31" fillId="9" borderId="42" xfId="16" applyFont="1" applyFill="1" applyBorder="1" applyAlignment="1">
      <alignment horizontal="center"/>
    </xf>
    <xf numFmtId="0" fontId="31" fillId="9" borderId="44" xfId="16" applyFont="1" applyFill="1" applyBorder="1" applyAlignment="1">
      <alignment horizontal="center"/>
    </xf>
    <xf numFmtId="190" fontId="35" fillId="0" borderId="34" xfId="21" applyNumberFormat="1" applyFont="1" applyBorder="1" applyAlignment="1">
      <alignment horizontal="center" vertical="center"/>
    </xf>
    <xf numFmtId="0" fontId="31" fillId="0" borderId="34" xfId="21" applyFont="1" applyBorder="1" applyAlignment="1">
      <alignment horizontal="center" vertical="center"/>
    </xf>
  </cellXfs>
  <cellStyles count="33">
    <cellStyle name="Encabezado 4 2" xfId="4" xr:uid="{00000000-0005-0000-0000-000000000000}"/>
    <cellStyle name="Millares [0]" xfId="30" builtinId="6"/>
    <cellStyle name="Millares [0] 2" xfId="5" xr:uid="{00000000-0005-0000-0000-000002000000}"/>
    <cellStyle name="Millares [0] 3" xfId="28" xr:uid="{00000000-0005-0000-0000-000003000000}"/>
    <cellStyle name="Millares 2" xfId="13" xr:uid="{00000000-0005-0000-0000-000004000000}"/>
    <cellStyle name="Millares 2 6" xfId="20" xr:uid="{00000000-0005-0000-0000-000005000000}"/>
    <cellStyle name="Millares 3" xfId="25" xr:uid="{00000000-0005-0000-0000-000006000000}"/>
    <cellStyle name="Millares 3 2" xfId="23" xr:uid="{00000000-0005-0000-0000-000007000000}"/>
    <cellStyle name="Moneda [0]" xfId="31" builtinId="7"/>
    <cellStyle name="Moneda [0] 14" xfId="8" xr:uid="{00000000-0005-0000-0000-000009000000}"/>
    <cellStyle name="Moneda [0] 2" xfId="11" xr:uid="{00000000-0005-0000-0000-00000A000000}"/>
    <cellStyle name="Moneda [0] 3" xfId="29" xr:uid="{00000000-0005-0000-0000-00000B000000}"/>
    <cellStyle name="Moneda 2" xfId="15" xr:uid="{00000000-0005-0000-0000-00000C000000}"/>
    <cellStyle name="Moneda 2 2" xfId="22" xr:uid="{00000000-0005-0000-0000-00000D000000}"/>
    <cellStyle name="Moneda 29" xfId="7" xr:uid="{00000000-0005-0000-0000-00000E000000}"/>
    <cellStyle name="Moneda 3" xfId="18" xr:uid="{00000000-0005-0000-0000-00000F000000}"/>
    <cellStyle name="Moneda 30" xfId="3" xr:uid="{00000000-0005-0000-0000-000010000000}"/>
    <cellStyle name="Normal" xfId="0" builtinId="0"/>
    <cellStyle name="Normal 2" xfId="10" xr:uid="{00000000-0005-0000-0000-000012000000}"/>
    <cellStyle name="Normal 2 2" xfId="14" xr:uid="{00000000-0005-0000-0000-000013000000}"/>
    <cellStyle name="Normal 2 3" xfId="21" xr:uid="{00000000-0005-0000-0000-000014000000}"/>
    <cellStyle name="Normal 2 3 2" xfId="16" xr:uid="{00000000-0005-0000-0000-000015000000}"/>
    <cellStyle name="Normal 3" xfId="12" xr:uid="{00000000-0005-0000-0000-000016000000}"/>
    <cellStyle name="Normal 3 2" xfId="26" xr:uid="{00000000-0005-0000-0000-000017000000}"/>
    <cellStyle name="Normal 55" xfId="6" xr:uid="{00000000-0005-0000-0000-000018000000}"/>
    <cellStyle name="Normal 56" xfId="1" xr:uid="{00000000-0005-0000-0000-000019000000}"/>
    <cellStyle name="Porcentaje" xfId="32" builtinId="5"/>
    <cellStyle name="Porcentaje 11" xfId="9" xr:uid="{00000000-0005-0000-0000-00001B000000}"/>
    <cellStyle name="Porcentaje 12" xfId="2" xr:uid="{00000000-0005-0000-0000-00001C000000}"/>
    <cellStyle name="Porcentaje 2" xfId="27" xr:uid="{00000000-0005-0000-0000-00001D000000}"/>
    <cellStyle name="Porcentaje 2 2" xfId="24" xr:uid="{00000000-0005-0000-0000-00001E000000}"/>
    <cellStyle name="Porcentual 2 10 3" xfId="19" xr:uid="{00000000-0005-0000-0000-00001F000000}"/>
    <cellStyle name="Porcentual 6 3" xfId="17"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63" Type="http://schemas.openxmlformats.org/officeDocument/2006/relationships/externalLink" Target="externalLinks/externalLink58.xml"/><Relationship Id="rId84" Type="http://schemas.openxmlformats.org/officeDocument/2006/relationships/externalLink" Target="externalLinks/externalLink79.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28" Type="http://schemas.openxmlformats.org/officeDocument/2006/relationships/externalLink" Target="externalLinks/externalLink123.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134" Type="http://schemas.openxmlformats.org/officeDocument/2006/relationships/sharedStrings" Target="sharedStrings.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130" Type="http://schemas.openxmlformats.org/officeDocument/2006/relationships/externalLink" Target="externalLinks/externalLink125.xml"/><Relationship Id="rId135" Type="http://schemas.openxmlformats.org/officeDocument/2006/relationships/calcChain" Target="calcChain.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32" Type="http://schemas.openxmlformats.org/officeDocument/2006/relationships/theme" Target="theme/theme1.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4" Type="http://schemas.openxmlformats.org/officeDocument/2006/relationships/worksheet" Target="worksheets/sheet4.xml"/><Relationship Id="rId9" Type="http://schemas.openxmlformats.org/officeDocument/2006/relationships/externalLink" Target="externalLinks/externalLink4.xml"/><Relationship Id="rId26" Type="http://schemas.openxmlformats.org/officeDocument/2006/relationships/externalLink" Target="externalLinks/externalLink21.xml"/><Relationship Id="rId47" Type="http://schemas.openxmlformats.org/officeDocument/2006/relationships/externalLink" Target="externalLinks/externalLink42.xml"/><Relationship Id="rId68" Type="http://schemas.openxmlformats.org/officeDocument/2006/relationships/externalLink" Target="externalLinks/externalLink63.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OFFICE/Excel/SIACE/EXCEL/PPTO98/JAGUA/JAGUA1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C%20VIEJO\D\Richi\Negocios\Cesar%20Villegas\An&#225;lisisAPU.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E0992774a/PRECIOS/Constancita/HOJA%20DIARIA/HD%202003/Hoja%20Diaria%20Nueva.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Edwin/Marcelino%20Tascon/BASE/HOJA%20BASE/BASE%20DE%20PRESUPUESTO.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Users/Public/Documents/02.01.05%20Controles/CONTROLES/4.%20Control%20Abril%202009/Documents%20and%20Settings/mmgaray/Configuraci&#243;n%20local/Temp/F00712%20-%20Objetivo%20(NO%20APROBADO)%20Feb%2012%2008.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E:\AFE\Corporate\Finance&amp;Admin\Botica\Annual%20Accounts\June%2000\Sponsors%20TB%20(BS)%20June%202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E:\AFE\Corporate\Annual%20Reports\Annual%20Report%202000\MMH%20Consolidated%20TB.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Servidor/Usuarios/Ingeniero/emartinez/medidores%20SANTA%20CECILIA.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AFE\Documents%20and%20Settings\jcampo\Configuraci&#243;n%20local\Archivos%20temporales%20de%20Internet\OLK43\Flujo%20de%20caja2%20(3).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Users/aescorcia/Desktop/APU/APU%202011/APU%20CON%20PARTICULARES%20OPA.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Users/Public/Documents/02.01.05%20Controles/CONTROLES/F00905_Rev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H/DISE&#209;O%20ARQUITEC/WINDOWS/TEMP/PROYECTO-JAI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sistente/c/Juan%20Diego/2004-17%20Puente%20El%20salado/Dise&#241;o/Memorias/Memoria%20de%20Conexiones/Memoria%20de%20Conexiones/14-01Placa%20de%20base%20mal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Pc-eleal/BASE/HOJA%20BASE/BASE%20DE%20PRESUPUESTO.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E:\Documents%20and%20Settings\dbowden\My%20Documents\Prodeco%20Wk%20File\Budget%20and%20Finance\2008%20Budget\Models\20070920%20Prodeco%20La%20Jagua%20Valuation%20Model%20v4.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E:\AFE\DOCUME~1\LDIEPPA\LOCALS~1\Temp\notes5D4CD5\FOrmato%20nec%20entto%202007.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E:\AFE\unzipped\ULANVA~6\ULAN%20valuation%20(3%20Nov%200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PLANMIN\PLANES\PLANSEM\2001\Trimes02\Sem17-0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Documents%20and%20Settings/MarioP/Mis%20documentos/ETHUSS%20-%20LICITACIONES/INVIAS/001-2009%20A%20015-2009%20CORREDORES%20DE%20COMPETITIVIDAD/PROPUESTA%20CORREDORES/05%20-%20TRONCAL%20CENTRAL%20DEL%20NORTE/MODELOS_OG/Troncal_del_Norte.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Servidor/servidor/Dise&#241;os%20y%20Construcciones/An&#225;lisis%20de%20precios%20unitarios%20de%20Bajo%20Grande.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E:\AFE\Budgets\Budget%202006\Returned%20Spreadsheets\CapitalBudget6MthsToDec05.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E:\MONO\Documentos\Consultorias\Presupuestos%20Basicos\Presupuesto%20Amparo%20-%20Portal\Electricas\APUS%20Y%20PRESUPUESTO%20REDES%20ELECTRICAS%20AMPARO%20GALLO.xlk"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E:\Documents%20and%20Settings\ptilston\Local%20Settings\Temporary%20Internet%20Files\OLKE6\johnny\2297_Opt46_LaJagFleet_ver01-%20ADJUSTED%20SCH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ORLIDIA\CORANTIOQUIA\Procesos%202007\OBRA\SAN%20PEDRO\presupuesto%20san%20pedro_13%20junio"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E:\Users\Harold\Documents\DEVIMED\DEVIMED%202008\REVISION%20NUEVOS%20PRECIOS\Users\Subtecnica.PROCOPAL\Documents\MVM\DEVIMED%20S.A\PAVICOL\MSOFFICE\LICITAR\analisis%20del%20AIU\AIU.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E:\AFE\WINNT\Temporary%20Internet%20Files\OLK3\ANO%20TB-BS%20Dec%202000.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G:\CORANTIOQUIA\AREA%20METROPOLITANA\CONVENIO%20286\PARTE%20LEGAL\PRESUPUESTOS%20PARA%20SOPORTE%20DE%20ESTUDIOS%20PREVIOS\Ppto%20Aldo%20San%20Andres%20version%203.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PUNITARIOS%20PARA%20241201%202S.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E:\Users\lfuentes\Documents\OBRAS%20CIVILES%20PRODECO%202004\TREN\VIA%20MULAS%20PLJ\Version%20140109%20-%20Copy\Resumen%20costos%20acceso%20mulas%20y%20bascula%20para%20mulas%20provenientes%20de%20CDJ%20150109.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marino/C/Documents%20and%20Settings/Hector%20Guerrero/Mis%20documentos/Licitaciones%20realizadas/Invias/INTER-Taraza-caucasia/DIFERGO/WINDOWS/TEMP/Preobra/ModeloPresupuesto.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Gobernaci&#243;n%20del%20Atl&#225;ntico/Universidad%20del%20Atl&#225;ntico/Pliegos%20y%20presupuesto%20-%20CONSTRUCCI&#211;N/AIU%20-%20Pliego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AFE\AFEDatabase%20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ack%20up-diego%20m/PRESUPUESTOS%20STED/Puente%20Manitas/VERSION%20FINAL/Presupuesto%20Construcci&#243;n%20Puente%20Peatonal%20Manit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DISE&#209;O%20ARQUITEC/JADELCAM/PRESUPUESTOS/ALCANTARILLADOS/EXPANSION/ALC%20CL%2031C%20CRA%2011%20A%20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MarioP/Mis%20documentos/ETHUSS%20OBRAS/INVIAS%20-%20NUEVO%20PUENTE%20SAN%20JORGE/PPTO/PPTO%20Y%20APU%20SAN%20JORG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ilsonvega/pmaacampamento/CD-CAMPAMENTO/DISE&#209;O/PRESUPUESTOS-DIS/ALCANTARILLADO/Presupuestos%20sistema%20de%20alcantarillado%20(Campament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dmon%20Vial%20henry/Mis%20documentos/OBRAS/BANADIA/INFORMES/BANADIACD/1erINFORM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avier_or_compa/zulma/Fin/Anexos/PRESUPUESTOS-REV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Gian%20Carlos/Documents/Puente%20el%20Embrujo/Documents%20and%20Settings/Gerencia%20Financiera/Mis%20documentos/Cuadros%20Sr.%20Oscar/Flujo-07-11%20(Operacion%20Calenturitas)-VALORAC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9A66BF5F/a%20%20aaInformaci&#243;n%20GRUPO"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Users/ANDRES%20FELIPE%20MU&#209;OZ/Downloads/a%20%20aaInformaci&#243;n%20GRUPO%204/A%20MInformes%20Mensuales/Informe%20de%20estado%20vial%20ene/aCCIDENTES%20DE%201995%20-%20199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0_GC/Licitaciones/2010/EPM/EPM-PORCE%20IV-2010/PROPUESTA%20PORCE%20IV/Libro%20de%20trabajo%20-%20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DISE&#209;O%20ARQUITEC/Documents%20and%20Settings/JAIR%20DEL%20CAMPO/Escritorio/J%20DEL%20CAMPO%20(H)/carpeta%20formatos%202008/Presupuesto%20CON%20CRONOGRAMA%20CUBIERTA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MarioP/Mis%20documentos/ETHUSS%20-%20LICITACIONES/INVIAS/001-2009%20A%20015-2009%20CORREDORES%20DE%20COMPETITIVIDAD/PROPUESTA%20CORREDORES/MODELOS%20CORREDORES/Bucaramanga-Cucuta(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Users\Oscar%20Gutierrez\Desktop\Copia%20de%20Formularios%20de%20obras%20civiles%20barrquilla%20VERSI&#211;N%201%20WILLI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AFE\La%20Jagua%202009%20Budge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amilia%20Monsalvo%20D&#237;az/Equipo%20Anterior/Rossana/CONSULTORIA/2009/Insumos%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001/c/WINDOWS/TEMP/MODELO-ACUEDUCTOXI.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MANTENIMIENTO%20RUTA%201001_MARZO%20DE%202008/Documents%20and%20Settings/PEDRO%20GARCIA%20REALPE/Mis%20documentos/AMV_G1_2006_TUMACO/Actas%20AMV_G1_Tumaco/a%20%20aaInformaci&#243;n"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Amd/documentos%20c/Documentos-Wilson/Advial-Cmarca/bimestral/06-dic-ene-99/03JUN-JUL-98/Acc%20Ago-Se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Paola%20Figueroa/Google%20Drive/LUGSOS/MERCADOS/FEDECAFE/PRESUPUERTO%20Y%20PROGRAMACION/PPTO%20MTC%2023101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Users\lfuentes\AppData\Local\Temp\Rar$DI00.215\Calenturitas%202009%20budget-Meeting%2011-28-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ocuments%20and%20Settings\jcampo\Local%20Settings\Temporary%20Internet%20Files\Content.Outlook\VPM0S3T2\Calenturitas\recvd\2007-10-30%20Recvd%20from%20CIP%20as%20the%20latest%20version\2153_Cal_Model%202_ecmod_11_ver21%2023-July-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is%20documentos\INF.BIMENSUAL\INFORME%20BIMENSUAL%20JUL-AGO-20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Oscar%20Gutierrez/AppData/Local/Microsoft/Windows/Temporary%20Internet%20Files/Content.Outlook/7WES958Z/Ppto%20Puentes%20Porce%2020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AFE\Documents%20and%20Settings\gespitia\Configuraci&#243;n%20local\Archivos%20temporales%20de%20Internet\OLK1E\PSM%20AFE%20Cost%20Control%2007-31-0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AFE\Documents%20and%20Settings\Administrator\Desktop\2180_CAl%20&amp;%20CDJ%20Equipment\XL\EcMod\Option%2040_EX3600_789_LaJag\2153_Model%20100_LJ%20LOM_Ecmod_ver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001/c/WINDOWS/TEMP/MODELOSANMARCOS-V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AFE\DOCUME~1\jcampo\LOCALS~1\Temp\Temporary%20Directory%201%20for%202153_Cal_Model%202_ecmod_11_ver20%2023-July-07.zip\2153_Cal_Model%202_ecmod_11_ver20%2023-July-0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AFE\Documents%20and%20Settings\rschmidt.CDJPRO\Local%20Settings\Temporary%20Internet%20Files\OLK1B4\CDJ%20Prodeco%20rail%20access%20Feb06%20ver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AFE\Documents%20and%20Settings\lchait\My%20Documents\LC_CDrive\columbianupdate\Pincer1806200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LUGSOS/LUGSOS/JUEGOS/CARMEN%20DE%20BOLIVAR/PRESUPUESTO%20CARMEN%20DE%20BOLIVAR.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p-alexander/Documentos/winnt/perfiles/Co80097831/Mis%20documentos/Formatos/Presupuesto%20Da&#241;os%20Interinstitucionales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AFE\DBWKF\Budget%20and%20Finance\2008%20Budget\Models\20070930%20Prodeco%20Calenturitas%20Valuation%20Model%20v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TRONCAL%2010/PRESUPUESTO/RECIBIDA/PRESUPUESTO/An&#225;lisis%20de%20precios%20unitarios/Datos%20b&#225;sico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robles\Etapa%208B\Presup%20Robles%208B%20(sandov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A0838/nuevos%20tdr/01_TRABAJO/IDU_202/PRESUPUESTOS/ABRIL_18/Ppto%20de%20Obra%20INARE-IDU-202-05%20-%20Tramo%20Cra-15-19%20-Separador-%20v.16-04-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Informacion%20Comercial_Sucre\Sincelejo\Cortijo%20-%20Sincelej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AFE\TEMP\BUDGET%20FORM%20200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ocuments%20and%20Settings/pcastro/Mis%20documentos/PRESUPUESTO%20CAL%20A&#209;O%202006/enrique/My%20Documents/geologia/costs%20and%20controls/Exploration%20Program%20Costs%20and%20meter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anear9/d/PROYECTOS/CORANTIOQUIA/VENECIA/1.%20DIAGNOSTICO/ALCANTARILLADO/VENECI_AA_D_IN_01%20A%204.2%20RCH%20Alcantarillado.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Pc3/d/PROYECTOS/CARAMANTA/2.%20ANTEPROYECTO/ANEXOS%20AL%20INFORME/CARAMA_AA_D_IN_1_Anexo%20x.xx%20REDES%20DE%20DISTRIBUCI&#211;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AFE\Documents%20and%20Settings\CPhillips\Cerrejon\Models\Financial%20Model\Draft%208\Financial%20Model%20No%205%20-%2022MTPA-%20Rev%2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Edwin/PMAA%20Campamento/Campamento/Presupuesto/BASE%20DE%20PRESUPUESTO.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Documents%20and%20Settings/MarioP/Mis%20documentos/001-10%20BUCARAMANGA%20-%20Viaducto%209a/Ppto/Comparativo%20pptp%202009Vs201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Licitacion/AppData/Local/Temp/wz3961/ARCHIVOS%20FERSNO/A.P.U%20FRESNO%20HONDA.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1\d\LIQ.TRANSPORTE%20DE%20MATERIALES%20OCTUBRE%20DE%202006%20HASMER%20FINAL.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Piii700/C/1581/Excel/Misc/equip%20database%20assumptions%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sistente/c/Juan%20Diego/2004-17%20Puente%20El%20salado/Dise&#241;o/Memorias/Memoria%20de%20Conexiones/BARRA%20DE%20OJO.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AFE\Documents%20and%20Settings\jcampo\Configuraci&#243;n%20local\Archivos%20temporales%20de%20Internet\OLK43\Capital%20Costs%20-%20154016B%20Mine%20Study%20Option%203A%20-%20DRAFT%20REVISED%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Sanearpc8/d/PROYECTOS/CORANTIOQUIA/Tarso/3.%20DISE&#209;O/ACUEDUCTO/cantidades%20de%20obra%20acto.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Sanearpc8/d/PROYECTOS/BUENOS%20AIRES/DISE&#209;O/Dise&#241;o%20hidraulico%20de%20componente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AFE\Data\Work\Excel\Coal\Anglo%20View\MS%20Base%20Case%20intercor%2012270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Documents%20and%20Settings\Kacero\Configuraci&#243;n%20local\Archivos%20temporales%20de%20Internet\OLK61\2008%20Capital%20Budget%20v1%208-14-0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Documents%20and%20Settings/MANUEL%20RICARDO%20GOMEZ/I.D.U/KM%205%20V&#237;a%20la%20Calera/PROCESO%20PRECONTRACUTUAL/presupuestos/Construcci&#243;n/EJEMPLOS/Copia%20de%20PRESUPUESTO%20PUENTE%20TRANSVERSAL%2045%20-%20V.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Servidor/f/C.701%20DISE&#209;OS%20IDU%20GRUPO%20G/09%20Productos%20de%20la%20Consultor&#237;a/701_SIN_ANALISIS_PRECIOS_UNITARIOS%20en%20proceso/APU_GRUPO_G-Bas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Z:\CLIENTES%20LOCALES\Eco\A1936813-%20Parques%20y%20plazas%20de%20Gobernacion%20del%20Atlantico\MANTENIMIENTO%20PAISAJISMO\CONTROL%20DE%20COSTOS%20MANTENIMIENTO%20GOB.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Pc1/Mis%20documentos/Datos/K1/03%20Grupo%2005/02%20Dise&#241;os/01%20Ahorcado/02%20Memorias/02%20Hojas/Cantidades%20de%20Obra/02%20VILLAHERMOSA.Chalo/01%20Dis_AC_VH_021114.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Informacion%20Comercial_Sucre\Sincelejo\Las%20Delicias%20-%20Sincelej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ETHUSS%20-%20LICITACIONES/INVIAS/001-2009%20A%20015-2009%20CORREDORES%20DE%20COMPETITIVIDAD/CORREDORES_COMPETITIVIDAD_INVIAS_2009_PRESUPUESTOS_DE_CIERR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Servidor/DATOS%20(F)/Documents%20and%20Settings/Administrador/Mis%20documentos/Mis%20archivos%20recibidos/APUS%20JUNIO%2015-04.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Documents%20and%20Settings/pcastro/Mis%20documentos/PRESUPUESTO%20CAL%20A&#209;O%202006/PRESUPUESTO%202006%20VERSION_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Gian%20Carlos/AppData/Local/Microsoft/Windows/Temporary%20Internet%20Files/Content.Outlook/KD237581/Estructura_APU_201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Gian%20Carlos/Documents/Puente%20el%20Embrujo/Apus/Estructura_APU_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termotecnica/Contrato%20Inv&#237;as%20570%20de%202012/Flujo%20de%20Caja/CCP/Costos%20indirectos%20administracion%20%20CCP%20-%20Flujo%20de%20Caja.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Documents%20and%20Settings\Administrador\Configuraci&#243;n%20local\Archivos%20temporales%20de%20Internet\Content.IE5\EVZQXGNY\SISTEMA%20VIAL%20URBANO%20DEL%20RIO\ENTREGA\MEMORIAS\C&#225;lculoredes.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Estacion2/d/DOCUME~1/USER05~1/CONFIG~1/TEMP/ADMINISTRACION%20VIAL%20G2/PRESUPUESTOS/Presupuesto%20remoci&#243;n%20de%20derrumb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Teatreesvr/mineconsult/ActiveJobs/2180_CAl%20&amp;%20CDJ%20Equipment/XL/EcMod/Option%2030_EX3600_789/Option%2030_Mixed_EcMod_EX3600_5500_ver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enrique/My%20Documents/geologia/costs%20and%20controls/Exploration%20Program%20Costs%20and%20meter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Documents%20and%20Settings\jcampo\Local%20Settings\Temporary%20Internet%20Files\OLK34\Macintosh%20HDUsers\darrenbowden\Data\Work%20OTML\2005_Budget\Model\Planning%20Model%20OTML%20Month%20CY05%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AFE\Documents%20and%20Settings\jcampo\Local%20Settings\Temporary%20Internet%20Files\OLK34\2297_Opt46_La%20Jag_MARC_Evaluation%20ver01-ADJUSTED%20SCHED.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E:\AFE\Documents%20and%20Settings\jcampo\Configuraci&#243;n%20local\Archivos%20temporales%20de%20Internet\OLK43\AFE-MOER%20Register%20(2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LICITACI/BASE/PRESUPUESTO-BASE-2006%20(Guatemala).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LICITACI/BASE/PRESUPUESTO-BASE-2005%20(peru).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L:\USB%20MARCOS\DOCUMENTOS%20EXCEL\My%20Documents\CONTRATOS%20VIGENTES\Malla%20Vial%20Distrital\CALLE%2080B\Mis%20documentos\INF.BIMENSUAL\INFORME%20BIMENSUAL%20JUL-AGO-200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AFE\Mining\Admin\Template%20Models\Blank%2027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publica/FACILITATIVOS/GC/Licitaciones/LICITACIONES%202011/ISAGEN/VIA%20SUSTITUTIVA%20BUCAR-SAN%20VICENTE%20CHUCURI/MODELO%20ISAGEN%20GRUPO%203/Resumen%20Cantidades%20Precios%20Unitarios%20y%20Valor%20total%20Formulario%20No.%2012.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Mapeco/mapeco_vol1.mapeco_ltda/USUARIOS/Licita/SUBTEC/CARMEN/TARIFA.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mrojast/Max/Emergencias/INFORMES/PROYECTOS%20FNC/CALDAS/FRESNO%20-%20HONDA.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orlando\PROPUESTA%20PUENTE%20BOLIVAR%20MURO%20EN%20CONCRET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AFE\AFEDatabase%20v5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Documents%20and%20Settings\afigueroa.CYT\Configuraci&#243;n%20local\Archivos%20temporales%20de%20Internet\Content.IE5\KD8PUB8J\ModPptoOperaEquiposVerEyC.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Documents%20and%20Settings\jcampo\Local%20Settings\Temporary%20Internet%20Files\OLK34\portada%20nueva.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usuario/Desktop/VARIOS/SAN%20LUIS/DEFINITIVOS/PRESUPUESTO%20VIA%20SAN%20LUIS%20modificado%20MARZO-1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Users\Harold\Documents\DEVIMED\DEVIMED%202008\REVISION%20NUEVOS%20PRECIOS\Users\Subtecnica.PROCOPAL\Documents\MVM\DEVIMED%20S.A\San%20Vicente\HLOPEZA\GERONA\CANTIDADES%20REPOSICION\SUBCIRCUITO%207\REDES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Vias/natalia/PC%20VIEJO/D/Richi/Negocios/Cesar%20Villegas/An&#225;lisisAPU.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00_GC/Licitaciones/2010/EPM/EPM-PORCE%20IV-2010/PROPUESTA%20PORCE%20IV/VERSI&#211;N%203%20INCLUYE%20CAMBIOS%20EN%20GRUPOS%20DE%20OBRA.%20PORCE%20IV%20VIAS.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AFE\Documents%20and%20Settings\jgerard\Local%20Settings\Temporary%20Internet%20Files\OLK139\Truck%20&amp;%20Rail%205mtpa.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B-H%20Ing%20y%20Desarrollo%20Territorial%20dic%201/providencia%202018885640002/Enero%202019/2.%20Ptresup%20Puente%20Enamorados%20Providencia%20ene%2026%20.xlsb.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marino/C/Documents%20and%20Settings/Hector%20Guerrero/Mis%20documentos/Licitaciones%20realizadas/Invias/INTER-Taraza-caucasia/DIFERGO/WINDOWS/TEMP/UNITAR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
      <sheetName val="Gráfico1"/>
      <sheetName val="MD"/>
      <sheetName val="AXD"/>
      <sheetName val="MI"/>
      <sheetName val="JAGUA198"/>
      <sheetName val="Dólar"/>
      <sheetName val="Gastos"/>
    </sheetNames>
    <sheetDataSet>
      <sheetData sheetId="0"/>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Individual"/>
      <sheetName val="Datos de Entrada"/>
      <sheetName val="Mat"/>
      <sheetName val="MO"/>
      <sheetName val="Ac. Monof"/>
      <sheetName val="Ac Trifas"/>
      <sheetName val="Bandejas y Canaletas"/>
      <sheetName val="Cables"/>
      <sheetName val="Redes Exteriores"/>
      <sheetName val="Salidas PVC"/>
      <sheetName val="Salidas EMT"/>
      <sheetName val="Tuberías"/>
      <sheetName val="Tableros Y Cajas"/>
      <sheetName val="Voz y Datos"/>
      <sheetName val="Dólar"/>
      <sheetName val="Gastos"/>
      <sheetName val="lista-precio-mat-equipos"/>
    </sheetNames>
    <sheetDataSet>
      <sheetData sheetId="0" refreshError="1"/>
      <sheetData sheetId="1"/>
      <sheetData sheetId="2">
        <row r="2">
          <cell r="A2" t="str">
            <v>.</v>
          </cell>
        </row>
      </sheetData>
      <sheetData sheetId="3">
        <row r="2">
          <cell r="A2" t="str">
            <v>.</v>
          </cell>
        </row>
        <row r="3">
          <cell r="A3" t="str">
            <v>Acom. monofásica 3 hilos</v>
          </cell>
        </row>
        <row r="4">
          <cell r="A4" t="str">
            <v>Acom. monofásica 9 hilos</v>
          </cell>
        </row>
        <row r="5">
          <cell r="A5" t="str">
            <v>Acom. primaria XLPE 1/0</v>
          </cell>
        </row>
        <row r="6">
          <cell r="A6" t="str">
            <v>Acom. trifásica 4 hilos</v>
          </cell>
        </row>
        <row r="7">
          <cell r="A7" t="str">
            <v>Acom. trifásica 8 hilos</v>
          </cell>
        </row>
        <row r="8">
          <cell r="A8" t="str">
            <v>Al ACSR 1/0</v>
          </cell>
        </row>
        <row r="9">
          <cell r="A9" t="str">
            <v>Al ACSR 2</v>
          </cell>
        </row>
        <row r="10">
          <cell r="A10" t="str">
            <v>Al ACSR 2/0</v>
          </cell>
        </row>
        <row r="11">
          <cell r="A11" t="str">
            <v>Al ACSR 3/0</v>
          </cell>
        </row>
        <row r="12">
          <cell r="A12" t="str">
            <v>Al ACSR 4</v>
          </cell>
        </row>
        <row r="13">
          <cell r="A13" t="str">
            <v>Al ACSR 4/0</v>
          </cell>
        </row>
        <row r="14">
          <cell r="A14" t="str">
            <v>Bandeja de 10 cm</v>
          </cell>
        </row>
        <row r="15">
          <cell r="A15" t="str">
            <v>Bandeja de 20 cm</v>
          </cell>
        </row>
        <row r="16">
          <cell r="A16" t="str">
            <v>Bandeja de 30 cm</v>
          </cell>
        </row>
        <row r="17">
          <cell r="A17" t="str">
            <v>Bandeja de 40 cm</v>
          </cell>
        </row>
        <row r="18">
          <cell r="A18" t="str">
            <v>Bandeja de 60 cm</v>
          </cell>
        </row>
        <row r="19">
          <cell r="A19" t="str">
            <v>C. No. 1/0</v>
          </cell>
        </row>
        <row r="20">
          <cell r="A20" t="str">
            <v>C. No. 10</v>
          </cell>
        </row>
        <row r="21">
          <cell r="A21" t="str">
            <v>C. No. 12</v>
          </cell>
        </row>
        <row r="22">
          <cell r="A22" t="str">
            <v>C. No. 14</v>
          </cell>
        </row>
        <row r="23">
          <cell r="A23" t="str">
            <v>C. No. 2</v>
          </cell>
        </row>
        <row r="24">
          <cell r="A24" t="str">
            <v>C. No. 2/0</v>
          </cell>
        </row>
        <row r="25">
          <cell r="A25" t="str">
            <v>C. No. 250 mcm</v>
          </cell>
        </row>
        <row r="26">
          <cell r="A26" t="str">
            <v>C. No. 3/0</v>
          </cell>
        </row>
        <row r="27">
          <cell r="A27" t="str">
            <v>C. No. 300 mcm</v>
          </cell>
        </row>
        <row r="28">
          <cell r="A28" t="str">
            <v>C. No. 350 mcm</v>
          </cell>
        </row>
        <row r="29">
          <cell r="A29" t="str">
            <v>C. No. 4</v>
          </cell>
        </row>
        <row r="30">
          <cell r="A30" t="str">
            <v>C. No. 4/0</v>
          </cell>
        </row>
        <row r="31">
          <cell r="A31" t="str">
            <v>C. No. 400 mcm</v>
          </cell>
        </row>
        <row r="32">
          <cell r="A32" t="str">
            <v>C. No. 500 mcm</v>
          </cell>
        </row>
        <row r="33">
          <cell r="A33" t="str">
            <v>C. No. 6</v>
          </cell>
        </row>
        <row r="34">
          <cell r="A34" t="str">
            <v>C. No. 8</v>
          </cell>
        </row>
        <row r="35">
          <cell r="A35" t="str">
            <v>Cable UTP</v>
          </cell>
        </row>
        <row r="36">
          <cell r="A36" t="str">
            <v>Caja empalme 15x15</v>
          </cell>
        </row>
        <row r="37">
          <cell r="A37" t="str">
            <v>Caja subterránea 50x50, 60x60</v>
          </cell>
        </row>
        <row r="38">
          <cell r="A38" t="str">
            <v>Canaleta metálica 10x5</v>
          </cell>
        </row>
        <row r="39">
          <cell r="A39" t="str">
            <v>Canaleta plástica 20mm a 40 mm</v>
          </cell>
        </row>
        <row r="40">
          <cell r="A40" t="str">
            <v>Canaleta plástica 60 mm</v>
          </cell>
        </row>
        <row r="41">
          <cell r="A41" t="str">
            <v>Conduleta ½</v>
          </cell>
        </row>
        <row r="42">
          <cell r="A42" t="str">
            <v>Conduleta ¾</v>
          </cell>
        </row>
        <row r="43">
          <cell r="A43" t="str">
            <v>Conduleta 1</v>
          </cell>
        </row>
        <row r="44">
          <cell r="A44" t="str">
            <v>Conduleta 1 ¼</v>
          </cell>
        </row>
        <row r="45">
          <cell r="A45" t="str">
            <v>Conduleta 1 ½</v>
          </cell>
        </row>
        <row r="46">
          <cell r="A46" t="str">
            <v>Conduleta 2</v>
          </cell>
        </row>
        <row r="47">
          <cell r="A47" t="str">
            <v>Descarga a tierra</v>
          </cell>
        </row>
        <row r="48">
          <cell r="A48" t="str">
            <v>Gabinete telefónico 80x60x15 cm  sin regletas</v>
          </cell>
        </row>
        <row r="49">
          <cell r="A49" t="str">
            <v>Insatalación de caja 4x4 galvaniz</v>
          </cell>
        </row>
        <row r="50">
          <cell r="A50" t="str">
            <v>Insatalación de Tablero</v>
          </cell>
        </row>
        <row r="51">
          <cell r="A51" t="str">
            <v>Insatalación de Toma energia</v>
          </cell>
        </row>
        <row r="52">
          <cell r="A52" t="str">
            <v>Insatalación de Toma voz y datos</v>
          </cell>
        </row>
        <row r="53">
          <cell r="A53" t="str">
            <v>Lámpara Flrsc. 2x32 cielo falso con macho y encauchetado</v>
          </cell>
        </row>
        <row r="54">
          <cell r="A54" t="str">
            <v>Montaje de aisladero monofásico</v>
          </cell>
        </row>
        <row r="55">
          <cell r="A55" t="str">
            <v>Montaje de aisladero trifásico</v>
          </cell>
        </row>
        <row r="56">
          <cell r="A56" t="str">
            <v>Montaje de bajante en 2" Pulgadas</v>
          </cell>
        </row>
        <row r="57">
          <cell r="A57" t="str">
            <v>Montaje de bajante en 3" Pulgadas</v>
          </cell>
        </row>
        <row r="58">
          <cell r="A58" t="str">
            <v>Montaje de bajante por poste</v>
          </cell>
        </row>
        <row r="59">
          <cell r="A59" t="str">
            <v>Montaje de bajante y caja intemperie</v>
          </cell>
        </row>
        <row r="60">
          <cell r="A60" t="str">
            <v>Montaje de brecha por pavimento</v>
          </cell>
        </row>
        <row r="61">
          <cell r="A61" t="str">
            <v>Montaje de brecha por zona verde</v>
          </cell>
        </row>
        <row r="62">
          <cell r="A62" t="str">
            <v>Montaje de caja 50x50</v>
          </cell>
        </row>
        <row r="63">
          <cell r="A63" t="str">
            <v>Montaje de caja 60x60</v>
          </cell>
        </row>
        <row r="64">
          <cell r="A64" t="str">
            <v>Montaje de caja 60x80</v>
          </cell>
        </row>
        <row r="65">
          <cell r="A65" t="str">
            <v>Montaje de caja RS3-002</v>
          </cell>
        </row>
        <row r="66">
          <cell r="A66" t="str">
            <v>Montaje de cono premoldeado</v>
          </cell>
        </row>
        <row r="67">
          <cell r="A67" t="str">
            <v>Montaje de defensa</v>
          </cell>
        </row>
        <row r="68">
          <cell r="A68" t="str">
            <v>Montaje de descaga secundaria</v>
          </cell>
        </row>
        <row r="69">
          <cell r="A69" t="str">
            <v>Montaje de descarga primaria</v>
          </cell>
        </row>
        <row r="70">
          <cell r="A70" t="str">
            <v>Montaje de estribo</v>
          </cell>
        </row>
        <row r="71">
          <cell r="A71" t="str">
            <v>Montaje de lámpara sodio 250W</v>
          </cell>
        </row>
        <row r="72">
          <cell r="A72" t="str">
            <v>Montaje de lámpara sodio 400W</v>
          </cell>
        </row>
        <row r="73">
          <cell r="A73" t="str">
            <v>Montaje de lámpara sodio 70W</v>
          </cell>
        </row>
        <row r="74">
          <cell r="A74" t="str">
            <v>Montaje de línea monofásica No. 2 ACSR</v>
          </cell>
        </row>
        <row r="75">
          <cell r="A75" t="str">
            <v>Montaje de línea secundaria No. 2-1/0</v>
          </cell>
        </row>
        <row r="76">
          <cell r="A76" t="str">
            <v>Montaje de línea trifásica 266.8 y 4/0</v>
          </cell>
        </row>
        <row r="77">
          <cell r="A77" t="str">
            <v>Montaje de línea trifásica No. 1/0 ACSR</v>
          </cell>
        </row>
        <row r="78">
          <cell r="A78" t="str">
            <v>Montaje de línea trifásica No. 2 ACSR</v>
          </cell>
        </row>
        <row r="79">
          <cell r="A79" t="str">
            <v>Montaje de poste concreto 12 mts pluma</v>
          </cell>
        </row>
        <row r="80">
          <cell r="A80" t="str">
            <v>Montaje de poste concreto 8 mts pluma</v>
          </cell>
        </row>
        <row r="81">
          <cell r="A81" t="str">
            <v>Montaje de poste de concreto 12 mts</v>
          </cell>
        </row>
        <row r="82">
          <cell r="A82" t="str">
            <v>Montaje de poste de concreto 14 mts</v>
          </cell>
        </row>
        <row r="83">
          <cell r="A83" t="str">
            <v>Montaje de poste de concreto 8 mts</v>
          </cell>
        </row>
        <row r="84">
          <cell r="A84" t="str">
            <v>Montaje de poste de madera de 10 mts</v>
          </cell>
        </row>
        <row r="85">
          <cell r="A85" t="str">
            <v>Montaje de poste de madera de 12 mts</v>
          </cell>
        </row>
        <row r="86">
          <cell r="A86" t="str">
            <v>Montaje de RA020 CONTADOR DOMICILIARIO</v>
          </cell>
        </row>
        <row r="87">
          <cell r="A87" t="str">
            <v>Montaje de retenida primaria</v>
          </cell>
        </row>
        <row r="88">
          <cell r="A88" t="str">
            <v xml:space="preserve">Montaje de retenida secundaria </v>
          </cell>
        </row>
        <row r="89">
          <cell r="A89" t="str">
            <v>Montaje de transformador monofásico</v>
          </cell>
        </row>
        <row r="90">
          <cell r="A90" t="str">
            <v>Montaje de transformador trifásico</v>
          </cell>
        </row>
        <row r="91">
          <cell r="A91" t="str">
            <v>Montaje de tratamiento con bentonita</v>
          </cell>
        </row>
        <row r="92">
          <cell r="A92" t="str">
            <v>Montaje de vestida monofásica al 1,50 y 2,40</v>
          </cell>
        </row>
        <row r="93">
          <cell r="A93" t="str">
            <v>Montaje de vestida monofásica al centro</v>
          </cell>
        </row>
        <row r="94">
          <cell r="A94" t="str">
            <v>Montaje de vestida secundaria</v>
          </cell>
        </row>
        <row r="95">
          <cell r="A95" t="str">
            <v>Montaje de vestida trifásica en 1,50 y 2,40</v>
          </cell>
        </row>
        <row r="96">
          <cell r="A96" t="str">
            <v>Ojo de Buey en cielo</v>
          </cell>
        </row>
        <row r="97">
          <cell r="A97" t="str">
            <v>Patch panel de 16 puertos</v>
          </cell>
        </row>
        <row r="98">
          <cell r="A98" t="str">
            <v>Patch panel de 24 puertos</v>
          </cell>
        </row>
        <row r="99">
          <cell r="A99" t="str">
            <v>Patch panel de 48 puertos</v>
          </cell>
        </row>
        <row r="100">
          <cell r="A100" t="str">
            <v>Pintada de poste - incluye pintura</v>
          </cell>
        </row>
        <row r="101">
          <cell r="A101" t="str">
            <v>Rack autosoportado</v>
          </cell>
        </row>
        <row r="102">
          <cell r="A102" t="str">
            <v>Regleta S66 50 pares</v>
          </cell>
        </row>
        <row r="103">
          <cell r="A103" t="str">
            <v>Retempla de línea monofásica</v>
          </cell>
        </row>
        <row r="104">
          <cell r="A104" t="str">
            <v>Retempla de línea secundaria</v>
          </cell>
        </row>
        <row r="105">
          <cell r="A105" t="str">
            <v>Retempla de línea trifásica No. 4/0-266 8</v>
          </cell>
        </row>
        <row r="106">
          <cell r="A106" t="str">
            <v>Retempla de línea trifásica No. 4-1/0</v>
          </cell>
        </row>
        <row r="107">
          <cell r="A107" t="str">
            <v>Retiro de aisladero monofásico</v>
          </cell>
        </row>
        <row r="108">
          <cell r="A108" t="str">
            <v>Retiro de aisladero trifásico</v>
          </cell>
        </row>
        <row r="109">
          <cell r="A109" t="str">
            <v>Retiro de lámpara de 70 y 125 W</v>
          </cell>
        </row>
        <row r="110">
          <cell r="A110" t="str">
            <v>Retiro de línea monofásica</v>
          </cell>
        </row>
        <row r="111">
          <cell r="A111" t="str">
            <v>Retiro de línea secundaira</v>
          </cell>
        </row>
        <row r="112">
          <cell r="A112" t="str">
            <v>Retiro de línea trifásica No. 4/0-266,8</v>
          </cell>
        </row>
        <row r="113">
          <cell r="A113" t="str">
            <v>Retiro de línea trifásica No. 4-2-1/0</v>
          </cell>
        </row>
        <row r="114">
          <cell r="A114" t="str">
            <v>Retiro de poste de concreto de 12 mts</v>
          </cell>
        </row>
        <row r="115">
          <cell r="A115" t="str">
            <v>Retiro de poste de concreto de 8 mts</v>
          </cell>
        </row>
        <row r="116">
          <cell r="A116" t="str">
            <v>Retiro de poste de madera de 10 mts</v>
          </cell>
        </row>
        <row r="117">
          <cell r="A117" t="str">
            <v>Retiro de poste de madera de 12 mts</v>
          </cell>
        </row>
        <row r="118">
          <cell r="A118" t="str">
            <v>Retiro de poste de madera de 8 mts</v>
          </cell>
        </row>
        <row r="119">
          <cell r="A119" t="str">
            <v>Salida breaker</v>
          </cell>
        </row>
        <row r="120">
          <cell r="A120" t="str">
            <v>Salida EMT</v>
          </cell>
        </row>
        <row r="121">
          <cell r="A121" t="str">
            <v>Salida Interruptor PVC</v>
          </cell>
        </row>
        <row r="122">
          <cell r="A122" t="str">
            <v>Salida Plafon en PVC</v>
          </cell>
        </row>
        <row r="123">
          <cell r="A123" t="str">
            <v>Salida Sonido en PVC sin alambrar y sin aparatear</v>
          </cell>
        </row>
        <row r="124">
          <cell r="A124" t="str">
            <v>Salida Tomacorriente ESTUFA 3X50</v>
          </cell>
        </row>
        <row r="125">
          <cell r="A125" t="str">
            <v>Salida Tomacorriente PVC</v>
          </cell>
        </row>
        <row r="126">
          <cell r="A126" t="str">
            <v>Salida Voz y Datos Toma doble (50 mts de cable)</v>
          </cell>
        </row>
        <row r="127">
          <cell r="A127" t="str">
            <v>Soldadura exotérmica</v>
          </cell>
        </row>
        <row r="128">
          <cell r="A128" t="str">
            <v>T. EMT ½</v>
          </cell>
        </row>
        <row r="129">
          <cell r="A129" t="str">
            <v>T. EMT ¾</v>
          </cell>
        </row>
        <row r="130">
          <cell r="A130" t="str">
            <v>T. EMT 1</v>
          </cell>
        </row>
        <row r="131">
          <cell r="A131" t="str">
            <v>T. EMT 1 ¼</v>
          </cell>
        </row>
        <row r="132">
          <cell r="A132" t="str">
            <v>T. EMT 1 ½</v>
          </cell>
        </row>
        <row r="133">
          <cell r="A133" t="str">
            <v>T. EMT 2</v>
          </cell>
        </row>
        <row r="134">
          <cell r="A134" t="str">
            <v>T. EMT 3</v>
          </cell>
        </row>
        <row r="135">
          <cell r="A135" t="str">
            <v>T. EMT 4</v>
          </cell>
        </row>
        <row r="136">
          <cell r="A136" t="str">
            <v>T. PVC ½</v>
          </cell>
        </row>
        <row r="137">
          <cell r="A137" t="str">
            <v>T. PVC ¾</v>
          </cell>
        </row>
        <row r="138">
          <cell r="A138" t="str">
            <v>T. PVC 1</v>
          </cell>
        </row>
        <row r="139">
          <cell r="A139" t="str">
            <v>T. PVC 1 ¼</v>
          </cell>
        </row>
        <row r="140">
          <cell r="A140" t="str">
            <v>T. PVC 1 ½</v>
          </cell>
        </row>
        <row r="141">
          <cell r="A141" t="str">
            <v>T. PVC 2</v>
          </cell>
        </row>
        <row r="142">
          <cell r="A142" t="str">
            <v>T. PVC 3</v>
          </cell>
        </row>
        <row r="143">
          <cell r="A143" t="str">
            <v>T. PVC 4</v>
          </cell>
        </row>
        <row r="144">
          <cell r="A144" t="str">
            <v>T. TMG ½</v>
          </cell>
        </row>
        <row r="145">
          <cell r="A145" t="str">
            <v>T. TMG ¾</v>
          </cell>
        </row>
        <row r="146">
          <cell r="A146" t="str">
            <v>T. TMG 1</v>
          </cell>
        </row>
        <row r="147">
          <cell r="A147" t="str">
            <v>T. TMG 1 ¼</v>
          </cell>
        </row>
        <row r="148">
          <cell r="A148" t="str">
            <v>T. TMG 1 ½</v>
          </cell>
        </row>
        <row r="149">
          <cell r="A149" t="str">
            <v>T. TMG 2</v>
          </cell>
        </row>
        <row r="150">
          <cell r="A150" t="str">
            <v>T. TMG 3</v>
          </cell>
        </row>
        <row r="151">
          <cell r="A151" t="str">
            <v>T. TMG 4</v>
          </cell>
        </row>
        <row r="152">
          <cell r="A152" t="str">
            <v>Trasl. de aisladero monofásico</v>
          </cell>
        </row>
        <row r="153">
          <cell r="A153" t="str">
            <v>Trasl. de aisladero trifásico</v>
          </cell>
        </row>
        <row r="154">
          <cell r="A154" t="str">
            <v>Trasl. de lámpara de 250-400W</v>
          </cell>
        </row>
        <row r="155">
          <cell r="A155" t="str">
            <v>Trasl. de lámpara de 70-125W</v>
          </cell>
        </row>
        <row r="156">
          <cell r="A156" t="str">
            <v>Trasl. de línea monofásica No. 4-2-1/0</v>
          </cell>
        </row>
        <row r="157">
          <cell r="A157" t="str">
            <v>Trasl. de línea secundaria</v>
          </cell>
        </row>
        <row r="158">
          <cell r="A158" t="str">
            <v>Trasl. de línea trifásica No. 4/0 266,8</v>
          </cell>
        </row>
        <row r="159">
          <cell r="A159" t="str">
            <v>Trasl. de línea trifásica No. 4-2-1/0 ACSR</v>
          </cell>
        </row>
        <row r="160">
          <cell r="A160" t="str">
            <v>Trasl. de poste de concreto de 12 mts</v>
          </cell>
        </row>
        <row r="161">
          <cell r="A161" t="str">
            <v>Trasl. de poste de concreto de 8 mts</v>
          </cell>
        </row>
        <row r="162">
          <cell r="A162" t="str">
            <v>Trasl. de poste de madera de 10 mts</v>
          </cell>
        </row>
        <row r="163">
          <cell r="A163" t="str">
            <v>Trasl. de poste de madera de 12 mts</v>
          </cell>
        </row>
        <row r="164">
          <cell r="A164" t="str">
            <v>Trasl. de poste de madera de 8 mts</v>
          </cell>
        </row>
        <row r="165">
          <cell r="A165" t="str">
            <v>Trasl. de transformador monofásico</v>
          </cell>
        </row>
        <row r="166">
          <cell r="A166" t="str">
            <v>Trasl. de transformador trifásico</v>
          </cell>
        </row>
        <row r="167">
          <cell r="A167" t="str">
            <v>Trenza Sec. 1F # 1/0</v>
          </cell>
        </row>
        <row r="168">
          <cell r="A168" t="str">
            <v>Trenza Sec. 1F # 2</v>
          </cell>
        </row>
        <row r="169">
          <cell r="A169" t="str">
            <v>Trenza Sec. 1F # 2/0</v>
          </cell>
        </row>
        <row r="170">
          <cell r="A170" t="str">
            <v>Trenza Sec. 1F # 3//</v>
          </cell>
        </row>
        <row r="171">
          <cell r="A171" t="str">
            <v>Trenza Sec. 1F # 4</v>
          </cell>
        </row>
        <row r="172">
          <cell r="A172" t="str">
            <v>Trenza Sec. 1F # 4/0</v>
          </cell>
        </row>
        <row r="173">
          <cell r="A173" t="str">
            <v>Trenza Sec. 1F # 6</v>
          </cell>
        </row>
        <row r="174">
          <cell r="A174" t="str">
            <v>Trenza Sec. 3F # 1/0</v>
          </cell>
        </row>
        <row r="175">
          <cell r="A175" t="str">
            <v>Trenza Sec. 3F # 2</v>
          </cell>
        </row>
        <row r="176">
          <cell r="A176" t="str">
            <v>Trenza Sec. 3F # 2/0</v>
          </cell>
        </row>
        <row r="177">
          <cell r="A177" t="str">
            <v>Trenza Sec. 3F # 3//</v>
          </cell>
        </row>
        <row r="178">
          <cell r="A178" t="str">
            <v>Trenza Sec. 3F # 4</v>
          </cell>
        </row>
        <row r="179">
          <cell r="A179" t="str">
            <v>Trenza Sec. 3F # 4/0</v>
          </cell>
        </row>
        <row r="180">
          <cell r="A180" t="str">
            <v>Trenza Sec. 3F # 6</v>
          </cell>
        </row>
        <row r="181">
          <cell r="A181" t="str">
            <v>Viento convencional</v>
          </cell>
        </row>
        <row r="182">
          <cell r="A182" t="str">
            <v>Viento Farol</v>
          </cell>
        </row>
      </sheetData>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CS NUEVA HOJA DIARIA"/>
    </sheet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PO"/>
      <sheetName val="P&amp;G_Real"/>
      <sheetName val="BG_Real"/>
      <sheetName val="CD_Var"/>
      <sheetName val="TD"/>
      <sheetName val="CD_Fijo"/>
      <sheetName val="CI"/>
      <sheetName val="MesAMes"/>
      <sheetName val="ForPago"/>
      <sheetName val="Ajuste"/>
      <sheetName val="P&amp;G_Proy"/>
      <sheetName val="Caja"/>
      <sheetName val="Ppto"/>
      <sheetName val="Expl"/>
      <sheetName val="Ins"/>
      <sheetName val="Cant"/>
    </sheetNames>
    <sheetDataSet>
      <sheetData sheetId="0">
        <row r="5">
          <cell r="D5">
            <v>39417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NL JUNE"/>
      <sheetName val="MMH WORKINGS"/>
      <sheetName val="MMJV B-S"/>
      <sheetName val="June00"/>
      <sheetName val="May00"/>
      <sheetName val="MMH"/>
      <sheetName val="Sheet6"/>
      <sheetName val="Sheet3"/>
      <sheetName val="Sheet4"/>
      <sheetName val="Sheet5"/>
      <sheetName val="Sheet7"/>
      <sheetName val="Sheet8"/>
      <sheetName val="Sheet9"/>
      <sheetName val="Sheet10"/>
      <sheetName val="Equipment Hours TODOS"/>
    </sheetNames>
    <sheetDataSet>
      <sheetData sheetId="0" refreshError="1"/>
      <sheetData sheetId="1" refreshError="1">
        <row r="3">
          <cell r="A3" t="str">
            <v>JVBS1015</v>
          </cell>
        </row>
        <row r="4">
          <cell r="A4" t="str">
            <v>JVBS1077</v>
          </cell>
        </row>
        <row r="5">
          <cell r="A5" t="str">
            <v>JVBS1079</v>
          </cell>
        </row>
        <row r="6">
          <cell r="A6" t="str">
            <v>JVBS1080</v>
          </cell>
        </row>
        <row r="7">
          <cell r="A7" t="str">
            <v>JVBS1122</v>
          </cell>
        </row>
        <row r="8">
          <cell r="A8" t="str">
            <v>JVBS1227</v>
          </cell>
        </row>
        <row r="9">
          <cell r="A9" t="str">
            <v>JVBS1140</v>
          </cell>
        </row>
        <row r="10">
          <cell r="A10" t="str">
            <v>JVBS1145</v>
          </cell>
        </row>
        <row r="11">
          <cell r="A11" t="str">
            <v>JVBS1205</v>
          </cell>
        </row>
        <row r="12">
          <cell r="A12" t="str">
            <v>JVBS1207</v>
          </cell>
        </row>
        <row r="13">
          <cell r="A13" t="str">
            <v>JVBS1208</v>
          </cell>
        </row>
        <row r="14">
          <cell r="A14" t="str">
            <v>JVBS1209</v>
          </cell>
        </row>
        <row r="15">
          <cell r="A15" t="str">
            <v>JVBS1210</v>
          </cell>
        </row>
        <row r="16">
          <cell r="A16" t="str">
            <v>JVBS1211</v>
          </cell>
        </row>
        <row r="17">
          <cell r="A17" t="str">
            <v>JVBS1213</v>
          </cell>
        </row>
        <row r="18">
          <cell r="A18" t="str">
            <v>JVBS1214</v>
          </cell>
        </row>
        <row r="19">
          <cell r="A19" t="str">
            <v>JVBS1215</v>
          </cell>
        </row>
        <row r="20">
          <cell r="A20" t="str">
            <v>JVBS1216</v>
          </cell>
        </row>
        <row r="21">
          <cell r="A21" t="str">
            <v>JVBS1230</v>
          </cell>
        </row>
        <row r="22">
          <cell r="A22" t="str">
            <v>JVBS1231</v>
          </cell>
        </row>
        <row r="23">
          <cell r="A23" t="str">
            <v>JVBS1232</v>
          </cell>
        </row>
        <row r="24">
          <cell r="A24" t="str">
            <v>JVBS1234</v>
          </cell>
        </row>
        <row r="25">
          <cell r="A25" t="str">
            <v>JVBS1235</v>
          </cell>
        </row>
        <row r="26">
          <cell r="A26" t="str">
            <v>JVBS1236</v>
          </cell>
        </row>
        <row r="27">
          <cell r="A27" t="str">
            <v>JVBS1237</v>
          </cell>
        </row>
        <row r="28">
          <cell r="A28" t="str">
            <v>JVBS1238</v>
          </cell>
        </row>
        <row r="29">
          <cell r="A29" t="str">
            <v>JVBS1240</v>
          </cell>
        </row>
        <row r="30">
          <cell r="A30" t="str">
            <v>JVBS1242</v>
          </cell>
        </row>
        <row r="31">
          <cell r="A31" t="str">
            <v>JVBS1243</v>
          </cell>
        </row>
        <row r="32">
          <cell r="A32" t="str">
            <v>JVBS1244</v>
          </cell>
        </row>
        <row r="33">
          <cell r="A33" t="str">
            <v>JVBS1245</v>
          </cell>
        </row>
        <row r="34">
          <cell r="A34" t="str">
            <v>JVBS1246</v>
          </cell>
        </row>
        <row r="35">
          <cell r="A35" t="str">
            <v>JVBS1247</v>
          </cell>
        </row>
        <row r="36">
          <cell r="A36" t="str">
            <v>JVBS1248</v>
          </cell>
        </row>
        <row r="37">
          <cell r="A37" t="str">
            <v>JVBS1249</v>
          </cell>
        </row>
        <row r="38">
          <cell r="A38" t="str">
            <v>JVBS1250</v>
          </cell>
        </row>
        <row r="39">
          <cell r="A39" t="str">
            <v>JVBS1251</v>
          </cell>
        </row>
        <row r="40">
          <cell r="A40" t="str">
            <v>JVBS1254</v>
          </cell>
        </row>
        <row r="41">
          <cell r="A41" t="str">
            <v>JVBS1255</v>
          </cell>
        </row>
        <row r="42">
          <cell r="A42" t="str">
            <v>JVBS1256</v>
          </cell>
        </row>
        <row r="43">
          <cell r="A43" t="str">
            <v>JVBS1257</v>
          </cell>
        </row>
        <row r="44">
          <cell r="A44" t="str">
            <v>JVBS1260</v>
          </cell>
        </row>
        <row r="45">
          <cell r="A45" t="str">
            <v>JVBS1261</v>
          </cell>
        </row>
        <row r="46">
          <cell r="A46" t="str">
            <v>JVBS1263</v>
          </cell>
        </row>
        <row r="47">
          <cell r="A47" t="str">
            <v>JVBS1264</v>
          </cell>
        </row>
        <row r="48">
          <cell r="A48" t="str">
            <v>JVBS1265</v>
          </cell>
        </row>
        <row r="49">
          <cell r="A49" t="str">
            <v>JVBS1266</v>
          </cell>
        </row>
        <row r="50">
          <cell r="A50" t="str">
            <v>JVBS1267</v>
          </cell>
        </row>
        <row r="51">
          <cell r="A51" t="str">
            <v>JVBS1269</v>
          </cell>
        </row>
        <row r="52">
          <cell r="A52" t="str">
            <v>JVBS1270</v>
          </cell>
        </row>
        <row r="53">
          <cell r="A53" t="str">
            <v>JVBS1271</v>
          </cell>
        </row>
        <row r="54">
          <cell r="A54" t="str">
            <v>JVBS1276</v>
          </cell>
        </row>
        <row r="55">
          <cell r="A55" t="str">
            <v>JVBS1277</v>
          </cell>
        </row>
        <row r="56">
          <cell r="A56" t="str">
            <v>JVBS1278</v>
          </cell>
        </row>
        <row r="57">
          <cell r="A57" t="str">
            <v>JVBS1279</v>
          </cell>
        </row>
        <row r="58">
          <cell r="A58" t="str">
            <v>JVBS1281</v>
          </cell>
        </row>
        <row r="59">
          <cell r="A59" t="str">
            <v>JVBS1283</v>
          </cell>
        </row>
        <row r="60">
          <cell r="A60" t="str">
            <v>JVBS1285</v>
          </cell>
        </row>
        <row r="61">
          <cell r="A61" t="str">
            <v>JVBS1286</v>
          </cell>
        </row>
        <row r="62">
          <cell r="A62" t="str">
            <v>JVBS1287</v>
          </cell>
        </row>
        <row r="63">
          <cell r="A63" t="str">
            <v>JVBS1290</v>
          </cell>
        </row>
        <row r="64">
          <cell r="A64" t="str">
            <v>JVBS1291</v>
          </cell>
        </row>
        <row r="65">
          <cell r="A65" t="str">
            <v>JVBS1292</v>
          </cell>
        </row>
        <row r="66">
          <cell r="A66" t="str">
            <v>JVBS1293</v>
          </cell>
        </row>
        <row r="67">
          <cell r="A67" t="str">
            <v>JVBS1294</v>
          </cell>
        </row>
        <row r="68">
          <cell r="A68" t="str">
            <v>JVBS1325</v>
          </cell>
        </row>
        <row r="69">
          <cell r="A69" t="str">
            <v>JVBS1330</v>
          </cell>
        </row>
        <row r="70">
          <cell r="A70" t="str">
            <v>JVBS1340</v>
          </cell>
        </row>
        <row r="71">
          <cell r="A71" t="str">
            <v>JVBS1345</v>
          </cell>
        </row>
        <row r="72">
          <cell r="A72" t="str">
            <v>JVBS1350</v>
          </cell>
        </row>
        <row r="73">
          <cell r="A73" t="str">
            <v>JVBS1360</v>
          </cell>
        </row>
        <row r="74">
          <cell r="A74" t="str">
            <v>JVBS1360</v>
          </cell>
        </row>
        <row r="75">
          <cell r="A75" t="str">
            <v>JVBS1361</v>
          </cell>
        </row>
        <row r="76">
          <cell r="A76" t="str">
            <v>JVBS1370</v>
          </cell>
        </row>
        <row r="77">
          <cell r="A77" t="str">
            <v>JVBS1371</v>
          </cell>
        </row>
        <row r="78">
          <cell r="A78" t="str">
            <v>JVBS1372</v>
          </cell>
        </row>
        <row r="79">
          <cell r="A79" t="str">
            <v>JVBS1405</v>
          </cell>
        </row>
        <row r="80">
          <cell r="A80" t="str">
            <v>JVBS1415</v>
          </cell>
        </row>
        <row r="81">
          <cell r="A81" t="str">
            <v>JVBS1420</v>
          </cell>
        </row>
        <row r="82">
          <cell r="A82" t="str">
            <v>JVBS1425</v>
          </cell>
        </row>
        <row r="83">
          <cell r="A83" t="str">
            <v>JVBS1430</v>
          </cell>
        </row>
        <row r="84">
          <cell r="A84" t="str">
            <v>JVBS1435</v>
          </cell>
        </row>
        <row r="85">
          <cell r="A85" t="str">
            <v>JVBS1440</v>
          </cell>
        </row>
        <row r="86">
          <cell r="A86" t="str">
            <v>JVBS1450</v>
          </cell>
        </row>
        <row r="87">
          <cell r="A87" t="str">
            <v>JVBS1460</v>
          </cell>
        </row>
        <row r="88">
          <cell r="A88" t="str">
            <v>JVBS1463</v>
          </cell>
        </row>
        <row r="89">
          <cell r="A89" t="str">
            <v>JVBS1464</v>
          </cell>
        </row>
        <row r="90">
          <cell r="A90" t="str">
            <v>JVBS1465</v>
          </cell>
        </row>
        <row r="91">
          <cell r="A91" t="str">
            <v>JVBS1466</v>
          </cell>
        </row>
        <row r="92">
          <cell r="A92" t="str">
            <v>JVBS1476</v>
          </cell>
        </row>
        <row r="93">
          <cell r="A93" t="str">
            <v>JVBS1480</v>
          </cell>
        </row>
        <row r="94">
          <cell r="A94" t="str">
            <v>JVBS1490</v>
          </cell>
        </row>
        <row r="95">
          <cell r="A95" t="str">
            <v>JVBS1505</v>
          </cell>
        </row>
        <row r="96">
          <cell r="A96" t="str">
            <v>JVBS1510</v>
          </cell>
        </row>
        <row r="97">
          <cell r="A97" t="str">
            <v>JVBS1520</v>
          </cell>
        </row>
        <row r="98">
          <cell r="A98" t="str">
            <v>JVBS1570</v>
          </cell>
        </row>
        <row r="99">
          <cell r="A99" t="str">
            <v>JVBS1575</v>
          </cell>
        </row>
        <row r="100">
          <cell r="A100" t="str">
            <v>JVBS1600</v>
          </cell>
        </row>
        <row r="101">
          <cell r="A101" t="str">
            <v>JVBS1601</v>
          </cell>
        </row>
        <row r="102">
          <cell r="A102" t="str">
            <v>JVBS1605</v>
          </cell>
        </row>
        <row r="103">
          <cell r="A103" t="str">
            <v>JVBS1610</v>
          </cell>
        </row>
        <row r="104">
          <cell r="A104" t="str">
            <v>JVBS1615</v>
          </cell>
        </row>
        <row r="105">
          <cell r="A105" t="str">
            <v>JVBS1620</v>
          </cell>
        </row>
        <row r="106">
          <cell r="A106" t="str">
            <v>JVBS1622</v>
          </cell>
        </row>
        <row r="107">
          <cell r="A107" t="str">
            <v>JVBS1640</v>
          </cell>
        </row>
        <row r="108">
          <cell r="A108" t="str">
            <v>JVBS1641</v>
          </cell>
        </row>
        <row r="109">
          <cell r="A109" t="str">
            <v>JVBS1650</v>
          </cell>
        </row>
        <row r="110">
          <cell r="A110" t="str">
            <v>JVBS1651</v>
          </cell>
        </row>
        <row r="111">
          <cell r="A111" t="str">
            <v>JVBS1655</v>
          </cell>
        </row>
        <row r="112">
          <cell r="A112" t="str">
            <v>JVBS1656</v>
          </cell>
        </row>
        <row r="113">
          <cell r="A113" t="str">
            <v>JVBS1660</v>
          </cell>
        </row>
        <row r="114">
          <cell r="A114" t="str">
            <v>JVBS1670</v>
          </cell>
        </row>
        <row r="115">
          <cell r="A115" t="str">
            <v>JVBS1671</v>
          </cell>
        </row>
        <row r="116">
          <cell r="A116" t="str">
            <v>JVBS1675</v>
          </cell>
        </row>
        <row r="117">
          <cell r="A117" t="str">
            <v>JVBS1690</v>
          </cell>
        </row>
        <row r="118">
          <cell r="A118" t="str">
            <v>JVBS1800</v>
          </cell>
        </row>
        <row r="119">
          <cell r="A119" t="str">
            <v>JVBS1810</v>
          </cell>
        </row>
        <row r="120">
          <cell r="A120" t="str">
            <v>JVBS1811</v>
          </cell>
        </row>
        <row r="121">
          <cell r="A121" t="str">
            <v>JVBS1820</v>
          </cell>
        </row>
        <row r="122">
          <cell r="A122" t="str">
            <v>JVBS1825</v>
          </cell>
        </row>
        <row r="123">
          <cell r="A123" t="str">
            <v>JVBS1903</v>
          </cell>
        </row>
        <row r="124">
          <cell r="A124" t="str">
            <v>JVBS1904</v>
          </cell>
        </row>
        <row r="125">
          <cell r="A125" t="str">
            <v>JVBS1905</v>
          </cell>
        </row>
        <row r="126">
          <cell r="A126" t="str">
            <v>JVBS1906</v>
          </cell>
        </row>
        <row r="127">
          <cell r="A127" t="str">
            <v>JVBS1909</v>
          </cell>
        </row>
        <row r="128">
          <cell r="A128" t="str">
            <v>JVBS1910</v>
          </cell>
        </row>
        <row r="129">
          <cell r="A129" t="str">
            <v>JVBS1913</v>
          </cell>
        </row>
        <row r="130">
          <cell r="A130" t="str">
            <v>JVBS1916</v>
          </cell>
        </row>
        <row r="131">
          <cell r="A131" t="str">
            <v>JVBS1918</v>
          </cell>
        </row>
        <row r="132">
          <cell r="A132" t="str">
            <v>JVBS1919</v>
          </cell>
        </row>
        <row r="133">
          <cell r="A133" t="str">
            <v>JVBS1920</v>
          </cell>
        </row>
        <row r="134">
          <cell r="A134" t="str">
            <v>JVBS1923</v>
          </cell>
        </row>
        <row r="135">
          <cell r="A135" t="str">
            <v>JVBS1925</v>
          </cell>
        </row>
        <row r="136">
          <cell r="A136" t="str">
            <v>JVBS1928</v>
          </cell>
        </row>
        <row r="137">
          <cell r="A137" t="str">
            <v>JVBS1929</v>
          </cell>
        </row>
        <row r="138">
          <cell r="A138" t="str">
            <v>JVBS1930</v>
          </cell>
        </row>
        <row r="139">
          <cell r="A139" t="str">
            <v>JVBS1933</v>
          </cell>
        </row>
        <row r="140">
          <cell r="A140" t="str">
            <v>JVBS1934</v>
          </cell>
        </row>
        <row r="141">
          <cell r="A141" t="str">
            <v>JVBS1935</v>
          </cell>
        </row>
        <row r="142">
          <cell r="A142" t="str">
            <v>JVBS1939</v>
          </cell>
        </row>
        <row r="143">
          <cell r="A143" t="str">
            <v>JVBS1942</v>
          </cell>
        </row>
        <row r="144">
          <cell r="A144" t="str">
            <v>JVBS1943</v>
          </cell>
        </row>
        <row r="145">
          <cell r="A145" t="str">
            <v>JVBS1945</v>
          </cell>
        </row>
        <row r="146">
          <cell r="A146" t="str">
            <v>JVBS1947</v>
          </cell>
        </row>
        <row r="147">
          <cell r="A147" t="str">
            <v>JVBS1948</v>
          </cell>
        </row>
        <row r="148">
          <cell r="A148" t="str">
            <v>JVBS1949</v>
          </cell>
        </row>
        <row r="149">
          <cell r="A149" t="str">
            <v>JVBS1950</v>
          </cell>
        </row>
        <row r="150">
          <cell r="A150" t="str">
            <v>JVBS1951</v>
          </cell>
        </row>
        <row r="151">
          <cell r="A151" t="str">
            <v>JVBS1952</v>
          </cell>
        </row>
        <row r="152">
          <cell r="A152" t="str">
            <v>JVBS1954</v>
          </cell>
        </row>
        <row r="153">
          <cell r="A153" t="str">
            <v>JVBS1955</v>
          </cell>
        </row>
        <row r="154">
          <cell r="A154" t="str">
            <v>JVBS1957</v>
          </cell>
        </row>
        <row r="155">
          <cell r="A155" t="str">
            <v>JVBS1958</v>
          </cell>
        </row>
        <row r="156">
          <cell r="A156" t="str">
            <v>JVBS1959</v>
          </cell>
        </row>
        <row r="157">
          <cell r="A157" t="str">
            <v>JVBS1963</v>
          </cell>
        </row>
        <row r="158">
          <cell r="A158" t="str">
            <v>JVBS1969</v>
          </cell>
        </row>
        <row r="159">
          <cell r="A159" t="str">
            <v>JVBS1976</v>
          </cell>
        </row>
        <row r="160">
          <cell r="A160" t="str">
            <v>JVBS1999</v>
          </cell>
        </row>
        <row r="161">
          <cell r="A161" t="str">
            <v>JVBS2119</v>
          </cell>
        </row>
        <row r="162">
          <cell r="A162" t="str">
            <v>JVBS2210</v>
          </cell>
        </row>
        <row r="163">
          <cell r="A163" t="str">
            <v>JVBS2215</v>
          </cell>
        </row>
        <row r="164">
          <cell r="A164" t="str">
            <v>JVBS2505</v>
          </cell>
        </row>
        <row r="165">
          <cell r="A165" t="str">
            <v>JVBS2510</v>
          </cell>
        </row>
        <row r="166">
          <cell r="A166" t="str">
            <v>JVBS2550</v>
          </cell>
        </row>
        <row r="167">
          <cell r="A167" t="str">
            <v>JVBS2612</v>
          </cell>
        </row>
        <row r="168">
          <cell r="A168" t="str">
            <v>JVBS2614</v>
          </cell>
        </row>
        <row r="169">
          <cell r="A169" t="str">
            <v>JVBS2615</v>
          </cell>
        </row>
        <row r="170">
          <cell r="A170" t="str">
            <v>JVBS2620</v>
          </cell>
        </row>
        <row r="171">
          <cell r="A171" t="str">
            <v>JVBS2625</v>
          </cell>
        </row>
        <row r="172">
          <cell r="A172" t="str">
            <v>JVBS2630</v>
          </cell>
        </row>
        <row r="173">
          <cell r="A173" t="str">
            <v>JVBS2639</v>
          </cell>
        </row>
        <row r="174">
          <cell r="A174" t="str">
            <v>JVBS2650</v>
          </cell>
        </row>
        <row r="175">
          <cell r="A175" t="str">
            <v>JVBS2651</v>
          </cell>
        </row>
        <row r="176">
          <cell r="A176" t="str">
            <v>JVBS2652</v>
          </cell>
        </row>
        <row r="177">
          <cell r="A177" t="str">
            <v>JVBS2653</v>
          </cell>
        </row>
        <row r="178">
          <cell r="A178" t="str">
            <v>JVBS2654</v>
          </cell>
        </row>
        <row r="179">
          <cell r="A179" t="str">
            <v>JVBS2655</v>
          </cell>
        </row>
        <row r="180">
          <cell r="A180" t="str">
            <v>JVBS2656</v>
          </cell>
        </row>
        <row r="181">
          <cell r="A181" t="str">
            <v>JVBS2658</v>
          </cell>
        </row>
        <row r="182">
          <cell r="A182" t="str">
            <v>JVBS2660</v>
          </cell>
        </row>
        <row r="183">
          <cell r="A183" t="str">
            <v>JVBS2661</v>
          </cell>
        </row>
        <row r="184">
          <cell r="A184" t="str">
            <v>JVBS2662</v>
          </cell>
        </row>
        <row r="185">
          <cell r="A185" t="str">
            <v>JVBS2663</v>
          </cell>
        </row>
        <row r="186">
          <cell r="A186" t="str">
            <v>JVBS2665</v>
          </cell>
        </row>
        <row r="187">
          <cell r="A187" t="str">
            <v>JVBS2666</v>
          </cell>
        </row>
        <row r="188">
          <cell r="A188" t="str">
            <v>JVBS2668</v>
          </cell>
        </row>
        <row r="189">
          <cell r="A189" t="str">
            <v>JVBS2669</v>
          </cell>
        </row>
        <row r="190">
          <cell r="A190" t="str">
            <v>JVBS2670</v>
          </cell>
        </row>
        <row r="191">
          <cell r="A191" t="str">
            <v>JVBS2689</v>
          </cell>
        </row>
        <row r="192">
          <cell r="A192" t="str">
            <v>JVBS2699</v>
          </cell>
        </row>
        <row r="193">
          <cell r="A193" t="str">
            <v>JVBS2703</v>
          </cell>
        </row>
        <row r="194">
          <cell r="A194" t="str">
            <v>JVBS2704</v>
          </cell>
        </row>
        <row r="195">
          <cell r="A195" t="str">
            <v>JVBS2705</v>
          </cell>
        </row>
        <row r="196">
          <cell r="A196" t="str">
            <v>JVBS2707</v>
          </cell>
        </row>
        <row r="197">
          <cell r="A197" t="str">
            <v>JVBS2708</v>
          </cell>
        </row>
        <row r="198">
          <cell r="A198" t="str">
            <v>JVBS2714</v>
          </cell>
        </row>
        <row r="199">
          <cell r="A199" t="str">
            <v>JVBS2716</v>
          </cell>
        </row>
        <row r="200">
          <cell r="A200" t="str">
            <v>JVBS2733</v>
          </cell>
        </row>
        <row r="201">
          <cell r="A201" t="str">
            <v>JVBS2735</v>
          </cell>
        </row>
        <row r="202">
          <cell r="A202" t="str">
            <v>JVBS2738</v>
          </cell>
        </row>
        <row r="203">
          <cell r="A203" t="str">
            <v>JVBS2740</v>
          </cell>
        </row>
        <row r="204">
          <cell r="A204" t="str">
            <v>JVBS2775</v>
          </cell>
        </row>
        <row r="205">
          <cell r="A205" t="str">
            <v>JVBS2795</v>
          </cell>
        </row>
        <row r="206">
          <cell r="A206" t="str">
            <v>JVBS3105</v>
          </cell>
        </row>
        <row r="207">
          <cell r="A207" t="str">
            <v>JVBS3106</v>
          </cell>
        </row>
        <row r="208">
          <cell r="A208" t="str">
            <v>JVBS3121</v>
          </cell>
        </row>
        <row r="209">
          <cell r="A209" t="str">
            <v>JVBS3130</v>
          </cell>
        </row>
        <row r="210">
          <cell r="A210" t="str">
            <v>JVBS3135</v>
          </cell>
        </row>
        <row r="211">
          <cell r="A211" t="str">
            <v>JVBS3136</v>
          </cell>
        </row>
        <row r="212">
          <cell r="A212" t="str">
            <v>JVBS3137</v>
          </cell>
        </row>
        <row r="213">
          <cell r="A213" t="str">
            <v>JVBS3138</v>
          </cell>
        </row>
        <row r="214">
          <cell r="A214" t="str">
            <v>JVBS3146</v>
          </cell>
        </row>
        <row r="215">
          <cell r="A215" t="str">
            <v>JVBS3150</v>
          </cell>
        </row>
        <row r="216">
          <cell r="A216" t="str">
            <v>JVBS3155</v>
          </cell>
        </row>
        <row r="217">
          <cell r="A217" t="str">
            <v>JVBS3160</v>
          </cell>
        </row>
        <row r="218">
          <cell r="A218" t="str">
            <v>JVBS3161</v>
          </cell>
        </row>
        <row r="219">
          <cell r="A219" t="str">
            <v>JVBS3165</v>
          </cell>
        </row>
        <row r="220">
          <cell r="A220" t="str">
            <v>JVBS3170</v>
          </cell>
        </row>
        <row r="221">
          <cell r="A221" t="str">
            <v>JVBS3172</v>
          </cell>
        </row>
        <row r="222">
          <cell r="A222" t="str">
            <v>JVBS3175</v>
          </cell>
        </row>
        <row r="223">
          <cell r="A223" t="str">
            <v>JVBS3180</v>
          </cell>
        </row>
        <row r="224">
          <cell r="A224" t="str">
            <v>JVBS3305</v>
          </cell>
        </row>
        <row r="225">
          <cell r="A225" t="str">
            <v>JVBS3420</v>
          </cell>
        </row>
        <row r="226">
          <cell r="A226" t="str">
            <v>JVBS3421</v>
          </cell>
        </row>
        <row r="227">
          <cell r="A227" t="str">
            <v>JVBS3435</v>
          </cell>
        </row>
        <row r="228">
          <cell r="A228" t="str">
            <v>JVBS3500</v>
          </cell>
        </row>
        <row r="229">
          <cell r="A229" t="str">
            <v>JVBS3501</v>
          </cell>
        </row>
        <row r="230">
          <cell r="A230" t="str">
            <v>JVBS3502</v>
          </cell>
        </row>
        <row r="231">
          <cell r="A231" t="str">
            <v>JVBS3505</v>
          </cell>
        </row>
        <row r="232">
          <cell r="A232" t="str">
            <v>JVBS3510</v>
          </cell>
        </row>
        <row r="233">
          <cell r="A233" t="str">
            <v>JVBS3515</v>
          </cell>
        </row>
        <row r="234">
          <cell r="A234" t="str">
            <v>JVBS3520</v>
          </cell>
        </row>
        <row r="235">
          <cell r="A235" t="str">
            <v>JVBS3530</v>
          </cell>
        </row>
        <row r="236">
          <cell r="A236" t="str">
            <v>JVBS3536</v>
          </cell>
        </row>
        <row r="237">
          <cell r="A237" t="str">
            <v>JVBS3550</v>
          </cell>
        </row>
        <row r="238">
          <cell r="A238" t="str">
            <v>JVBS3555</v>
          </cell>
        </row>
        <row r="239">
          <cell r="A239" t="str">
            <v>JVBS3560</v>
          </cell>
        </row>
        <row r="240">
          <cell r="A240" t="str">
            <v>JVBS3570</v>
          </cell>
        </row>
        <row r="241">
          <cell r="A241" t="str">
            <v>JVBS3575</v>
          </cell>
        </row>
        <row r="242">
          <cell r="A242" t="str">
            <v>JVBS4205</v>
          </cell>
        </row>
        <row r="243">
          <cell r="A243" t="str">
            <v>JVBS5866</v>
          </cell>
        </row>
        <row r="244">
          <cell r="A244" t="str">
            <v>JVBS2119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in Murrin Project Break Up"/>
      <sheetName val="MMH F-S"/>
      <sheetName val="MMH 30-06-00"/>
      <sheetName val="Cost Ledger"/>
      <sheetName val="Cost Ledger 30-6-99"/>
      <sheetName val="MMH F-S Cash Flow"/>
      <sheetName val="MMH Disc"/>
      <sheetName val="MMH Cheat Sheet 30-06-00"/>
      <sheetName val="MMH WORKINGS"/>
    </sheetNames>
    <sheetDataSet>
      <sheetData sheetId="0"/>
      <sheetData sheetId="1"/>
      <sheetData sheetId="2"/>
      <sheetData sheetId="3"/>
      <sheetData sheetId="4" refreshError="1">
        <row r="1">
          <cell r="A1">
            <v>2801100740</v>
          </cell>
          <cell r="B1" t="str">
            <v>EXPLORAT'N EXPLORAT'N TAXIS/VEH</v>
          </cell>
          <cell r="C1">
            <v>65</v>
          </cell>
        </row>
        <row r="2">
          <cell r="A2">
            <v>2801102000</v>
          </cell>
          <cell r="B2" t="str">
            <v>EXPLORAT'N EXPLORAT'N CONSUM GEN</v>
          </cell>
          <cell r="C2">
            <v>4.3</v>
          </cell>
        </row>
        <row r="3">
          <cell r="A3">
            <v>2801104700</v>
          </cell>
          <cell r="B3" t="str">
            <v>EXPLORAT'N EXPLORAT'N EQUIP HIRE</v>
          </cell>
          <cell r="C3">
            <v>-2789.5</v>
          </cell>
        </row>
        <row r="4">
          <cell r="A4">
            <v>2801105030</v>
          </cell>
          <cell r="B4" t="str">
            <v>EXPLORAT'N EXPLORAT'N ASSAYS</v>
          </cell>
          <cell r="C4">
            <v>43436.5</v>
          </cell>
        </row>
        <row r="5">
          <cell r="A5">
            <v>2801105060</v>
          </cell>
          <cell r="B5" t="str">
            <v>EXPLORAT'N EXPLORAT'N CLEARING</v>
          </cell>
          <cell r="C5">
            <v>7154</v>
          </cell>
        </row>
        <row r="6">
          <cell r="A6">
            <v>2801105070</v>
          </cell>
          <cell r="B6" t="str">
            <v>EXPLORAT'N EXPLORAT'N CONSUL GEN</v>
          </cell>
          <cell r="C6">
            <v>2800</v>
          </cell>
        </row>
        <row r="7">
          <cell r="A7">
            <v>2801105410</v>
          </cell>
          <cell r="B7" t="str">
            <v>EXPLORAT'N EXPLORAT'N DRILL'GRAB</v>
          </cell>
          <cell r="C7">
            <v>3000</v>
          </cell>
        </row>
        <row r="8">
          <cell r="A8">
            <v>2801105415</v>
          </cell>
          <cell r="B8" t="str">
            <v>EXPLORAT'N EXPLORAT'N DRILL'GRCP</v>
          </cell>
          <cell r="C8">
            <v>81522</v>
          </cell>
        </row>
        <row r="9">
          <cell r="A9">
            <v>2801106200</v>
          </cell>
          <cell r="B9" t="str">
            <v>EXPLORAT'N EXPLORAT'N ACQ'NCOSTS</v>
          </cell>
          <cell r="C9">
            <v>41589.1</v>
          </cell>
        </row>
        <row r="10">
          <cell r="A10">
            <v>2801106265</v>
          </cell>
          <cell r="B10" t="str">
            <v>EXPLORAT'N EXPLORAT'N STAMP DUTY</v>
          </cell>
          <cell r="C10">
            <v>2247492</v>
          </cell>
        </row>
        <row r="11">
          <cell r="A11">
            <v>2801106720</v>
          </cell>
          <cell r="B11" t="str">
            <v>EXPLORAT'N EXPLORAT'N TELE&amp;FAXEX</v>
          </cell>
          <cell r="C11">
            <v>1429.22</v>
          </cell>
        </row>
        <row r="12">
          <cell r="A12">
            <v>2801107010</v>
          </cell>
          <cell r="B12" t="str">
            <v>EXPLORAT'N EXPLORAT'N PRINTING</v>
          </cell>
          <cell r="C12">
            <v>228.75</v>
          </cell>
        </row>
        <row r="13">
          <cell r="A13">
            <v>8107206050</v>
          </cell>
          <cell r="B13" t="str">
            <v>CORPORATE ADMINIST'N BK CHARGES</v>
          </cell>
          <cell r="C13">
            <v>16.46</v>
          </cell>
        </row>
        <row r="14">
          <cell r="A14">
            <v>8107400710</v>
          </cell>
          <cell r="B14" t="str">
            <v>CORPORATE CORPORATE TRAVEL-DOM</v>
          </cell>
          <cell r="C14">
            <v>11395.64</v>
          </cell>
        </row>
        <row r="15">
          <cell r="A15">
            <v>8107405070</v>
          </cell>
          <cell r="B15" t="str">
            <v>CORPORATE CORPORATE CONSUL GEN</v>
          </cell>
          <cell r="C15">
            <v>52048.51</v>
          </cell>
        </row>
        <row r="16">
          <cell r="A16">
            <v>8107405190</v>
          </cell>
          <cell r="B16" t="str">
            <v>CORPORATE CORPORATE LEGAL CONS</v>
          </cell>
          <cell r="C16">
            <v>287768.5</v>
          </cell>
        </row>
        <row r="17">
          <cell r="A17">
            <v>8107406470</v>
          </cell>
          <cell r="B17" t="str">
            <v>CORPORATE CORPORATE FILFEESASC</v>
          </cell>
          <cell r="C17">
            <v>230</v>
          </cell>
        </row>
        <row r="18">
          <cell r="A18">
            <v>8108105070</v>
          </cell>
          <cell r="B18" t="str">
            <v>CORPORATE NATIVE TI CONSUL GEN</v>
          </cell>
          <cell r="C18">
            <v>2500</v>
          </cell>
        </row>
        <row r="19">
          <cell r="A19">
            <v>8207105000</v>
          </cell>
          <cell r="B19" t="str">
            <v>FIN &amp; MKTG ACCOUNTING ACCTAX FEE</v>
          </cell>
          <cell r="C19">
            <v>23053</v>
          </cell>
        </row>
        <row r="20">
          <cell r="A20">
            <v>8207200610</v>
          </cell>
          <cell r="B20" t="str">
            <v>FIN &amp; MKTG ADMINIST'N SUBSCRIPTN</v>
          </cell>
          <cell r="C20">
            <v>17791.18</v>
          </cell>
        </row>
        <row r="21">
          <cell r="A21">
            <v>8207200715</v>
          </cell>
          <cell r="B21" t="str">
            <v>FIN &amp; MKTG ADMINIST'N ACCOM-DOM</v>
          </cell>
          <cell r="C21">
            <v>494.5</v>
          </cell>
        </row>
        <row r="22">
          <cell r="A22">
            <v>8207200720</v>
          </cell>
          <cell r="B22" t="str">
            <v>FIN &amp; MKTG ADMINIST'N TRAVEL-INT</v>
          </cell>
          <cell r="C22">
            <v>56241.52</v>
          </cell>
        </row>
        <row r="23">
          <cell r="A23">
            <v>8207200725</v>
          </cell>
          <cell r="B23" t="str">
            <v>FIN &amp; MKTG ADMINIST'N ACCOM-INT</v>
          </cell>
          <cell r="C23">
            <v>4296.5</v>
          </cell>
        </row>
        <row r="24">
          <cell r="A24">
            <v>8207205000</v>
          </cell>
          <cell r="B24" t="str">
            <v>FIN &amp; MKTG ADMINIST'N ACCTAX FEE</v>
          </cell>
          <cell r="C24">
            <v>33122</v>
          </cell>
        </row>
        <row r="25">
          <cell r="A25">
            <v>8207205070</v>
          </cell>
          <cell r="B25" t="str">
            <v>FIN &amp; MKTG ADMINIST'N CONSUL GEN</v>
          </cell>
          <cell r="C25">
            <v>824043.81</v>
          </cell>
        </row>
        <row r="26">
          <cell r="A26">
            <v>8207205120</v>
          </cell>
          <cell r="B26" t="str">
            <v>FIN &amp; MKTG ADMINIST'N FIN ADVISR</v>
          </cell>
          <cell r="C26">
            <v>12000</v>
          </cell>
        </row>
        <row r="27">
          <cell r="A27">
            <v>8207205190</v>
          </cell>
          <cell r="B27" t="str">
            <v>FIN &amp; MKTG ADMINIST'N LEGAL CONS</v>
          </cell>
          <cell r="C27">
            <v>53419.55</v>
          </cell>
        </row>
        <row r="28">
          <cell r="A28">
            <v>8207206050</v>
          </cell>
          <cell r="B28" t="str">
            <v>FIN &amp; MKTG ADMINIST'N BK CHARGES</v>
          </cell>
          <cell r="C28">
            <v>11211.92</v>
          </cell>
        </row>
        <row r="29">
          <cell r="A29">
            <v>8207206055</v>
          </cell>
          <cell r="B29" t="str">
            <v>FIN &amp; MKTG ADMINIST'N INT PAID</v>
          </cell>
          <cell r="C29">
            <v>580620.61</v>
          </cell>
        </row>
        <row r="30">
          <cell r="A30">
            <v>8207206105</v>
          </cell>
          <cell r="B30" t="str">
            <v>FIN &amp; MKTG ADMINIST'N INT PD COR</v>
          </cell>
          <cell r="C30">
            <v>2448544</v>
          </cell>
        </row>
        <row r="31">
          <cell r="A31">
            <v>8207206135</v>
          </cell>
          <cell r="B31" t="str">
            <v>FIN &amp; MKTG ADMINIST'N G/L FX HDG</v>
          </cell>
          <cell r="C31">
            <v>-466820.71</v>
          </cell>
        </row>
        <row r="32">
          <cell r="A32">
            <v>8207206275</v>
          </cell>
          <cell r="B32" t="str">
            <v>FIN &amp; MKTG ADMINIST'N WTHLDNG TX</v>
          </cell>
          <cell r="C32">
            <v>151508.10999999999</v>
          </cell>
        </row>
        <row r="33">
          <cell r="A33">
            <v>8207206610</v>
          </cell>
          <cell r="B33" t="str">
            <v>FIN &amp; MKTG ADMINIST'N ENTERT'T C</v>
          </cell>
          <cell r="C33">
            <v>99.3</v>
          </cell>
        </row>
        <row r="34">
          <cell r="A34">
            <v>8207207010</v>
          </cell>
          <cell r="B34" t="str">
            <v>FIN &amp; MKTG ADMINIST'N PRINTING</v>
          </cell>
          <cell r="C34">
            <v>1886.25</v>
          </cell>
        </row>
        <row r="35">
          <cell r="A35">
            <v>8207500100</v>
          </cell>
          <cell r="B35" t="str">
            <v>FIN &amp; MKTG FINANCE SALARIES</v>
          </cell>
          <cell r="C35">
            <v>890748.4</v>
          </cell>
        </row>
        <row r="36">
          <cell r="A36">
            <v>8207500400</v>
          </cell>
          <cell r="B36" t="str">
            <v>FIN &amp; MKTG FINANCE RECHARGE</v>
          </cell>
          <cell r="C36">
            <v>87012</v>
          </cell>
        </row>
        <row r="37">
          <cell r="A37">
            <v>8207500405</v>
          </cell>
          <cell r="B37" t="str">
            <v>FIN &amp; MKTG FINANCE RECHARGE</v>
          </cell>
          <cell r="C37">
            <v>32838</v>
          </cell>
        </row>
        <row r="38">
          <cell r="A38">
            <v>8207500610</v>
          </cell>
          <cell r="B38" t="str">
            <v>FIN &amp; MKTG FINANCE SUBSCRIPTN</v>
          </cell>
          <cell r="C38">
            <v>28866.63</v>
          </cell>
        </row>
        <row r="39">
          <cell r="A39">
            <v>8207505000</v>
          </cell>
          <cell r="B39" t="str">
            <v>FIN &amp; MKTG FINANCE ACCTAX FEE</v>
          </cell>
          <cell r="C39">
            <v>120175.22</v>
          </cell>
        </row>
        <row r="40">
          <cell r="A40">
            <v>8207505070</v>
          </cell>
          <cell r="B40" t="str">
            <v>FIN &amp; MKTG FINANCE CONSUL GEN</v>
          </cell>
          <cell r="C40">
            <v>-55576</v>
          </cell>
        </row>
        <row r="41">
          <cell r="A41">
            <v>8207505120</v>
          </cell>
          <cell r="B41" t="str">
            <v>FIN &amp; MKTG FINANCE FIN ADVISR</v>
          </cell>
          <cell r="C41">
            <v>146294.42000000001</v>
          </cell>
        </row>
        <row r="42">
          <cell r="A42">
            <v>8207505190</v>
          </cell>
          <cell r="B42" t="str">
            <v>FIN &amp; MKTG FINANCE LEGAL CONS</v>
          </cell>
          <cell r="C42">
            <v>420500.29</v>
          </cell>
        </row>
        <row r="43">
          <cell r="A43">
            <v>8207506050</v>
          </cell>
          <cell r="B43" t="str">
            <v>FIN &amp; MKTG FINANCE BK CHARGES</v>
          </cell>
          <cell r="C43">
            <v>213792.71</v>
          </cell>
        </row>
        <row r="44">
          <cell r="A44">
            <v>8207506120</v>
          </cell>
          <cell r="B44" t="str">
            <v>FIN &amp; MKTG FINANCE INTRST REC</v>
          </cell>
          <cell r="C44">
            <v>-3842346.88</v>
          </cell>
        </row>
        <row r="45">
          <cell r="A45">
            <v>8207506125</v>
          </cell>
          <cell r="B45" t="str">
            <v>FIN &amp; MKTG FINANCE INT PD US</v>
          </cell>
          <cell r="C45">
            <v>61856775.159999996</v>
          </cell>
        </row>
        <row r="46">
          <cell r="A46">
            <v>8207506130</v>
          </cell>
          <cell r="B46" t="str">
            <v>FIN &amp; MKTG FINANCE US BND FEE</v>
          </cell>
          <cell r="C46">
            <v>23415.29</v>
          </cell>
        </row>
        <row r="47">
          <cell r="A47">
            <v>8207506135</v>
          </cell>
          <cell r="B47" t="str">
            <v>FIN &amp; MKTG FINANCE G/L FX HDG</v>
          </cell>
          <cell r="C47">
            <v>91896.73</v>
          </cell>
        </row>
        <row r="48">
          <cell r="A48">
            <v>8207506320</v>
          </cell>
          <cell r="B48" t="str">
            <v>FIN &amp; MKTG FINANCE INSGENERAL</v>
          </cell>
          <cell r="C48">
            <v>92595.520000000004</v>
          </cell>
        </row>
        <row r="49">
          <cell r="A49">
            <v>8207506355</v>
          </cell>
          <cell r="B49" t="str">
            <v>FIN &amp; MKTG FINANCE DEPN-P&amp;E</v>
          </cell>
          <cell r="C49">
            <v>12216187</v>
          </cell>
        </row>
        <row r="50">
          <cell r="A50">
            <v>8207506360</v>
          </cell>
          <cell r="B50" t="str">
            <v>FIN &amp; MKTG FINANCE DEPN-MVH</v>
          </cell>
          <cell r="C50">
            <v>450000</v>
          </cell>
        </row>
        <row r="51">
          <cell r="A51">
            <v>8207506495</v>
          </cell>
          <cell r="B51" t="str">
            <v>FIN &amp; MKTG FINANCE STAT FEES</v>
          </cell>
          <cell r="C51">
            <v>204.21</v>
          </cell>
        </row>
        <row r="52">
          <cell r="A52">
            <v>8207509000</v>
          </cell>
          <cell r="B52" t="str">
            <v>FIN &amp; MKTG FINANCE NICKEL</v>
          </cell>
          <cell r="C52">
            <v>-320565</v>
          </cell>
        </row>
        <row r="53">
          <cell r="A53">
            <v>8207550100</v>
          </cell>
          <cell r="B53" t="str">
            <v>FIN &amp; MKTG DEBT LIST SALARIES</v>
          </cell>
          <cell r="C53">
            <v>30000</v>
          </cell>
        </row>
        <row r="54">
          <cell r="A54">
            <v>8207550710</v>
          </cell>
          <cell r="B54" t="str">
            <v>FIN &amp; MKTG DEBT LIST TRAVEL-DOM</v>
          </cell>
          <cell r="C54">
            <v>38158.69</v>
          </cell>
        </row>
        <row r="55">
          <cell r="A55">
            <v>8207550715</v>
          </cell>
          <cell r="B55" t="str">
            <v>FIN &amp; MKTG DEBT LIST ACCOM-DOM</v>
          </cell>
          <cell r="C55">
            <v>3362.12</v>
          </cell>
        </row>
        <row r="56">
          <cell r="A56">
            <v>8207550720</v>
          </cell>
          <cell r="B56" t="str">
            <v>FIN &amp; MKTG DEBT LIST TRAVEL-INT</v>
          </cell>
          <cell r="C56">
            <v>76618.600000000006</v>
          </cell>
        </row>
        <row r="57">
          <cell r="A57">
            <v>8207550725</v>
          </cell>
          <cell r="B57" t="str">
            <v>FIN &amp; MKTG DEBT LIST ACCOM-INT</v>
          </cell>
          <cell r="C57">
            <v>48042.65</v>
          </cell>
        </row>
        <row r="58">
          <cell r="A58">
            <v>8207554605</v>
          </cell>
          <cell r="B58" t="str">
            <v>FIN &amp; MKTG DEBT LIST AIRFREIGHT</v>
          </cell>
          <cell r="C58">
            <v>909.5</v>
          </cell>
        </row>
        <row r="59">
          <cell r="A59">
            <v>8207555000</v>
          </cell>
          <cell r="B59" t="str">
            <v>FIN &amp; MKTG DEBT LIST ACCTAX FEE</v>
          </cell>
          <cell r="C59">
            <v>271986.15999999997</v>
          </cell>
        </row>
        <row r="60">
          <cell r="A60">
            <v>8207555070</v>
          </cell>
          <cell r="B60" t="str">
            <v>FIN &amp; MKTG DEBT LIST CONSUL GEN</v>
          </cell>
          <cell r="C60">
            <v>411435.12</v>
          </cell>
        </row>
        <row r="61">
          <cell r="A61">
            <v>8207555120</v>
          </cell>
          <cell r="B61" t="str">
            <v>FIN &amp; MKTG DEBT LIST FIN ADVISR</v>
          </cell>
          <cell r="C61">
            <v>5485277.5099999998</v>
          </cell>
        </row>
        <row r="62">
          <cell r="A62">
            <v>8207555190</v>
          </cell>
          <cell r="B62" t="str">
            <v>FIN &amp; MKTG DEBT LIST LEGAL CONS</v>
          </cell>
          <cell r="C62">
            <v>1654966.4</v>
          </cell>
        </row>
        <row r="63">
          <cell r="A63">
            <v>8207556050</v>
          </cell>
          <cell r="B63" t="str">
            <v>FIN &amp; MKTG DEBT LIST BK CHARGES</v>
          </cell>
          <cell r="C63">
            <v>111510.1</v>
          </cell>
        </row>
        <row r="64">
          <cell r="A64">
            <v>8207556120</v>
          </cell>
          <cell r="B64" t="str">
            <v>FIN &amp; MKTG DEBT LIST INTRST REC</v>
          </cell>
          <cell r="C64">
            <v>-14226419.060000001</v>
          </cell>
        </row>
        <row r="65">
          <cell r="A65">
            <v>8207556125</v>
          </cell>
          <cell r="B65" t="str">
            <v>FIN &amp; MKTG DEBT LIST INT PD US</v>
          </cell>
          <cell r="C65">
            <v>46157342.289999999</v>
          </cell>
        </row>
        <row r="66">
          <cell r="A66">
            <v>8207556130</v>
          </cell>
          <cell r="B66" t="str">
            <v>FIN &amp; MKTG DEBT LIST US BND FEE</v>
          </cell>
          <cell r="C66">
            <v>464349.65</v>
          </cell>
        </row>
        <row r="67">
          <cell r="A67">
            <v>8207556320</v>
          </cell>
          <cell r="B67" t="str">
            <v>FIN &amp; MKTG DEBT LIST INSGENERAL</v>
          </cell>
          <cell r="C67">
            <v>15750</v>
          </cell>
        </row>
        <row r="68">
          <cell r="A68">
            <v>8207556496</v>
          </cell>
          <cell r="B68" t="str">
            <v>FIN &amp; MKTG DEBT LIST FRN PL FEE</v>
          </cell>
          <cell r="C68">
            <v>16990299.350000001</v>
          </cell>
        </row>
        <row r="69">
          <cell r="A69">
            <v>8207556600</v>
          </cell>
          <cell r="B69" t="str">
            <v>FIN &amp; MKTG DEBT LIST ENTERT'T A</v>
          </cell>
          <cell r="C69">
            <v>319.61</v>
          </cell>
        </row>
        <row r="70">
          <cell r="A70">
            <v>8207556610</v>
          </cell>
          <cell r="B70" t="str">
            <v>FIN &amp; MKTG DEBT LIST ENTERT'T C</v>
          </cell>
          <cell r="C70">
            <v>6183.18</v>
          </cell>
        </row>
        <row r="71">
          <cell r="A71">
            <v>8207556720</v>
          </cell>
          <cell r="B71" t="str">
            <v>FIN &amp; MKTG DEBT LIST TELE&amp;FAXEX</v>
          </cell>
          <cell r="C71">
            <v>911.45</v>
          </cell>
        </row>
        <row r="72">
          <cell r="A72">
            <v>8207556915</v>
          </cell>
          <cell r="B72" t="str">
            <v>FIN &amp; MKTG DEBT LIST PROMO FEES</v>
          </cell>
          <cell r="C72">
            <v>8986.68</v>
          </cell>
        </row>
        <row r="73">
          <cell r="A73">
            <v>8207557010</v>
          </cell>
          <cell r="B73" t="str">
            <v>FIN &amp; MKTG DEBT LIST PRINTING</v>
          </cell>
          <cell r="C73">
            <v>27341.48</v>
          </cell>
        </row>
        <row r="74">
          <cell r="A74">
            <v>8208000710</v>
          </cell>
          <cell r="B74" t="str">
            <v>FIN &amp; MKTG MARKETING TRAVEL-DOM</v>
          </cell>
          <cell r="C74">
            <v>418.69</v>
          </cell>
        </row>
        <row r="75">
          <cell r="A75">
            <v>8208000715</v>
          </cell>
          <cell r="B75" t="str">
            <v>FIN &amp; MKTG MARKETING ACCOM-DOM</v>
          </cell>
          <cell r="C75">
            <v>4253.7</v>
          </cell>
        </row>
        <row r="76">
          <cell r="A76">
            <v>8208000720</v>
          </cell>
          <cell r="B76" t="str">
            <v>FIN &amp; MKTG MARKETING TRAVEL-INT</v>
          </cell>
          <cell r="C76">
            <v>25294.39</v>
          </cell>
        </row>
        <row r="77">
          <cell r="A77">
            <v>8208005070</v>
          </cell>
          <cell r="B77" t="str">
            <v>FIN &amp; MKTG MARKETING CONSUL GEN</v>
          </cell>
          <cell r="C77">
            <v>110329.69</v>
          </cell>
        </row>
        <row r="78">
          <cell r="A78">
            <v>8208005190</v>
          </cell>
          <cell r="B78" t="str">
            <v>FIN &amp; MKTG MARKETING LEGAL CONS</v>
          </cell>
          <cell r="C78">
            <v>18952.349999999999</v>
          </cell>
        </row>
        <row r="79">
          <cell r="A79">
            <v>8208007010</v>
          </cell>
          <cell r="B79" t="str">
            <v>FIN &amp; MKTG MARKETING PRINTING</v>
          </cell>
          <cell r="C79">
            <v>107.36</v>
          </cell>
        </row>
        <row r="80">
          <cell r="A80">
            <v>8208700600</v>
          </cell>
          <cell r="B80" t="str">
            <v>FIN &amp; MKTG TREASURY CONF / SEM</v>
          </cell>
          <cell r="C80">
            <v>2395</v>
          </cell>
        </row>
        <row r="81">
          <cell r="A81">
            <v>8208700710</v>
          </cell>
          <cell r="B81" t="str">
            <v>FIN &amp; MKTG TREASURY TRAVEL-DOM</v>
          </cell>
          <cell r="C81">
            <v>621.91999999999996</v>
          </cell>
        </row>
        <row r="82">
          <cell r="A82">
            <v>8208700715</v>
          </cell>
          <cell r="B82" t="str">
            <v>FIN &amp; MKTG TREASURY ACCOM-DOM</v>
          </cell>
          <cell r="C82">
            <v>177</v>
          </cell>
        </row>
        <row r="83">
          <cell r="A83">
            <v>8208705120</v>
          </cell>
          <cell r="B83" t="str">
            <v>FIN &amp; MKTG TREASURY FIN ADVISR</v>
          </cell>
          <cell r="C83">
            <v>23400</v>
          </cell>
        </row>
        <row r="84">
          <cell r="A84">
            <v>8208706050</v>
          </cell>
          <cell r="B84" t="str">
            <v>FIN &amp; MKTG TREASURY BK CHARGES</v>
          </cell>
          <cell r="C84">
            <v>71907.64</v>
          </cell>
        </row>
      </sheetData>
      <sheetData sheetId="5"/>
      <sheetData sheetId="6"/>
      <sheetData sheetId="7"/>
      <sheetData sheetId="8"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Budget vs Real"/>
      <sheetName val="Flujo"/>
      <sheetName val="Flujo De Caja 2008"/>
      <sheetName val="Flujo De Caja 2008 (2)"/>
      <sheetName val="Reporte"/>
      <sheetName val="Hoja2"/>
      <sheetName val="Cost Ledger 30-6-99"/>
    </sheetNames>
    <sheetDataSet>
      <sheetData sheetId="0" refreshError="1"/>
      <sheetData sheetId="1" refreshError="1"/>
      <sheetData sheetId="2" refreshError="1"/>
      <sheetData sheetId="3" refreshError="1"/>
      <sheetData sheetId="4" refreshError="1"/>
      <sheetData sheetId="5" refreshError="1"/>
      <sheetData sheetId="6" refreshError="1">
        <row r="3">
          <cell r="C3" t="str">
            <v>Orden de Compra</v>
          </cell>
        </row>
        <row r="4">
          <cell r="C4" t="str">
            <v>Orden de Servicio</v>
          </cell>
        </row>
        <row r="5">
          <cell r="C5" t="str">
            <v>Contrato</v>
          </cell>
        </row>
        <row r="6">
          <cell r="C6" t="str">
            <v>Oferta Mercantil</v>
          </cell>
        </row>
      </sheetData>
      <sheetData sheetId="7"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9"/>
      <sheetName val="Hoja1"/>
      <sheetName val="PRESUPUESTO"/>
      <sheetName val="INDICE"/>
      <sheetName val="Equipo"/>
      <sheetName val="Materiales"/>
      <sheetName val="Otros"/>
      <sheetName val="200.1"/>
      <sheetName val="200.2"/>
      <sheetName val="201.1"/>
      <sheetName val="201.2"/>
      <sheetName val="201.3"/>
      <sheetName val="201.4"/>
      <sheetName val="201.5 "/>
      <sheetName val="201.6"/>
      <sheetName val="201.6P"/>
      <sheetName val="201.7"/>
      <sheetName val="201.8"/>
      <sheetName val="201.9"/>
      <sheetName val="201.10"/>
      <sheetName val="201.11"/>
      <sheetName val="201.12"/>
      <sheetName val="201.13"/>
      <sheetName val="201.14"/>
      <sheetName val="201.15"/>
      <sheetName val="201.16"/>
      <sheetName val="201.17"/>
      <sheetName val="201.18"/>
      <sheetName val="201.19"/>
      <sheetName val="201.20"/>
      <sheetName val="201.21"/>
      <sheetName val="201.22"/>
      <sheetName val="210.1.1"/>
      <sheetName val="210.1.2"/>
      <sheetName val="210.2.1"/>
      <sheetName val="210.2.2"/>
      <sheetName val="210.2.3"/>
      <sheetName val="210.2.4"/>
      <sheetName val="211.1"/>
      <sheetName val="220.1"/>
      <sheetName val="221.1"/>
      <sheetName val="221.2"/>
      <sheetName val="230.1"/>
      <sheetName val="230.2"/>
      <sheetName val="231.1"/>
      <sheetName val="232.1 "/>
      <sheetName val="234.1 "/>
      <sheetName val="310.1"/>
      <sheetName val="311.1"/>
      <sheetName val="312.1"/>
      <sheetName val="312.2"/>
      <sheetName val="312.3"/>
      <sheetName val="312.4"/>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1"/>
      <sheetName val="450.2"/>
      <sheetName val="450.3"/>
      <sheetName val="450.4"/>
      <sheetName val="450.5"/>
      <sheetName val="450.6"/>
      <sheetName val="450.7"/>
      <sheetName val="450.8"/>
      <sheetName val="450.9"/>
      <sheetName val="451.1"/>
      <sheetName val="451.1P COMPRADA "/>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1"/>
      <sheetName val="460.1"/>
      <sheetName val="461.1"/>
      <sheetName val="461.2"/>
      <sheetName val="462.1"/>
      <sheetName val="462.2"/>
      <sheetName val="462.1.1"/>
      <sheetName val="462.1.2"/>
      <sheetName val="464.1"/>
      <sheetName val="464.2"/>
      <sheetName val="464.3"/>
      <sheetName val="464.4"/>
      <sheetName val="465.1"/>
      <sheetName val="466.1"/>
      <sheetName val="466.2"/>
      <sheetName val="500.1"/>
      <sheetName val="501.1"/>
      <sheetName val="510.1"/>
      <sheetName val="600.1"/>
      <sheetName val="600.2"/>
      <sheetName val="600.2P"/>
      <sheetName val="600.3"/>
      <sheetName val="600.4"/>
      <sheetName val="600.4P"/>
      <sheetName val="600.5"/>
      <sheetName val="600.5P"/>
      <sheetName val="610.1"/>
      <sheetName val="610.2"/>
      <sheetName val="620.1"/>
      <sheetName val="620.2"/>
      <sheetName val="620.3"/>
      <sheetName val="621.1"/>
      <sheetName val="621.1P"/>
      <sheetName val="621.2"/>
      <sheetName val="621.3"/>
      <sheetName val="621.4"/>
      <sheetName val="621.5"/>
      <sheetName val="621.6"/>
      <sheetName val="621,7P"/>
      <sheetName val="622.1"/>
      <sheetName val="622.2"/>
      <sheetName val="622.3"/>
      <sheetName val="622.4"/>
      <sheetName val="622.5"/>
      <sheetName val="630.1"/>
      <sheetName val="630.2"/>
      <sheetName val="630.3"/>
      <sheetName val="630.4"/>
      <sheetName val="630.5"/>
      <sheetName val="630.6"/>
      <sheetName val="630.7"/>
      <sheetName val="630.8P MORTERO 1-4"/>
      <sheetName val="631,1P. BOLSACRETOS"/>
      <sheetName val="632.1"/>
      <sheetName val="632.1P"/>
      <sheetName val="640.3"/>
      <sheetName val="640.1P"/>
      <sheetName val="640.1P1"/>
      <sheetName val="640.2"/>
      <sheetName val="641.1"/>
      <sheetName val="641.2"/>
      <sheetName val="642.1"/>
      <sheetName val="642.2"/>
      <sheetName val="650.1"/>
      <sheetName val="650.2"/>
      <sheetName val="650.2P"/>
      <sheetName val="650.3"/>
      <sheetName val="650.3P"/>
      <sheetName val="650.4"/>
      <sheetName val="660.1"/>
      <sheetName val="660.2"/>
      <sheetName val="660.3"/>
      <sheetName val="661.1"/>
      <sheetName val="662.1"/>
      <sheetName val="662.2"/>
      <sheetName val="670.1"/>
      <sheetName val="670.2"/>
      <sheetName val="671.1"/>
      <sheetName val="671.2"/>
      <sheetName val="672.1"/>
      <sheetName val="673.1"/>
      <sheetName val="673.2"/>
      <sheetName val="673.3"/>
      <sheetName val="674.1"/>
      <sheetName val="674.2"/>
      <sheetName val="680.1"/>
      <sheetName val="680.2"/>
      <sheetName val="680.3"/>
      <sheetName val="681.1"/>
      <sheetName val="682.1"/>
      <sheetName val="690.1"/>
      <sheetName val="700.1"/>
      <sheetName val="700.2"/>
      <sheetName val="700.3"/>
      <sheetName val="700.4"/>
      <sheetName val="700P BANDAS SONORAS "/>
      <sheetName val="701.1"/>
      <sheetName val="710.1"/>
      <sheetName val="710.2"/>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1.1"/>
      <sheetName val="812.1"/>
      <sheetName val="900.1"/>
      <sheetName val="900.2"/>
      <sheetName val="900.3"/>
      <sheetName val="PLATINAS 40X40"/>
      <sheetName val="PILOTES 6&quot;"/>
      <sheetName val="PILOTES 8&quot;"/>
      <sheetName val="PILOTES 10&quot;"/>
      <sheetName val="PILOTES 12&quot;"/>
      <sheetName val="HINCADO"/>
      <sheetName val="EXAPODOS"/>
      <sheetName val="SOLDAD"/>
      <sheetName val="MONTAJE"/>
      <sheetName val="P9"/>
      <sheetName val="P10"/>
    </sheetNames>
    <sheetDataSet>
      <sheetData sheetId="0"/>
      <sheetData sheetId="1"/>
      <sheetData sheetId="2"/>
      <sheetData sheetId="3"/>
      <sheetData sheetId="4"/>
      <sheetData sheetId="5">
        <row r="1">
          <cell r="A1" t="str">
            <v>MATERIALES</v>
          </cell>
        </row>
      </sheetData>
      <sheetData sheetId="6">
        <row r="1">
          <cell r="A1" t="str">
            <v>ADMINISTRACION</v>
          </cell>
          <cell r="B1" t="str">
            <v>%</v>
          </cell>
          <cell r="C1">
            <v>0.2</v>
          </cell>
        </row>
        <row r="2">
          <cell r="A2" t="str">
            <v>IMPREVISTOS</v>
          </cell>
          <cell r="B2" t="str">
            <v>%</v>
          </cell>
          <cell r="C2">
            <v>0.05</v>
          </cell>
        </row>
        <row r="3">
          <cell r="A3" t="str">
            <v>UTILIDAD</v>
          </cell>
          <cell r="B3" t="str">
            <v>%</v>
          </cell>
          <cell r="C3">
            <v>0.05</v>
          </cell>
        </row>
        <row r="4">
          <cell r="A4" t="str">
            <v>PRESTACIONES</v>
          </cell>
          <cell r="B4" t="str">
            <v>%</v>
          </cell>
          <cell r="C4">
            <v>1.85</v>
          </cell>
        </row>
        <row r="5">
          <cell r="A5" t="str">
            <v>DISTANCIA ACARREO 1 (BOTADERO)</v>
          </cell>
          <cell r="B5" t="str">
            <v>km</v>
          </cell>
          <cell r="C5">
            <v>5</v>
          </cell>
        </row>
        <row r="6">
          <cell r="A6" t="str">
            <v>DISTANCIA SUMINISTRO (MATERIAL DE LA ZONA)</v>
          </cell>
          <cell r="B6" t="str">
            <v>km</v>
          </cell>
          <cell r="C6">
            <v>20</v>
          </cell>
        </row>
        <row r="7">
          <cell r="A7" t="str">
            <v>DISTANCIA SUMINISTRO</v>
          </cell>
          <cell r="B7" t="str">
            <v>km</v>
          </cell>
          <cell r="C7">
            <v>40</v>
          </cell>
        </row>
        <row r="8">
          <cell r="A8" t="str">
            <v>DISTANCIA SUMINISTRO BASES SUB BASES AFIRMADOS</v>
          </cell>
          <cell r="B8" t="str">
            <v>km</v>
          </cell>
          <cell r="C8">
            <v>50</v>
          </cell>
        </row>
        <row r="9">
          <cell r="A9" t="str">
            <v>DISTANCIA DE SUMINISTRO CONCRETOS</v>
          </cell>
          <cell r="B9" t="str">
            <v>km</v>
          </cell>
          <cell r="C9">
            <v>50</v>
          </cell>
        </row>
        <row r="10">
          <cell r="A10" t="str">
            <v>DISTANCIA DE SUMINISTRO MEZCLAS ASFALTICAS</v>
          </cell>
          <cell r="B10" t="str">
            <v>km</v>
          </cell>
          <cell r="C10">
            <v>50</v>
          </cell>
        </row>
        <row r="11">
          <cell r="A11" t="str">
            <v>DISTANCIA TRANSPORTE ESTRUCTURA METALICA</v>
          </cell>
          <cell r="B11" t="str">
            <v>km</v>
          </cell>
          <cell r="C11">
            <v>100</v>
          </cell>
        </row>
        <row r="12">
          <cell r="A12" t="str">
            <v>CADENERO</v>
          </cell>
          <cell r="B12" t="str">
            <v>DIA</v>
          </cell>
          <cell r="C12">
            <v>26600</v>
          </cell>
        </row>
        <row r="13">
          <cell r="A13" t="str">
            <v>INSPECTOR DE FABRICACION Y MONTAJE</v>
          </cell>
          <cell r="B13" t="str">
            <v>DIA</v>
          </cell>
          <cell r="C13">
            <v>41500</v>
          </cell>
        </row>
        <row r="14">
          <cell r="A14" t="str">
            <v>OBRERO</v>
          </cell>
          <cell r="B14" t="str">
            <v>DIA</v>
          </cell>
          <cell r="C14">
            <v>20000</v>
          </cell>
        </row>
        <row r="15">
          <cell r="A15" t="str">
            <v>OFICIAL</v>
          </cell>
          <cell r="B15" t="str">
            <v>DIA</v>
          </cell>
          <cell r="C15">
            <v>32500</v>
          </cell>
        </row>
        <row r="16">
          <cell r="A16" t="str">
            <v>OFICIAL EXPERTO EN DESMONTAJE</v>
          </cell>
          <cell r="B16" t="str">
            <v>DIA</v>
          </cell>
          <cell r="C16">
            <v>42300</v>
          </cell>
        </row>
        <row r="17">
          <cell r="A17" t="str">
            <v>PALETEROS</v>
          </cell>
          <cell r="B17" t="str">
            <v>DIA</v>
          </cell>
          <cell r="C17">
            <v>20000</v>
          </cell>
        </row>
        <row r="18">
          <cell r="A18" t="str">
            <v>RASTRILLEROS</v>
          </cell>
          <cell r="B18" t="str">
            <v>DIA</v>
          </cell>
          <cell r="C18">
            <v>22500</v>
          </cell>
        </row>
        <row r="19">
          <cell r="A19" t="str">
            <v>SOLDADOR</v>
          </cell>
          <cell r="B19" t="str">
            <v>DIA</v>
          </cell>
          <cell r="C19">
            <v>29000</v>
          </cell>
        </row>
        <row r="20">
          <cell r="A20" t="str">
            <v>TOPOGRAFO</v>
          </cell>
          <cell r="B20" t="str">
            <v>DIA</v>
          </cell>
          <cell r="C20">
            <v>45000</v>
          </cell>
        </row>
        <row r="21">
          <cell r="A21" t="str">
            <v>MAESTRO</v>
          </cell>
          <cell r="B21" t="str">
            <v>DIA</v>
          </cell>
          <cell r="C21">
            <v>54000</v>
          </cell>
        </row>
        <row r="22">
          <cell r="A22" t="str">
            <v>TRANSPORTE DE MATERIAL DE DERRUMBES</v>
          </cell>
          <cell r="B22" t="str">
            <v>m³-km</v>
          </cell>
          <cell r="C22">
            <v>61360</v>
          </cell>
        </row>
        <row r="23">
          <cell r="A23" t="str">
            <v>DISTANCIA DE TRANSPORTE EMULSIONES</v>
          </cell>
          <cell r="B23" t="str">
            <v>km</v>
          </cell>
          <cell r="C23">
            <v>290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PO_Obra"/>
      <sheetName val="P&amp;G Proy"/>
      <sheetName val="P&amp;G"/>
      <sheetName val="BG"/>
      <sheetName val="Caja"/>
      <sheetName val="For.Pago"/>
      <sheetName val="Causacion"/>
      <sheetName val="CD"/>
      <sheetName val="CI"/>
      <sheetName val="Ajuste"/>
      <sheetName val="Analisis S1"/>
      <sheetName val="Analisis S2"/>
      <sheetName val="Ppto"/>
      <sheetName val="Cant"/>
      <sheetName val="Ins.S0"/>
      <sheetName val="Ins.S1"/>
      <sheetName val="Ins.S2"/>
      <sheetName val="Acta"/>
    </sheetNames>
    <sheetDataSet>
      <sheetData sheetId="0" refreshError="1"/>
      <sheetData sheetId="1" refreshError="1"/>
      <sheetData sheetId="2" refreshError="1"/>
      <sheetData sheetId="3" refreshError="1"/>
      <sheetData sheetId="4" refreshError="1"/>
      <sheetData sheetId="5" refreshError="1"/>
      <sheetData sheetId="6">
        <row r="825">
          <cell r="D825" t="str">
            <v>Anticipado</v>
          </cell>
        </row>
        <row r="826">
          <cell r="D826" t="str">
            <v>En el mes</v>
          </cell>
        </row>
        <row r="827">
          <cell r="D827">
            <v>15</v>
          </cell>
        </row>
        <row r="828">
          <cell r="D828">
            <v>30</v>
          </cell>
        </row>
        <row r="829">
          <cell r="D829">
            <v>60</v>
          </cell>
        </row>
        <row r="830">
          <cell r="D830">
            <v>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
      <sheetName val="PPTO REP"/>
      <sheetName val="CRON. ACTV"/>
      <sheetName val="PLAN FIN. U. Y F."/>
      <sheetName val="ACCES"/>
      <sheetName val="LIST NOMB CANTD"/>
    </sheetNames>
    <sheetDataSet>
      <sheetData sheetId="0"/>
      <sheetData sheetId="1">
        <row r="13">
          <cell r="G13">
            <v>50556351</v>
          </cell>
        </row>
        <row r="27">
          <cell r="G27">
            <v>71214017</v>
          </cell>
        </row>
        <row r="30">
          <cell r="G30">
            <v>450800</v>
          </cell>
        </row>
        <row r="34">
          <cell r="G34">
            <v>12232836</v>
          </cell>
        </row>
        <row r="41">
          <cell r="G41">
            <v>264638032</v>
          </cell>
        </row>
        <row r="44">
          <cell r="G44">
            <v>14914331</v>
          </cell>
        </row>
      </sheetData>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sheet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Returns"/>
      <sheetName val="Balance Sheet"/>
      <sheetName val="Dividends"/>
      <sheetName val="Equipment Assumptions"/>
      <sheetName val="Budget Assumptions"/>
      <sheetName val="Material Assumptions"/>
      <sheetName val="Cash Costs"/>
      <sheetName val="Loading Type RH200W - hours"/>
      <sheetName val="Loading Type RH170W - hours"/>
      <sheetName val="Loading Type RH120WC - hours"/>
      <sheetName val="Loading Type RH40C - hours"/>
      <sheetName val="Loading Type 992C - hours"/>
      <sheetName val="Drill&amp;Blast"/>
      <sheetName val="Mine Hours"/>
      <sheetName val="MineSupportCostsandContractors"/>
      <sheetName val="MineEquipmentCosts"/>
      <sheetName val="EquipDeprnReplmt~"/>
      <sheetName val="Opex~"/>
      <sheetName val="Operations La Jauga"/>
      <sheetName val="Maintenance La Jagua"/>
      <sheetName val="Dates &amp; Flags"/>
      <sheetName val="Cuentas"/>
      <sheetName val="CtaGeneral-A"/>
      <sheetName val="Fixed Assets~"/>
      <sheetName val="Resumen vlr Un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
          <cell r="P11" t="str">
            <v>5300  Materials and Supplies  DO NOT USE</v>
          </cell>
        </row>
        <row r="12">
          <cell r="P12" t="str">
            <v>1000  Production Statistics</v>
          </cell>
        </row>
        <row r="13">
          <cell r="P13" t="str">
            <v>1001      Waste Mined</v>
          </cell>
        </row>
        <row r="14">
          <cell r="P14" t="str">
            <v>1002      Oxide Mined</v>
          </cell>
        </row>
        <row r="15">
          <cell r="P15" t="str">
            <v>1003      VC Sulphide Mined</v>
          </cell>
        </row>
        <row r="16">
          <cell r="P16" t="str">
            <v>1004      IN Sulphide Mined</v>
          </cell>
        </row>
        <row r="17">
          <cell r="P17" t="str">
            <v>1005      Oxide Ag HG</v>
          </cell>
        </row>
        <row r="18">
          <cell r="P18" t="str">
            <v>1006      VCS AG Head Grade</v>
          </cell>
        </row>
        <row r="19">
          <cell r="P19" t="str">
            <v>1007      INS AG Head Grade</v>
          </cell>
        </row>
        <row r="20">
          <cell r="P20" t="str">
            <v>1008      Oxide Pg HG</v>
          </cell>
        </row>
        <row r="21">
          <cell r="P21" t="str">
            <v>1009       VCS Pb HG</v>
          </cell>
        </row>
        <row r="22">
          <cell r="P22" t="str">
            <v>1010       INS Pb HG</v>
          </cell>
        </row>
        <row r="23">
          <cell r="P23" t="str">
            <v>1011       Oxide Zn HG</v>
          </cell>
        </row>
        <row r="24">
          <cell r="P24" t="str">
            <v>1012       VCS Zn HG</v>
          </cell>
        </row>
        <row r="25">
          <cell r="P25" t="str">
            <v>1013       INS Zn HG</v>
          </cell>
        </row>
        <row r="26">
          <cell r="P26" t="str">
            <v>1014      Mill Feed VCS</v>
          </cell>
        </row>
        <row r="27">
          <cell r="P27" t="str">
            <v>1015      Mill Feed INS</v>
          </cell>
        </row>
        <row r="28">
          <cell r="P28" t="str">
            <v>1016      Mill Feed Ag HG</v>
          </cell>
        </row>
        <row r="29">
          <cell r="P29" t="str">
            <v>1017      Mill Feed Pb Head Grade</v>
          </cell>
        </row>
        <row r="30">
          <cell r="P30" t="str">
            <v>1018      Mill feed Zn HG</v>
          </cell>
        </row>
        <row r="31">
          <cell r="P31" t="str">
            <v>1019      Mill Recov Ag</v>
          </cell>
        </row>
        <row r="32">
          <cell r="P32" t="str">
            <v>1020      Mill Recov Pb</v>
          </cell>
        </row>
        <row r="33">
          <cell r="P33" t="str">
            <v>1021      Mill Recov Zn</v>
          </cell>
        </row>
        <row r="34">
          <cell r="P34" t="str">
            <v>1022      Vol Pb Conc</v>
          </cell>
        </row>
        <row r="35">
          <cell r="P35" t="str">
            <v>1023      Vol Zn Con</v>
          </cell>
        </row>
        <row r="36">
          <cell r="P36" t="str">
            <v>1024      Ag in Pb con</v>
          </cell>
        </row>
        <row r="37">
          <cell r="P37" t="str">
            <v>1025      Ag in Zn con</v>
          </cell>
        </row>
        <row r="38">
          <cell r="P38" t="str">
            <v>1026      Gross Silver Prod</v>
          </cell>
        </row>
        <row r="39">
          <cell r="P39" t="str">
            <v>1027      Gross Pb Prod</v>
          </cell>
        </row>
        <row r="40">
          <cell r="P40" t="str">
            <v>1028      Gross Zn Prod</v>
          </cell>
        </row>
        <row r="41">
          <cell r="P41" t="str">
            <v>1029      Net Payable Ag</v>
          </cell>
        </row>
        <row r="42">
          <cell r="P42" t="str">
            <v>1030      Net Payable Pb</v>
          </cell>
        </row>
        <row r="43">
          <cell r="P43" t="str">
            <v>1031      Net Payable Zn</v>
          </cell>
        </row>
        <row r="44">
          <cell r="P44" t="str">
            <v>1032      Gross Revenue</v>
          </cell>
        </row>
        <row r="45">
          <cell r="P45" t="str">
            <v>1033      Net Revenue</v>
          </cell>
        </row>
        <row r="46">
          <cell r="P46" t="str">
            <v>5301  DO NOT USE  DO NOT USE</v>
          </cell>
        </row>
        <row r="47">
          <cell r="P47" t="str">
            <v>6301       Depreciation</v>
          </cell>
        </row>
        <row r="48">
          <cell r="P48" t="str">
            <v>5842       Leasing costs</v>
          </cell>
        </row>
        <row r="49">
          <cell r="P49" t="str">
            <v xml:space="preserve">5302       Supplies - Operating   </v>
          </cell>
        </row>
        <row r="50">
          <cell r="P50" t="str">
            <v xml:space="preserve">5303       Supplies - Field   </v>
          </cell>
        </row>
        <row r="51">
          <cell r="P51" t="str">
            <v xml:space="preserve">5304       Supplies - Office   </v>
          </cell>
        </row>
        <row r="52">
          <cell r="P52" t="str">
            <v xml:space="preserve">5305       Small Equipment and Tools   </v>
          </cell>
        </row>
        <row r="53">
          <cell r="P53" t="str">
            <v xml:space="preserve">5306       Office Equipment   </v>
          </cell>
        </row>
        <row r="54">
          <cell r="P54" t="str">
            <v xml:space="preserve">5307       Computer Equipment   </v>
          </cell>
        </row>
        <row r="55">
          <cell r="P55" t="str">
            <v xml:space="preserve">5310       Software   </v>
          </cell>
        </row>
        <row r="56">
          <cell r="P56" t="str">
            <v>5315  Explosives &amp; Accessories  DO NOT USE</v>
          </cell>
        </row>
        <row r="57">
          <cell r="P57" t="str">
            <v xml:space="preserve">5316       Bulk   </v>
          </cell>
        </row>
        <row r="58">
          <cell r="P58" t="str">
            <v xml:space="preserve">5317       Accessories   </v>
          </cell>
        </row>
        <row r="59">
          <cell r="P59" t="str">
            <v xml:space="preserve">5318       Explosives   </v>
          </cell>
        </row>
        <row r="60">
          <cell r="P60" t="str">
            <v xml:space="preserve">5331  Tires   </v>
          </cell>
        </row>
        <row r="61">
          <cell r="P61" t="str">
            <v>5350  Components &amp; Parts  DO NOT USE</v>
          </cell>
        </row>
        <row r="62">
          <cell r="P62" t="str">
            <v xml:space="preserve">5351       Mechanical   </v>
          </cell>
        </row>
        <row r="63">
          <cell r="P63" t="str">
            <v xml:space="preserve">5352       Electrical/Instrumentation   </v>
          </cell>
        </row>
        <row r="64">
          <cell r="P64" t="str">
            <v xml:space="preserve">5353       Ground Engaging Tools   </v>
          </cell>
        </row>
        <row r="65">
          <cell r="P65" t="str">
            <v xml:space="preserve">5354       Piping / Plumbing   </v>
          </cell>
        </row>
        <row r="66">
          <cell r="P66" t="str">
            <v xml:space="preserve">5355       Buildings   </v>
          </cell>
        </row>
        <row r="67">
          <cell r="P67" t="str">
            <v xml:space="preserve">5356       Undercarriage   </v>
          </cell>
        </row>
        <row r="68">
          <cell r="P68" t="str">
            <v xml:space="preserve">5360       Rubber Wear Parts   </v>
          </cell>
        </row>
        <row r="69">
          <cell r="P69" t="str">
            <v xml:space="preserve">5365       Steel Sections   </v>
          </cell>
        </row>
        <row r="70">
          <cell r="P70" t="str">
            <v>5370  Fuel Oil and Grease  DO NOT USE</v>
          </cell>
        </row>
        <row r="71">
          <cell r="P71" t="str">
            <v xml:space="preserve">5371       Diesel   </v>
          </cell>
        </row>
        <row r="72">
          <cell r="P72" t="str">
            <v xml:space="preserve">5372       Gasoline   </v>
          </cell>
        </row>
        <row r="73">
          <cell r="P73" t="str">
            <v xml:space="preserve">5373       Oil and Grease   </v>
          </cell>
        </row>
        <row r="74">
          <cell r="P74" t="str">
            <v xml:space="preserve">5375       General Consumables   </v>
          </cell>
        </row>
        <row r="75">
          <cell r="P75" t="str">
            <v>5500  Contractors  DO NOT USE</v>
          </cell>
        </row>
        <row r="76">
          <cell r="P76" t="str">
            <v xml:space="preserve">5501       Contract - ECPM   </v>
          </cell>
        </row>
        <row r="77">
          <cell r="P77" t="str">
            <v xml:space="preserve">5502       Contract - Drilling Services   </v>
          </cell>
        </row>
        <row r="78">
          <cell r="P78" t="str">
            <v xml:space="preserve">5503       Contract - Maintenance and Rep   </v>
          </cell>
        </row>
        <row r="79">
          <cell r="P79" t="str">
            <v xml:space="preserve">5504       Contract - Mining   </v>
          </cell>
        </row>
        <row r="80">
          <cell r="P80" t="str">
            <v xml:space="preserve">5510       Contract - Construction   </v>
          </cell>
        </row>
        <row r="81">
          <cell r="P81" t="str">
            <v xml:space="preserve">5529       Contract - Other   </v>
          </cell>
        </row>
        <row r="82">
          <cell r="P82" t="str">
            <v>5530  Professional Fees  DO NOT USE</v>
          </cell>
        </row>
        <row r="83">
          <cell r="P83" t="str">
            <v xml:space="preserve">5534       Professional Fees: Legal Fees   </v>
          </cell>
        </row>
        <row r="84">
          <cell r="P84" t="str">
            <v xml:space="preserve">5535       IT Consulting   </v>
          </cell>
        </row>
        <row r="85">
          <cell r="P85" t="str">
            <v xml:space="preserve">5536       Other Professional Services   </v>
          </cell>
        </row>
        <row r="86">
          <cell r="P86" t="str">
            <v xml:space="preserve">5623       Permit Costs   </v>
          </cell>
        </row>
        <row r="87">
          <cell r="P87" t="str">
            <v xml:space="preserve">5624       Licenses Costs   </v>
          </cell>
        </row>
        <row r="88">
          <cell r="P88" t="str">
            <v xml:space="preserve">5625       Fines   </v>
          </cell>
        </row>
        <row r="89">
          <cell r="P89" t="str">
            <v>5640  Freight, Shipping &amp; Postage  DO NOT USE</v>
          </cell>
        </row>
        <row r="90">
          <cell r="P90" t="str">
            <v xml:space="preserve">5641       Postage   </v>
          </cell>
        </row>
        <row r="91">
          <cell r="P91" t="str">
            <v xml:space="preserve">5642       Shipping Service   </v>
          </cell>
        </row>
        <row r="92">
          <cell r="P92" t="str">
            <v xml:space="preserve">5643       Freight &amp; Delivery   </v>
          </cell>
        </row>
        <row r="93">
          <cell r="P93" t="str">
            <v xml:space="preserve">5644       Customs And Duties   </v>
          </cell>
        </row>
        <row r="94">
          <cell r="P94" t="str">
            <v>5700  Travel &amp; Entertainment  DO NOT USE</v>
          </cell>
        </row>
        <row r="95">
          <cell r="P95" t="str">
            <v xml:space="preserve">5701       Travel: Transportation   </v>
          </cell>
        </row>
        <row r="96">
          <cell r="P96" t="str">
            <v xml:space="preserve">5702       Travel: Fares   </v>
          </cell>
        </row>
        <row r="97">
          <cell r="P97" t="str">
            <v xml:space="preserve">5703       Travel: Lodging   </v>
          </cell>
        </row>
        <row r="98">
          <cell r="P98" t="str">
            <v xml:space="preserve">5704       Travel: Meals   </v>
          </cell>
        </row>
        <row r="99">
          <cell r="P99" t="str">
            <v xml:space="preserve">5705       External Visitors   </v>
          </cell>
        </row>
        <row r="100">
          <cell r="P100" t="str">
            <v xml:space="preserve">5706       Entertainment   </v>
          </cell>
        </row>
        <row r="101">
          <cell r="P101" t="str">
            <v xml:space="preserve">5710       Travel: Other   </v>
          </cell>
        </row>
        <row r="102">
          <cell r="P102" t="str">
            <v xml:space="preserve">5711       Travel: Vehicles and Other   </v>
          </cell>
        </row>
        <row r="103">
          <cell r="P103" t="str">
            <v xml:space="preserve">5712       Gasoline &amp; Minor Maint.   </v>
          </cell>
        </row>
        <row r="104">
          <cell r="P104" t="str">
            <v>5800  Other Costs  DO NOT USE</v>
          </cell>
        </row>
        <row r="105">
          <cell r="P105" t="str">
            <v xml:space="preserve">5801       Copying &amp; Reproduction   </v>
          </cell>
        </row>
        <row r="106">
          <cell r="P106" t="str">
            <v xml:space="preserve">5802       Photos and maps   </v>
          </cell>
        </row>
        <row r="107">
          <cell r="P107" t="str">
            <v xml:space="preserve">5803       Subscriptions &amp; Publications   </v>
          </cell>
        </row>
        <row r="108">
          <cell r="P108" t="str">
            <v xml:space="preserve">5804       Education, Seminars, Conferences   </v>
          </cell>
        </row>
        <row r="109">
          <cell r="P109" t="str">
            <v xml:space="preserve">5805       Membership Dues   </v>
          </cell>
        </row>
        <row r="110">
          <cell r="P110" t="str">
            <v xml:space="preserve">5808       Other General Costs   </v>
          </cell>
        </row>
        <row r="111">
          <cell r="P111" t="str">
            <v xml:space="preserve">5809       Medical Expenses   </v>
          </cell>
        </row>
      </sheetData>
      <sheetData sheetId="22">
        <row r="12">
          <cell r="F12" t="str">
            <v>Respons/Activity</v>
          </cell>
          <cell r="G12" t="str">
            <v>Object Code</v>
          </cell>
          <cell r="H12" t="str">
            <v>CTDAD</v>
          </cell>
          <cell r="I12" t="str">
            <v>UNIDAD</v>
          </cell>
          <cell r="J12" t="str">
            <v>COSTO UNITARIO</v>
          </cell>
          <cell r="K12" t="str">
            <v>COSTO TOTAL</v>
          </cell>
          <cell r="L12">
            <v>38869</v>
          </cell>
          <cell r="M12">
            <v>38899</v>
          </cell>
          <cell r="N12">
            <v>38930</v>
          </cell>
          <cell r="O12">
            <v>38961</v>
          </cell>
          <cell r="P12">
            <v>38991</v>
          </cell>
          <cell r="Q12">
            <v>39022</v>
          </cell>
          <cell r="R12">
            <v>39052</v>
          </cell>
          <cell r="S12">
            <v>39083</v>
          </cell>
          <cell r="T12">
            <v>39114</v>
          </cell>
          <cell r="U12">
            <v>39142</v>
          </cell>
          <cell r="V12">
            <v>39173</v>
          </cell>
          <cell r="W12">
            <v>39203</v>
          </cell>
          <cell r="X12">
            <v>39234</v>
          </cell>
          <cell r="Y12">
            <v>39264</v>
          </cell>
          <cell r="Z12">
            <v>39295</v>
          </cell>
          <cell r="AA12">
            <v>39326</v>
          </cell>
          <cell r="AB12">
            <v>39356</v>
          </cell>
          <cell r="AC12">
            <v>39387</v>
          </cell>
          <cell r="AD12">
            <v>39417</v>
          </cell>
          <cell r="AE12">
            <v>39508</v>
          </cell>
          <cell r="AF12">
            <v>39600</v>
          </cell>
          <cell r="AG12">
            <v>39692</v>
          </cell>
          <cell r="AH12" t="str">
            <v>Total</v>
          </cell>
        </row>
        <row r="13">
          <cell r="F13" t="str">
            <v>22020033</v>
          </cell>
          <cell r="G13" t="str">
            <v>5504</v>
          </cell>
          <cell r="H13">
            <v>1</v>
          </cell>
          <cell r="I13" t="str">
            <v>Lot</v>
          </cell>
          <cell r="J13" t="e">
            <v>#REF!</v>
          </cell>
          <cell r="K13" t="e">
            <v>#REF!</v>
          </cell>
          <cell r="M13" t="e">
            <v>#REF!</v>
          </cell>
          <cell r="N13" t="e">
            <v>#REF!</v>
          </cell>
          <cell r="O13" t="e">
            <v>#REF!</v>
          </cell>
          <cell r="P13" t="e">
            <v>#REF!</v>
          </cell>
          <cell r="Q13" t="e">
            <v>#REF!</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cell r="AE13" t="e">
            <v>#REF!</v>
          </cell>
          <cell r="AF13" t="e">
            <v>#REF!</v>
          </cell>
          <cell r="AG13" t="e">
            <v>#REF!</v>
          </cell>
          <cell r="AH13" t="e">
            <v>#REF!</v>
          </cell>
        </row>
        <row r="14">
          <cell r="F14" t="str">
            <v>22020032</v>
          </cell>
          <cell r="G14" t="str">
            <v>5504</v>
          </cell>
          <cell r="H14">
            <v>1</v>
          </cell>
          <cell r="I14" t="str">
            <v>Lot</v>
          </cell>
          <cell r="J14" t="e">
            <v>#REF!</v>
          </cell>
          <cell r="K14" t="e">
            <v>#REF!</v>
          </cell>
          <cell r="M14" t="e">
            <v>#REF!</v>
          </cell>
          <cell r="N14" t="e">
            <v>#REF!</v>
          </cell>
          <cell r="O14" t="e">
            <v>#REF!</v>
          </cell>
          <cell r="P14" t="e">
            <v>#REF!</v>
          </cell>
          <cell r="Q14" t="e">
            <v>#REF!</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cell r="AE14" t="e">
            <v>#REF!</v>
          </cell>
          <cell r="AF14" t="e">
            <v>#REF!</v>
          </cell>
          <cell r="AG14" t="e">
            <v>#REF!</v>
          </cell>
          <cell r="AH14" t="e">
            <v>#REF!</v>
          </cell>
        </row>
        <row r="15">
          <cell r="F15" t="str">
            <v>22020042</v>
          </cell>
          <cell r="G15" t="str">
            <v>5504</v>
          </cell>
          <cell r="H15">
            <v>1</v>
          </cell>
          <cell r="I15" t="str">
            <v>Lot</v>
          </cell>
          <cell r="J15" t="e">
            <v>#REF!</v>
          </cell>
          <cell r="K15" t="e">
            <v>#REF!</v>
          </cell>
          <cell r="M15" t="e">
            <v>#REF!</v>
          </cell>
          <cell r="N15" t="e">
            <v>#REF!</v>
          </cell>
          <cell r="O15" t="e">
            <v>#REF!</v>
          </cell>
          <cell r="P15" t="e">
            <v>#REF!</v>
          </cell>
          <cell r="Q15" t="e">
            <v>#REF!</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cell r="AE15" t="e">
            <v>#REF!</v>
          </cell>
          <cell r="AF15" t="e">
            <v>#REF!</v>
          </cell>
          <cell r="AG15" t="e">
            <v>#REF!</v>
          </cell>
          <cell r="AH15" t="e">
            <v>#REF!</v>
          </cell>
        </row>
        <row r="16">
          <cell r="F16" t="str">
            <v>22020041</v>
          </cell>
          <cell r="G16" t="str">
            <v>5504</v>
          </cell>
          <cell r="H16">
            <v>1</v>
          </cell>
          <cell r="I16" t="str">
            <v>Lot</v>
          </cell>
          <cell r="J16" t="e">
            <v>#REF!</v>
          </cell>
          <cell r="K16" t="e">
            <v>#REF!</v>
          </cell>
          <cell r="M16" t="e">
            <v>#REF!</v>
          </cell>
          <cell r="N16" t="e">
            <v>#REF!</v>
          </cell>
          <cell r="O16" t="e">
            <v>#REF!</v>
          </cell>
          <cell r="P16" t="e">
            <v>#REF!</v>
          </cell>
          <cell r="Q16" t="e">
            <v>#REF!</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cell r="AE16" t="e">
            <v>#REF!</v>
          </cell>
          <cell r="AF16" t="e">
            <v>#REF!</v>
          </cell>
          <cell r="AG16" t="e">
            <v>#REF!</v>
          </cell>
          <cell r="AH16" t="e">
            <v>#REF!</v>
          </cell>
        </row>
        <row r="17">
          <cell r="F17" t="str">
            <v>22020010</v>
          </cell>
          <cell r="G17" t="str">
            <v>5504</v>
          </cell>
          <cell r="H17">
            <v>1</v>
          </cell>
          <cell r="I17" t="str">
            <v>Lot</v>
          </cell>
          <cell r="J17" t="e">
            <v>#REF!</v>
          </cell>
          <cell r="K17" t="e">
            <v>#REF!</v>
          </cell>
          <cell r="M17" t="e">
            <v>#REF!</v>
          </cell>
          <cell r="N17" t="e">
            <v>#REF!</v>
          </cell>
          <cell r="O17" t="e">
            <v>#REF!</v>
          </cell>
          <cell r="P17" t="e">
            <v>#REF!</v>
          </cell>
          <cell r="Q17" t="e">
            <v>#REF!</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cell r="AE17" t="e">
            <v>#REF!</v>
          </cell>
          <cell r="AF17" t="e">
            <v>#REF!</v>
          </cell>
          <cell r="AG17" t="e">
            <v>#REF!</v>
          </cell>
          <cell r="AH17" t="e">
            <v>#REF!</v>
          </cell>
        </row>
        <row r="18">
          <cell r="F18" t="str">
            <v>22020050</v>
          </cell>
          <cell r="G18" t="str">
            <v>5504</v>
          </cell>
          <cell r="H18">
            <v>1</v>
          </cell>
          <cell r="I18" t="str">
            <v>Lot</v>
          </cell>
          <cell r="J18" t="e">
            <v>#REF!</v>
          </cell>
          <cell r="K18" t="e">
            <v>#REF!</v>
          </cell>
          <cell r="M18" t="e">
            <v>#REF!</v>
          </cell>
          <cell r="N18" t="e">
            <v>#REF!</v>
          </cell>
          <cell r="O18" t="e">
            <v>#REF!</v>
          </cell>
          <cell r="P18" t="e">
            <v>#REF!</v>
          </cell>
          <cell r="Q18" t="e">
            <v>#REF!</v>
          </cell>
          <cell r="R18" t="e">
            <v>#REF!</v>
          </cell>
          <cell r="S18" t="e">
            <v>#REF!</v>
          </cell>
          <cell r="T18" t="e">
            <v>#REF!</v>
          </cell>
          <cell r="U18" t="e">
            <v>#REF!</v>
          </cell>
          <cell r="V18" t="e">
            <v>#REF!</v>
          </cell>
          <cell r="W18" t="e">
            <v>#REF!</v>
          </cell>
          <cell r="X18" t="e">
            <v>#REF!</v>
          </cell>
          <cell r="Y18" t="e">
            <v>#REF!</v>
          </cell>
          <cell r="Z18" t="e">
            <v>#REF!</v>
          </cell>
          <cell r="AA18" t="e">
            <v>#REF!</v>
          </cell>
          <cell r="AB18" t="e">
            <v>#REF!</v>
          </cell>
          <cell r="AC18" t="e">
            <v>#REF!</v>
          </cell>
          <cell r="AD18" t="e">
            <v>#REF!</v>
          </cell>
          <cell r="AE18" t="e">
            <v>#REF!</v>
          </cell>
          <cell r="AF18" t="e">
            <v>#REF!</v>
          </cell>
          <cell r="AG18" t="e">
            <v>#REF!</v>
          </cell>
          <cell r="AH18" t="e">
            <v>#REF!</v>
          </cell>
        </row>
        <row r="19">
          <cell r="F19" t="str">
            <v>22020060</v>
          </cell>
          <cell r="G19" t="str">
            <v>5504</v>
          </cell>
          <cell r="H19">
            <v>1</v>
          </cell>
          <cell r="I19" t="str">
            <v>Lot</v>
          </cell>
          <cell r="J19" t="e">
            <v>#REF!</v>
          </cell>
          <cell r="K19" t="e">
            <v>#REF!</v>
          </cell>
          <cell r="M19" t="e">
            <v>#REF!</v>
          </cell>
          <cell r="N19" t="e">
            <v>#REF!</v>
          </cell>
          <cell r="O19" t="e">
            <v>#REF!</v>
          </cell>
          <cell r="P19" t="e">
            <v>#REF!</v>
          </cell>
          <cell r="Q19" t="e">
            <v>#REF!</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cell r="AE19" t="e">
            <v>#REF!</v>
          </cell>
          <cell r="AF19" t="e">
            <v>#REF!</v>
          </cell>
          <cell r="AG19" t="e">
            <v>#REF!</v>
          </cell>
          <cell r="AH19" t="e">
            <v>#REF!</v>
          </cell>
        </row>
        <row r="20">
          <cell r="F20" t="str">
            <v>22020031</v>
          </cell>
          <cell r="G20" t="str">
            <v>5504</v>
          </cell>
          <cell r="H20">
            <v>1</v>
          </cell>
          <cell r="I20" t="str">
            <v>Lot</v>
          </cell>
          <cell r="J20" t="e">
            <v>#REF!</v>
          </cell>
          <cell r="K20" t="e">
            <v>#REF!</v>
          </cell>
          <cell r="M20" t="e">
            <v>#REF!</v>
          </cell>
          <cell r="N20" t="e">
            <v>#REF!</v>
          </cell>
          <cell r="O20" t="e">
            <v>#REF!</v>
          </cell>
          <cell r="P20" t="e">
            <v>#REF!</v>
          </cell>
          <cell r="Q20" t="e">
            <v>#REF!</v>
          </cell>
          <cell r="R20" t="e">
            <v>#REF!</v>
          </cell>
          <cell r="S20" t="e">
            <v>#REF!</v>
          </cell>
          <cell r="T20" t="e">
            <v>#REF!</v>
          </cell>
          <cell r="U20" t="e">
            <v>#REF!</v>
          </cell>
          <cell r="V20" t="e">
            <v>#REF!</v>
          </cell>
          <cell r="W20" t="e">
            <v>#REF!</v>
          </cell>
          <cell r="X20" t="e">
            <v>#REF!</v>
          </cell>
          <cell r="Y20" t="e">
            <v>#REF!</v>
          </cell>
          <cell r="Z20" t="e">
            <v>#REF!</v>
          </cell>
          <cell r="AA20" t="e">
            <v>#REF!</v>
          </cell>
          <cell r="AB20" t="e">
            <v>#REF!</v>
          </cell>
          <cell r="AC20" t="e">
            <v>#REF!</v>
          </cell>
          <cell r="AD20" t="e">
            <v>#REF!</v>
          </cell>
          <cell r="AE20" t="e">
            <v>#REF!</v>
          </cell>
          <cell r="AF20" t="e">
            <v>#REF!</v>
          </cell>
          <cell r="AG20" t="e">
            <v>#REF!</v>
          </cell>
          <cell r="AH20" t="e">
            <v>#REF!</v>
          </cell>
        </row>
        <row r="21">
          <cell r="F21" t="str">
            <v>22020033</v>
          </cell>
          <cell r="G21" t="str">
            <v>5371</v>
          </cell>
          <cell r="H21">
            <v>3812726.7636531512</v>
          </cell>
          <cell r="I21" t="str">
            <v>Litres</v>
          </cell>
          <cell r="J21">
            <v>0.5</v>
          </cell>
          <cell r="K21">
            <v>1906363.3818265756</v>
          </cell>
          <cell r="M21">
            <v>72162.321366153861</v>
          </cell>
          <cell r="N21">
            <v>72162.321366153861</v>
          </cell>
          <cell r="O21">
            <v>72162.321366153861</v>
          </cell>
          <cell r="P21">
            <v>72162.321366153861</v>
          </cell>
          <cell r="Q21">
            <v>72162.321366153861</v>
          </cell>
          <cell r="R21">
            <v>74166.83029299145</v>
          </cell>
          <cell r="S21">
            <v>76870.50933333335</v>
          </cell>
          <cell r="T21">
            <v>83037.310637037037</v>
          </cell>
          <cell r="U21">
            <v>72977.914240000013</v>
          </cell>
          <cell r="V21">
            <v>64426.933511111114</v>
          </cell>
          <cell r="W21">
            <v>67224.819200000013</v>
          </cell>
          <cell r="X21">
            <v>67927.690797037023</v>
          </cell>
          <cell r="Y21">
            <v>71747.125615407422</v>
          </cell>
          <cell r="Z21">
            <v>67970.206942814824</v>
          </cell>
          <cell r="AA21">
            <v>64807.445380740734</v>
          </cell>
          <cell r="AB21">
            <v>66433.140820148154</v>
          </cell>
          <cell r="AC21">
            <v>65702.188989629634</v>
          </cell>
          <cell r="AD21">
            <v>72648.548124444438</v>
          </cell>
          <cell r="AE21">
            <v>209870.37037037036</v>
          </cell>
          <cell r="AF21">
            <v>209870.37037037036</v>
          </cell>
          <cell r="AG21">
            <v>209870.37037037036</v>
          </cell>
          <cell r="AH21">
            <v>1906363.3818265756</v>
          </cell>
        </row>
        <row r="22">
          <cell r="F22" t="str">
            <v>22020032</v>
          </cell>
          <cell r="G22" t="str">
            <v>5371</v>
          </cell>
          <cell r="H22">
            <v>2096633.8749079772</v>
          </cell>
          <cell r="I22" t="str">
            <v>Litres</v>
          </cell>
          <cell r="J22">
            <v>0.5</v>
          </cell>
          <cell r="K22">
            <v>1048316.9374539886</v>
          </cell>
          <cell r="M22">
            <v>0</v>
          </cell>
          <cell r="N22">
            <v>0</v>
          </cell>
          <cell r="O22">
            <v>0</v>
          </cell>
          <cell r="P22">
            <v>0</v>
          </cell>
          <cell r="Q22">
            <v>0</v>
          </cell>
          <cell r="R22">
            <v>0</v>
          </cell>
          <cell r="S22">
            <v>0</v>
          </cell>
          <cell r="T22">
            <v>0</v>
          </cell>
          <cell r="U22">
            <v>0</v>
          </cell>
          <cell r="V22">
            <v>54670.855008000013</v>
          </cell>
          <cell r="W22">
            <v>56304.215917714289</v>
          </cell>
          <cell r="X22">
            <v>57641.497619199996</v>
          </cell>
          <cell r="Y22">
            <v>64476.5727376457</v>
          </cell>
          <cell r="Z22">
            <v>61082.391166902868</v>
          </cell>
          <cell r="AA22">
            <v>58240.130600228578</v>
          </cell>
          <cell r="AB22">
            <v>56373.26521024001</v>
          </cell>
          <cell r="AC22">
            <v>55753.000371199989</v>
          </cell>
          <cell r="AD22">
            <v>63382.151679999995</v>
          </cell>
          <cell r="AE22">
            <v>180402.85714285716</v>
          </cell>
          <cell r="AF22">
            <v>159587.14285714284</v>
          </cell>
          <cell r="AG22">
            <v>180402.85714285716</v>
          </cell>
          <cell r="AH22">
            <v>1048316.9374539886</v>
          </cell>
        </row>
        <row r="23">
          <cell r="F23" t="str">
            <v>22020042</v>
          </cell>
          <cell r="G23" t="str">
            <v>5371</v>
          </cell>
          <cell r="H23">
            <v>9797677.4735718481</v>
          </cell>
          <cell r="I23" t="str">
            <v>Litres</v>
          </cell>
          <cell r="J23">
            <v>0.5</v>
          </cell>
          <cell r="K23">
            <v>4898838.7367859241</v>
          </cell>
          <cell r="M23">
            <v>154633.54578461539</v>
          </cell>
          <cell r="N23">
            <v>154633.54578461539</v>
          </cell>
          <cell r="O23">
            <v>154633.54578461539</v>
          </cell>
          <cell r="P23">
            <v>154633.54578461539</v>
          </cell>
          <cell r="Q23">
            <v>154633.54578461539</v>
          </cell>
          <cell r="R23">
            <v>152217.39663173084</v>
          </cell>
          <cell r="S23">
            <v>153918.37317073173</v>
          </cell>
          <cell r="T23">
            <v>159321.08243902435</v>
          </cell>
          <cell r="U23">
            <v>232029.08273170728</v>
          </cell>
          <cell r="V23">
            <v>195304.81740000003</v>
          </cell>
          <cell r="W23">
            <v>190255.60764878048</v>
          </cell>
          <cell r="X23">
            <v>205917.06797951218</v>
          </cell>
          <cell r="Y23">
            <v>222205.06845007057</v>
          </cell>
          <cell r="Z23">
            <v>210507.72914936475</v>
          </cell>
          <cell r="AA23">
            <v>200712.47054682352</v>
          </cell>
          <cell r="AB23">
            <v>198960.12276269883</v>
          </cell>
          <cell r="AC23">
            <v>196771.00052433735</v>
          </cell>
          <cell r="AD23">
            <v>200455.60019277109</v>
          </cell>
          <cell r="AE23">
            <v>528555.8823529412</v>
          </cell>
          <cell r="AF23">
            <v>549983.82352941181</v>
          </cell>
          <cell r="AG23">
            <v>528555.8823529412</v>
          </cell>
          <cell r="AH23">
            <v>4898838.7367859241</v>
          </cell>
        </row>
        <row r="24">
          <cell r="F24" t="str">
            <v>22020041</v>
          </cell>
          <cell r="G24" t="str">
            <v>5371</v>
          </cell>
          <cell r="H24">
            <v>1699039.0729198591</v>
          </cell>
          <cell r="I24" t="str">
            <v>Litres</v>
          </cell>
          <cell r="J24">
            <v>0.5</v>
          </cell>
          <cell r="K24">
            <v>849519.53645992954</v>
          </cell>
          <cell r="M24">
            <v>0</v>
          </cell>
          <cell r="N24">
            <v>0</v>
          </cell>
          <cell r="O24">
            <v>0</v>
          </cell>
          <cell r="P24">
            <v>0</v>
          </cell>
          <cell r="Q24">
            <v>0</v>
          </cell>
          <cell r="R24">
            <v>0</v>
          </cell>
          <cell r="S24">
            <v>0</v>
          </cell>
          <cell r="T24">
            <v>0</v>
          </cell>
          <cell r="U24">
            <v>22378.073426376814</v>
          </cell>
          <cell r="V24">
            <v>16952.518635945809</v>
          </cell>
          <cell r="W24">
            <v>19978.009733701958</v>
          </cell>
          <cell r="X24">
            <v>20264.291518950784</v>
          </cell>
          <cell r="Y24">
            <v>34038.205552658095</v>
          </cell>
          <cell r="Z24">
            <v>47571.951743250116</v>
          </cell>
          <cell r="AA24">
            <v>66518.517542970672</v>
          </cell>
          <cell r="AB24">
            <v>67890.254176888091</v>
          </cell>
          <cell r="AC24">
            <v>57786.706054985407</v>
          </cell>
          <cell r="AD24">
            <v>48916.008074201782</v>
          </cell>
          <cell r="AE24">
            <v>149075</v>
          </cell>
          <cell r="AF24">
            <v>149075</v>
          </cell>
          <cell r="AG24">
            <v>149075</v>
          </cell>
          <cell r="AH24">
            <v>849519.53645992954</v>
          </cell>
        </row>
        <row r="25">
          <cell r="F25" t="str">
            <v>22020010</v>
          </cell>
          <cell r="G25" t="str">
            <v>5371</v>
          </cell>
          <cell r="H25">
            <v>8619914.9688029401</v>
          </cell>
          <cell r="I25" t="str">
            <v>Litres</v>
          </cell>
          <cell r="J25">
            <v>0.5</v>
          </cell>
          <cell r="K25">
            <v>4309957.4844014701</v>
          </cell>
          <cell r="M25">
            <v>28366.841525536503</v>
          </cell>
          <cell r="N25">
            <v>28366.841525536503</v>
          </cell>
          <cell r="O25">
            <v>28366.841525536503</v>
          </cell>
          <cell r="P25">
            <v>28366.841525536503</v>
          </cell>
          <cell r="Q25">
            <v>28366.841525536503</v>
          </cell>
          <cell r="R25">
            <v>29154.809345690286</v>
          </cell>
          <cell r="S25">
            <v>30217.619319390295</v>
          </cell>
          <cell r="T25">
            <v>68003.697167080216</v>
          </cell>
          <cell r="U25">
            <v>28687.449196738751</v>
          </cell>
          <cell r="V25">
            <v>210450.21924796599</v>
          </cell>
          <cell r="W25">
            <v>224892.02706557856</v>
          </cell>
          <cell r="X25">
            <v>229079.15471055495</v>
          </cell>
          <cell r="Y25">
            <v>236168.54318266077</v>
          </cell>
          <cell r="Z25">
            <v>227955.26740553547</v>
          </cell>
          <cell r="AA25">
            <v>216309.56747898809</v>
          </cell>
          <cell r="AB25">
            <v>213787.45496726909</v>
          </cell>
          <cell r="AC25">
            <v>209493.65639123318</v>
          </cell>
          <cell r="AD25">
            <v>233109.44003817532</v>
          </cell>
          <cell r="AE25">
            <v>685975.32010858413</v>
          </cell>
          <cell r="AF25">
            <v>652107.08096233138</v>
          </cell>
          <cell r="AG25">
            <v>672731.97018601105</v>
          </cell>
          <cell r="AH25">
            <v>4309957.4844014701</v>
          </cell>
        </row>
        <row r="26">
          <cell r="F26" t="str">
            <v>22020050</v>
          </cell>
          <cell r="G26" t="str">
            <v>5371</v>
          </cell>
          <cell r="H26">
            <v>32022096.657553203</v>
          </cell>
          <cell r="I26" t="str">
            <v>Litres</v>
          </cell>
          <cell r="J26">
            <v>0.5</v>
          </cell>
          <cell r="K26">
            <v>16011048.328776602</v>
          </cell>
          <cell r="M26">
            <v>421657.38800416427</v>
          </cell>
          <cell r="N26">
            <v>421657.38800416427</v>
          </cell>
          <cell r="O26">
            <v>421657.38800416427</v>
          </cell>
          <cell r="P26">
            <v>421657.38800416427</v>
          </cell>
          <cell r="Q26">
            <v>421657.38800416427</v>
          </cell>
          <cell r="R26">
            <v>415068.99131659942</v>
          </cell>
          <cell r="S26">
            <v>430199.9242105264</v>
          </cell>
          <cell r="T26">
            <v>445300.42891228065</v>
          </cell>
          <cell r="U26">
            <v>681962.53229467373</v>
          </cell>
          <cell r="V26">
            <v>612196.31616693689</v>
          </cell>
          <cell r="W26">
            <v>621468.89574478474</v>
          </cell>
          <cell r="X26">
            <v>678233.10844097706</v>
          </cell>
          <cell r="Y26">
            <v>734381.29372770851</v>
          </cell>
          <cell r="Z26">
            <v>730022.6809747162</v>
          </cell>
          <cell r="AA26">
            <v>725349.30452976574</v>
          </cell>
          <cell r="AB26">
            <v>709355.0645321497</v>
          </cell>
          <cell r="AC26">
            <v>679678.89858286618</v>
          </cell>
          <cell r="AD26">
            <v>672187.13150802581</v>
          </cell>
          <cell r="AE26">
            <v>1887824.337767496</v>
          </cell>
          <cell r="AF26">
            <v>1959425.5257374209</v>
          </cell>
          <cell r="AG26">
            <v>1920106.9543088495</v>
          </cell>
          <cell r="AH26">
            <v>16011048.328776602</v>
          </cell>
        </row>
        <row r="27">
          <cell r="F27" t="str">
            <v>22020060</v>
          </cell>
          <cell r="G27" t="str">
            <v>5371</v>
          </cell>
          <cell r="H27">
            <v>7763201.3100000005</v>
          </cell>
          <cell r="I27" t="str">
            <v>Litres</v>
          </cell>
          <cell r="J27">
            <v>0.5</v>
          </cell>
          <cell r="K27">
            <v>3881600.6550000003</v>
          </cell>
          <cell r="M27">
            <v>47116.160000000003</v>
          </cell>
          <cell r="N27">
            <v>45471.41</v>
          </cell>
          <cell r="O27">
            <v>43563.5</v>
          </cell>
          <cell r="P27">
            <v>43168.759999999995</v>
          </cell>
          <cell r="Q27">
            <v>42905.599999999999</v>
          </cell>
          <cell r="R27">
            <v>48103.01</v>
          </cell>
          <cell r="S27">
            <v>49747.76</v>
          </cell>
          <cell r="T27">
            <v>79864.959999999992</v>
          </cell>
          <cell r="U27">
            <v>177014.86000000002</v>
          </cell>
          <cell r="V27">
            <v>159865.60000000003</v>
          </cell>
          <cell r="W27">
            <v>165830.56</v>
          </cell>
          <cell r="X27">
            <v>163593.69999999998</v>
          </cell>
          <cell r="Y27">
            <v>175772.16</v>
          </cell>
          <cell r="Z27">
            <v>169558.65999999997</v>
          </cell>
          <cell r="AA27">
            <v>162351</v>
          </cell>
          <cell r="AB27">
            <v>160859.76</v>
          </cell>
          <cell r="AC27">
            <v>159865.60000000003</v>
          </cell>
          <cell r="AD27">
            <v>179500.26</v>
          </cell>
          <cell r="AE27">
            <v>623995.77500000002</v>
          </cell>
          <cell r="AF27">
            <v>580771.745</v>
          </cell>
          <cell r="AG27">
            <v>602679.81499999994</v>
          </cell>
          <cell r="AH27">
            <v>3881600.6550000003</v>
          </cell>
        </row>
        <row r="28">
          <cell r="F28" t="str">
            <v>22020031</v>
          </cell>
          <cell r="G28" t="str">
            <v>5371</v>
          </cell>
          <cell r="H28">
            <v>2874767.1500000008</v>
          </cell>
          <cell r="I28" t="str">
            <v>Litres</v>
          </cell>
          <cell r="J28">
            <v>0.5</v>
          </cell>
          <cell r="K28">
            <v>1437383.5750000004</v>
          </cell>
          <cell r="M28">
            <v>90059.199999999997</v>
          </cell>
          <cell r="N28">
            <v>86861.075000000012</v>
          </cell>
          <cell r="O28">
            <v>83151.25</v>
          </cell>
          <cell r="P28">
            <v>82383.7</v>
          </cell>
          <cell r="Q28">
            <v>81872</v>
          </cell>
          <cell r="R28">
            <v>91978.074999999997</v>
          </cell>
          <cell r="S28">
            <v>95176.2</v>
          </cell>
          <cell r="T28">
            <v>86477.3</v>
          </cell>
          <cell r="U28">
            <v>64784.875</v>
          </cell>
          <cell r="V28">
            <v>46784</v>
          </cell>
          <cell r="W28">
            <v>36403.800000000003</v>
          </cell>
          <cell r="X28">
            <v>35910.375</v>
          </cell>
          <cell r="Y28">
            <v>38596.800000000003</v>
          </cell>
          <cell r="Z28">
            <v>37226.175000000003</v>
          </cell>
          <cell r="AA28">
            <v>35636.25</v>
          </cell>
          <cell r="AB28">
            <v>35307.299999999996</v>
          </cell>
          <cell r="AC28">
            <v>35088</v>
          </cell>
          <cell r="AD28">
            <v>39419.175000000003</v>
          </cell>
          <cell r="AE28">
            <v>115406.62500000001</v>
          </cell>
          <cell r="AF28">
            <v>107402.17500000002</v>
          </cell>
          <cell r="AG28">
            <v>111459.22499999999</v>
          </cell>
          <cell r="AH28">
            <v>1437383.5750000004</v>
          </cell>
        </row>
        <row r="29">
          <cell r="F29" t="str">
            <v>22020930</v>
          </cell>
          <cell r="G29" t="str">
            <v>5372</v>
          </cell>
          <cell r="H29">
            <v>84000</v>
          </cell>
          <cell r="I29" t="str">
            <v>Litres</v>
          </cell>
          <cell r="J29">
            <v>0.5</v>
          </cell>
          <cell r="K29">
            <v>42000</v>
          </cell>
          <cell r="M29">
            <v>2000</v>
          </cell>
          <cell r="N29">
            <v>2000</v>
          </cell>
          <cell r="O29">
            <v>2000</v>
          </cell>
          <cell r="P29">
            <v>2000</v>
          </cell>
          <cell r="Q29">
            <v>2000</v>
          </cell>
          <cell r="R29">
            <v>2000</v>
          </cell>
          <cell r="S29">
            <v>2000</v>
          </cell>
          <cell r="T29">
            <v>2000</v>
          </cell>
          <cell r="U29">
            <v>2000</v>
          </cell>
          <cell r="V29">
            <v>2000</v>
          </cell>
          <cell r="W29">
            <v>2000</v>
          </cell>
          <cell r="X29">
            <v>2000</v>
          </cell>
          <cell r="Y29">
            <v>2000</v>
          </cell>
          <cell r="Z29">
            <v>2000</v>
          </cell>
          <cell r="AA29">
            <v>2000</v>
          </cell>
          <cell r="AB29">
            <v>2000</v>
          </cell>
          <cell r="AC29">
            <v>2000</v>
          </cell>
          <cell r="AD29">
            <v>2000</v>
          </cell>
          <cell r="AE29">
            <v>2000</v>
          </cell>
          <cell r="AF29">
            <v>2000</v>
          </cell>
          <cell r="AG29">
            <v>2000</v>
          </cell>
          <cell r="AH29">
            <v>42000</v>
          </cell>
        </row>
        <row r="30">
          <cell r="F30" t="str">
            <v>22020930</v>
          </cell>
          <cell r="G30" t="str">
            <v>5504</v>
          </cell>
          <cell r="H30">
            <v>1</v>
          </cell>
          <cell r="I30" t="str">
            <v>Lot</v>
          </cell>
          <cell r="J30">
            <v>405000</v>
          </cell>
          <cell r="K30">
            <v>405000</v>
          </cell>
          <cell r="M30">
            <v>15000</v>
          </cell>
          <cell r="N30">
            <v>15000</v>
          </cell>
          <cell r="O30">
            <v>15000</v>
          </cell>
          <cell r="P30">
            <v>15000</v>
          </cell>
          <cell r="Q30">
            <v>15000</v>
          </cell>
          <cell r="R30">
            <v>15000</v>
          </cell>
          <cell r="S30">
            <v>15000</v>
          </cell>
          <cell r="T30">
            <v>15000</v>
          </cell>
          <cell r="U30">
            <v>15000</v>
          </cell>
          <cell r="V30">
            <v>15000</v>
          </cell>
          <cell r="W30">
            <v>15000</v>
          </cell>
          <cell r="X30">
            <v>15000</v>
          </cell>
          <cell r="Y30">
            <v>15000</v>
          </cell>
          <cell r="Z30">
            <v>15000</v>
          </cell>
          <cell r="AA30">
            <v>15000</v>
          </cell>
          <cell r="AB30">
            <v>15000</v>
          </cell>
          <cell r="AC30">
            <v>15000</v>
          </cell>
          <cell r="AD30">
            <v>15000</v>
          </cell>
          <cell r="AE30">
            <v>45000</v>
          </cell>
          <cell r="AF30">
            <v>45000</v>
          </cell>
          <cell r="AG30">
            <v>45000</v>
          </cell>
          <cell r="AH30">
            <v>405000</v>
          </cell>
        </row>
        <row r="31">
          <cell r="F31" t="str">
            <v>22020020</v>
          </cell>
          <cell r="G31" t="str">
            <v>5316</v>
          </cell>
          <cell r="H31">
            <v>27048.529868371606</v>
          </cell>
          <cell r="I31" t="str">
            <v>Tonnes</v>
          </cell>
          <cell r="J31">
            <v>604</v>
          </cell>
          <cell r="K31">
            <v>16337312.04049645</v>
          </cell>
          <cell r="M31">
            <v>462537.56346380897</v>
          </cell>
          <cell r="N31">
            <v>462537.56346380897</v>
          </cell>
          <cell r="O31">
            <v>462537.56346380897</v>
          </cell>
          <cell r="P31">
            <v>462537.56346380897</v>
          </cell>
          <cell r="Q31">
            <v>462537.56346380897</v>
          </cell>
          <cell r="R31">
            <v>462537.56346380897</v>
          </cell>
          <cell r="S31">
            <v>479398.91658848303</v>
          </cell>
          <cell r="T31">
            <v>504230.01265342243</v>
          </cell>
          <cell r="U31">
            <v>623687.00637121254</v>
          </cell>
          <cell r="V31">
            <v>646366.20077724371</v>
          </cell>
          <cell r="W31">
            <v>646334.61386222218</v>
          </cell>
          <cell r="X31">
            <v>681487.71073327714</v>
          </cell>
          <cell r="Y31">
            <v>752524.8390894949</v>
          </cell>
          <cell r="Z31">
            <v>712910.35848183569</v>
          </cell>
          <cell r="AA31">
            <v>679737.50848731108</v>
          </cell>
          <cell r="AB31">
            <v>666493.56872174121</v>
          </cell>
          <cell r="AC31">
            <v>659160.26055549202</v>
          </cell>
          <cell r="AD31">
            <v>698481.18386109185</v>
          </cell>
          <cell r="AE31">
            <v>1937091.4931769231</v>
          </cell>
          <cell r="AF31">
            <v>1937091.4931769231</v>
          </cell>
          <cell r="AG31">
            <v>1937091.4931769231</v>
          </cell>
          <cell r="AH31">
            <v>16337312.04049645</v>
          </cell>
        </row>
        <row r="32">
          <cell r="F32" t="str">
            <v>22020020</v>
          </cell>
          <cell r="G32" t="str">
            <v>5317</v>
          </cell>
          <cell r="H32">
            <v>315104.94693159754</v>
          </cell>
          <cell r="I32" t="str">
            <v>Holes</v>
          </cell>
          <cell r="J32">
            <v>18</v>
          </cell>
          <cell r="K32">
            <v>5671889.0447687563</v>
          </cell>
          <cell r="M32">
            <v>160580.98985325443</v>
          </cell>
          <cell r="N32">
            <v>160580.98985325443</v>
          </cell>
          <cell r="O32">
            <v>160580.98985325443</v>
          </cell>
          <cell r="P32">
            <v>160580.98985325443</v>
          </cell>
          <cell r="Q32">
            <v>160580.98985325443</v>
          </cell>
          <cell r="R32">
            <v>160580.98985325443</v>
          </cell>
          <cell r="S32">
            <v>166434.81230769231</v>
          </cell>
          <cell r="T32">
            <v>175055.52184615383</v>
          </cell>
          <cell r="U32">
            <v>216527.87741538463</v>
          </cell>
          <cell r="V32">
            <v>224401.50276923078</v>
          </cell>
          <cell r="W32">
            <v>224390.53661538463</v>
          </cell>
          <cell r="X32">
            <v>236594.77587692306</v>
          </cell>
          <cell r="Y32">
            <v>261257.0158523077</v>
          </cell>
          <cell r="Z32">
            <v>247503.9004061539</v>
          </cell>
          <cell r="AA32">
            <v>235987.15126153844</v>
          </cell>
          <cell r="AB32">
            <v>231389.20046769234</v>
          </cell>
          <cell r="AC32">
            <v>228843.26695384615</v>
          </cell>
          <cell r="AD32">
            <v>242494.46695384619</v>
          </cell>
          <cell r="AE32">
            <v>672507.69230769225</v>
          </cell>
          <cell r="AF32">
            <v>672507.69230769225</v>
          </cell>
          <cell r="AG32">
            <v>672507.69230769225</v>
          </cell>
          <cell r="AH32">
            <v>5671889.0447687563</v>
          </cell>
        </row>
        <row r="33">
          <cell r="F33" t="str">
            <v>22020020</v>
          </cell>
          <cell r="G33" t="str">
            <v>5371</v>
          </cell>
          <cell r="H33">
            <v>1622911.7921022964</v>
          </cell>
          <cell r="I33" t="str">
            <v>Litres</v>
          </cell>
          <cell r="J33">
            <v>0.5</v>
          </cell>
          <cell r="K33">
            <v>811455.89605114819</v>
          </cell>
          <cell r="M33">
            <v>22973.720039593161</v>
          </cell>
          <cell r="N33">
            <v>22973.720039593161</v>
          </cell>
          <cell r="O33">
            <v>22973.720039593161</v>
          </cell>
          <cell r="P33">
            <v>22973.720039593161</v>
          </cell>
          <cell r="Q33">
            <v>22973.720039593161</v>
          </cell>
          <cell r="R33">
            <v>22973.720039593161</v>
          </cell>
          <cell r="S33">
            <v>23811.204466315379</v>
          </cell>
          <cell r="T33">
            <v>25044.537052322306</v>
          </cell>
          <cell r="U33">
            <v>30977.831442278766</v>
          </cell>
          <cell r="V33">
            <v>32104.281495558462</v>
          </cell>
          <cell r="W33">
            <v>32102.71260905077</v>
          </cell>
          <cell r="X33">
            <v>33848.727354301845</v>
          </cell>
          <cell r="Y33">
            <v>37377.061544180207</v>
          </cell>
          <cell r="Z33">
            <v>35409.45489148191</v>
          </cell>
          <cell r="AA33">
            <v>33761.796779171076</v>
          </cell>
          <cell r="AB33">
            <v>33103.985201410986</v>
          </cell>
          <cell r="AC33">
            <v>32739.748040835693</v>
          </cell>
          <cell r="AD33">
            <v>34692.774032835689</v>
          </cell>
          <cell r="AE33">
            <v>96213.153634615388</v>
          </cell>
          <cell r="AF33">
            <v>96213.153634615388</v>
          </cell>
          <cell r="AG33">
            <v>96213.153634615388</v>
          </cell>
          <cell r="AH33">
            <v>811455.89605114819</v>
          </cell>
        </row>
        <row r="34">
          <cell r="F34" t="str">
            <v>22020020</v>
          </cell>
          <cell r="G34" t="str">
            <v>5504</v>
          </cell>
          <cell r="H34">
            <v>1</v>
          </cell>
          <cell r="I34" t="str">
            <v>Lot</v>
          </cell>
          <cell r="J34" t="e">
            <v>#REF!</v>
          </cell>
          <cell r="K34" t="e">
            <v>#REF!</v>
          </cell>
          <cell r="M34" t="e">
            <v>#REF!</v>
          </cell>
          <cell r="N34" t="e">
            <v>#REF!</v>
          </cell>
          <cell r="O34" t="e">
            <v>#REF!</v>
          </cell>
          <cell r="P34" t="e">
            <v>#REF!</v>
          </cell>
          <cell r="Q34" t="e">
            <v>#REF!</v>
          </cell>
          <cell r="R34" t="e">
            <v>#REF!</v>
          </cell>
          <cell r="S34" t="e">
            <v>#REF!</v>
          </cell>
          <cell r="T34" t="e">
            <v>#REF!</v>
          </cell>
          <cell r="U34" t="e">
            <v>#REF!</v>
          </cell>
          <cell r="V34" t="e">
            <v>#REF!</v>
          </cell>
          <cell r="W34" t="e">
            <v>#REF!</v>
          </cell>
          <cell r="X34" t="e">
            <v>#REF!</v>
          </cell>
          <cell r="Y34" t="e">
            <v>#REF!</v>
          </cell>
          <cell r="Z34" t="e">
            <v>#REF!</v>
          </cell>
          <cell r="AA34" t="e">
            <v>#REF!</v>
          </cell>
          <cell r="AB34" t="e">
            <v>#REF!</v>
          </cell>
          <cell r="AC34" t="e">
            <v>#REF!</v>
          </cell>
          <cell r="AD34" t="e">
            <v>#REF!</v>
          </cell>
          <cell r="AE34" t="e">
            <v>#REF!</v>
          </cell>
          <cell r="AF34" t="e">
            <v>#REF!</v>
          </cell>
          <cell r="AG34" t="e">
            <v>#REF!</v>
          </cell>
          <cell r="AH34" t="e">
            <v>#REF!</v>
          </cell>
        </row>
        <row r="35">
          <cell r="F35" t="str">
            <v>22020930</v>
          </cell>
          <cell r="G35" t="str">
            <v>6301</v>
          </cell>
          <cell r="H35">
            <v>1</v>
          </cell>
          <cell r="I35" t="str">
            <v>Lot</v>
          </cell>
          <cell r="J35">
            <v>15449057.244402079</v>
          </cell>
          <cell r="K35">
            <v>15449057.244402079</v>
          </cell>
          <cell r="M35">
            <v>294400.23749999999</v>
          </cell>
          <cell r="N35">
            <v>294400.23749999999</v>
          </cell>
          <cell r="O35">
            <v>294400.23749999999</v>
          </cell>
          <cell r="P35">
            <v>294400.23749999999</v>
          </cell>
          <cell r="Q35">
            <v>294400.23749999999</v>
          </cell>
          <cell r="R35">
            <v>294400.23749999999</v>
          </cell>
          <cell r="S35">
            <v>292291.76242288505</v>
          </cell>
          <cell r="T35">
            <v>281122.34353532473</v>
          </cell>
          <cell r="U35">
            <v>438598.43014726182</v>
          </cell>
          <cell r="V35">
            <v>426818.34207053151</v>
          </cell>
          <cell r="W35">
            <v>580266.39787625521</v>
          </cell>
          <cell r="X35">
            <v>620890.62336341536</v>
          </cell>
          <cell r="Y35">
            <v>520708.82577849302</v>
          </cell>
          <cell r="Z35">
            <v>713579.27614875184</v>
          </cell>
          <cell r="AA35">
            <v>855238.08269533725</v>
          </cell>
          <cell r="AB35">
            <v>872874.69655998936</v>
          </cell>
          <cell r="AC35">
            <v>742971.93499266962</v>
          </cell>
          <cell r="AD35">
            <v>628920.1038111659</v>
          </cell>
          <cell r="AE35">
            <v>2236125</v>
          </cell>
          <cell r="AF35">
            <v>2236125</v>
          </cell>
          <cell r="AG35">
            <v>2236125</v>
          </cell>
          <cell r="AH35">
            <v>15449057.244402079</v>
          </cell>
        </row>
        <row r="36">
          <cell r="F36" t="str">
            <v>22020930</v>
          </cell>
          <cell r="G36" t="str">
            <v>5842</v>
          </cell>
          <cell r="H36">
            <v>1</v>
          </cell>
          <cell r="I36" t="str">
            <v>Lot</v>
          </cell>
          <cell r="J36">
            <v>0</v>
          </cell>
          <cell r="K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row>
        <row r="37">
          <cell r="F37" t="str">
            <v>22060121</v>
          </cell>
          <cell r="G37" t="str">
            <v>5321010</v>
          </cell>
          <cell r="H37" t="e">
            <v>#REF!</v>
          </cell>
          <cell r="I37" t="str">
            <v>Tonnes</v>
          </cell>
          <cell r="J37" t="e">
            <v>#REF!</v>
          </cell>
          <cell r="K37" t="e">
            <v>#REF!</v>
          </cell>
          <cell r="M37" t="e">
            <v>#REF!</v>
          </cell>
          <cell r="N37" t="e">
            <v>#REF!</v>
          </cell>
          <cell r="O37" t="e">
            <v>#REF!</v>
          </cell>
          <cell r="P37" t="e">
            <v>#REF!</v>
          </cell>
          <cell r="Q37" t="e">
            <v>#REF!</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cell r="AE37" t="e">
            <v>#REF!</v>
          </cell>
          <cell r="AF37" t="e">
            <v>#REF!</v>
          </cell>
          <cell r="AG37" t="e">
            <v>#REF!</v>
          </cell>
          <cell r="AH37" t="e">
            <v>#REF!</v>
          </cell>
        </row>
        <row r="38">
          <cell r="F38" t="str">
            <v>22060122</v>
          </cell>
          <cell r="G38" t="str">
            <v>5321020</v>
          </cell>
          <cell r="H38" t="e">
            <v>#REF!</v>
          </cell>
          <cell r="I38" t="str">
            <v>Tonnes</v>
          </cell>
          <cell r="J38" t="e">
            <v>#REF!</v>
          </cell>
          <cell r="K38" t="e">
            <v>#REF!</v>
          </cell>
          <cell r="M38" t="e">
            <v>#REF!</v>
          </cell>
          <cell r="N38" t="e">
            <v>#REF!</v>
          </cell>
          <cell r="O38" t="e">
            <v>#REF!</v>
          </cell>
          <cell r="P38" t="e">
            <v>#REF!</v>
          </cell>
          <cell r="Q38" t="e">
            <v>#REF!</v>
          </cell>
          <cell r="R38" t="e">
            <v>#REF!</v>
          </cell>
          <cell r="S38" t="e">
            <v>#REF!</v>
          </cell>
          <cell r="T38" t="e">
            <v>#REF!</v>
          </cell>
          <cell r="U38" t="e">
            <v>#REF!</v>
          </cell>
          <cell r="V38" t="e">
            <v>#REF!</v>
          </cell>
          <cell r="W38" t="e">
            <v>#REF!</v>
          </cell>
          <cell r="X38" t="e">
            <v>#REF!</v>
          </cell>
          <cell r="Y38" t="e">
            <v>#REF!</v>
          </cell>
          <cell r="Z38" t="e">
            <v>#REF!</v>
          </cell>
          <cell r="AA38" t="e">
            <v>#REF!</v>
          </cell>
          <cell r="AB38" t="e">
            <v>#REF!</v>
          </cell>
          <cell r="AC38" t="e">
            <v>#REF!</v>
          </cell>
          <cell r="AD38" t="e">
            <v>#REF!</v>
          </cell>
          <cell r="AE38" t="e">
            <v>#REF!</v>
          </cell>
          <cell r="AF38" t="e">
            <v>#REF!</v>
          </cell>
          <cell r="AG38" t="e">
            <v>#REF!</v>
          </cell>
          <cell r="AH38" t="e">
            <v>#REF!</v>
          </cell>
        </row>
        <row r="39">
          <cell r="F39" t="str">
            <v>22060123</v>
          </cell>
          <cell r="G39" t="str">
            <v>5321020</v>
          </cell>
          <cell r="H39" t="e">
            <v>#REF!</v>
          </cell>
          <cell r="I39" t="str">
            <v>Tonnes</v>
          </cell>
          <cell r="J39" t="e">
            <v>#REF!</v>
          </cell>
          <cell r="K39" t="e">
            <v>#REF!</v>
          </cell>
          <cell r="M39" t="e">
            <v>#REF!</v>
          </cell>
          <cell r="N39" t="e">
            <v>#REF!</v>
          </cell>
          <cell r="O39" t="e">
            <v>#REF!</v>
          </cell>
          <cell r="P39" t="e">
            <v>#REF!</v>
          </cell>
          <cell r="Q39" t="e">
            <v>#REF!</v>
          </cell>
          <cell r="R39" t="e">
            <v>#REF!</v>
          </cell>
          <cell r="S39" t="e">
            <v>#REF!</v>
          </cell>
          <cell r="T39" t="e">
            <v>#REF!</v>
          </cell>
          <cell r="U39" t="e">
            <v>#REF!</v>
          </cell>
          <cell r="V39" t="e">
            <v>#REF!</v>
          </cell>
          <cell r="W39" t="e">
            <v>#REF!</v>
          </cell>
          <cell r="X39" t="e">
            <v>#REF!</v>
          </cell>
          <cell r="Y39" t="e">
            <v>#REF!</v>
          </cell>
          <cell r="Z39" t="e">
            <v>#REF!</v>
          </cell>
          <cell r="AA39" t="e">
            <v>#REF!</v>
          </cell>
          <cell r="AB39" t="e">
            <v>#REF!</v>
          </cell>
          <cell r="AC39" t="e">
            <v>#REF!</v>
          </cell>
          <cell r="AD39" t="e">
            <v>#REF!</v>
          </cell>
          <cell r="AE39" t="e">
            <v>#REF!</v>
          </cell>
          <cell r="AF39" t="e">
            <v>#REF!</v>
          </cell>
          <cell r="AG39" t="e">
            <v>#REF!</v>
          </cell>
          <cell r="AH39" t="e">
            <v>#REF!</v>
          </cell>
        </row>
        <row r="40">
          <cell r="F40" t="str">
            <v>22060130</v>
          </cell>
          <cell r="G40" t="str">
            <v>5321030</v>
          </cell>
          <cell r="H40" t="e">
            <v>#REF!</v>
          </cell>
          <cell r="I40" t="str">
            <v>Tonnes</v>
          </cell>
          <cell r="J40" t="e">
            <v>#REF!</v>
          </cell>
          <cell r="K40" t="e">
            <v>#REF!</v>
          </cell>
          <cell r="M40" t="e">
            <v>#REF!</v>
          </cell>
          <cell r="N40" t="e">
            <v>#REF!</v>
          </cell>
          <cell r="O40" t="e">
            <v>#REF!</v>
          </cell>
          <cell r="P40" t="e">
            <v>#REF!</v>
          </cell>
          <cell r="Q40" t="e">
            <v>#REF!</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cell r="AE40" t="e">
            <v>#REF!</v>
          </cell>
          <cell r="AF40" t="e">
            <v>#REF!</v>
          </cell>
          <cell r="AG40" t="e">
            <v>#REF!</v>
          </cell>
          <cell r="AH40" t="e">
            <v>#REF!</v>
          </cell>
        </row>
        <row r="41">
          <cell r="F41" t="str">
            <v>22060140</v>
          </cell>
          <cell r="G41" t="str">
            <v>5321030</v>
          </cell>
          <cell r="H41" t="e">
            <v>#REF!</v>
          </cell>
          <cell r="I41" t="str">
            <v>Tonnes</v>
          </cell>
          <cell r="J41" t="e">
            <v>#REF!</v>
          </cell>
          <cell r="K41" t="e">
            <v>#REF!</v>
          </cell>
          <cell r="M41" t="e">
            <v>#REF!</v>
          </cell>
          <cell r="N41" t="e">
            <v>#REF!</v>
          </cell>
          <cell r="O41" t="e">
            <v>#REF!</v>
          </cell>
          <cell r="P41" t="e">
            <v>#REF!</v>
          </cell>
          <cell r="Q41" t="e">
            <v>#REF!</v>
          </cell>
          <cell r="R41" t="e">
            <v>#REF!</v>
          </cell>
          <cell r="S41" t="e">
            <v>#REF!</v>
          </cell>
          <cell r="T41" t="e">
            <v>#REF!</v>
          </cell>
          <cell r="U41" t="e">
            <v>#REF!</v>
          </cell>
          <cell r="V41" t="e">
            <v>#REF!</v>
          </cell>
          <cell r="W41" t="e">
            <v>#REF!</v>
          </cell>
          <cell r="X41" t="e">
            <v>#REF!</v>
          </cell>
          <cell r="Y41" t="e">
            <v>#REF!</v>
          </cell>
          <cell r="Z41" t="e">
            <v>#REF!</v>
          </cell>
          <cell r="AA41" t="e">
            <v>#REF!</v>
          </cell>
          <cell r="AB41" t="e">
            <v>#REF!</v>
          </cell>
          <cell r="AC41" t="e">
            <v>#REF!</v>
          </cell>
          <cell r="AD41" t="e">
            <v>#REF!</v>
          </cell>
          <cell r="AE41" t="e">
            <v>#REF!</v>
          </cell>
          <cell r="AF41" t="e">
            <v>#REF!</v>
          </cell>
          <cell r="AG41" t="e">
            <v>#REF!</v>
          </cell>
          <cell r="AH41" t="e">
            <v>#REF!</v>
          </cell>
        </row>
        <row r="42">
          <cell r="F42" t="str">
            <v>22061100</v>
          </cell>
          <cell r="G42" t="str">
            <v xml:space="preserve">5330   </v>
          </cell>
          <cell r="H42" t="e">
            <v>#REF!</v>
          </cell>
          <cell r="I42" t="str">
            <v>Tonnes</v>
          </cell>
          <cell r="J42" t="e">
            <v>#REF!</v>
          </cell>
          <cell r="K42" t="e">
            <v>#REF!</v>
          </cell>
          <cell r="M42" t="e">
            <v>#REF!</v>
          </cell>
          <cell r="N42" t="e">
            <v>#REF!</v>
          </cell>
          <cell r="O42" t="e">
            <v>#REF!</v>
          </cell>
          <cell r="P42" t="e">
            <v>#REF!</v>
          </cell>
          <cell r="Q42" t="e">
            <v>#REF!</v>
          </cell>
          <cell r="R42" t="e">
            <v>#REF!</v>
          </cell>
          <cell r="S42" t="e">
            <v>#REF!</v>
          </cell>
          <cell r="T42" t="e">
            <v>#REF!</v>
          </cell>
          <cell r="U42" t="e">
            <v>#REF!</v>
          </cell>
          <cell r="V42" t="e">
            <v>#REF!</v>
          </cell>
          <cell r="W42" t="e">
            <v>#REF!</v>
          </cell>
          <cell r="X42" t="e">
            <v>#REF!</v>
          </cell>
          <cell r="Y42" t="e">
            <v>#REF!</v>
          </cell>
          <cell r="Z42" t="e">
            <v>#REF!</v>
          </cell>
          <cell r="AA42" t="e">
            <v>#REF!</v>
          </cell>
          <cell r="AB42" t="e">
            <v>#REF!</v>
          </cell>
          <cell r="AC42" t="e">
            <v>#REF!</v>
          </cell>
          <cell r="AD42" t="e">
            <v>#REF!</v>
          </cell>
          <cell r="AE42" t="e">
            <v>#REF!</v>
          </cell>
          <cell r="AF42" t="e">
            <v>#REF!</v>
          </cell>
          <cell r="AG42" t="e">
            <v>#REF!</v>
          </cell>
          <cell r="AH42" t="e">
            <v>#REF!</v>
          </cell>
        </row>
        <row r="43">
          <cell r="F43" t="str">
            <v>22061121</v>
          </cell>
          <cell r="G43" t="str">
            <v xml:space="preserve">5330   </v>
          </cell>
          <cell r="H43" t="e">
            <v>#REF!</v>
          </cell>
          <cell r="I43" t="str">
            <v>Tonnes</v>
          </cell>
          <cell r="J43" t="e">
            <v>#REF!</v>
          </cell>
          <cell r="K43" t="e">
            <v>#REF!</v>
          </cell>
          <cell r="M43" t="e">
            <v>#REF!</v>
          </cell>
          <cell r="N43" t="e">
            <v>#REF!</v>
          </cell>
          <cell r="O43" t="e">
            <v>#REF!</v>
          </cell>
          <cell r="P43" t="e">
            <v>#REF!</v>
          </cell>
          <cell r="Q43" t="e">
            <v>#REF!</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cell r="AE43" t="e">
            <v>#REF!</v>
          </cell>
          <cell r="AF43" t="e">
            <v>#REF!</v>
          </cell>
          <cell r="AG43" t="e">
            <v>#REF!</v>
          </cell>
          <cell r="AH43" t="e">
            <v>#REF!</v>
          </cell>
        </row>
        <row r="44">
          <cell r="F44" t="str">
            <v>22061122</v>
          </cell>
          <cell r="G44" t="str">
            <v xml:space="preserve">5330   </v>
          </cell>
          <cell r="H44" t="e">
            <v>#REF!</v>
          </cell>
          <cell r="I44" t="str">
            <v>Tonnes</v>
          </cell>
          <cell r="J44" t="e">
            <v>#REF!</v>
          </cell>
          <cell r="K44" t="e">
            <v>#REF!</v>
          </cell>
          <cell r="M44" t="e">
            <v>#REF!</v>
          </cell>
          <cell r="N44" t="e">
            <v>#REF!</v>
          </cell>
          <cell r="O44" t="e">
            <v>#REF!</v>
          </cell>
          <cell r="P44" t="e">
            <v>#REF!</v>
          </cell>
          <cell r="Q44" t="e">
            <v>#REF!</v>
          </cell>
          <cell r="R44" t="e">
            <v>#REF!</v>
          </cell>
          <cell r="S44" t="e">
            <v>#REF!</v>
          </cell>
          <cell r="T44" t="e">
            <v>#REF!</v>
          </cell>
          <cell r="U44" t="e">
            <v>#REF!</v>
          </cell>
          <cell r="V44" t="e">
            <v>#REF!</v>
          </cell>
          <cell r="W44" t="e">
            <v>#REF!</v>
          </cell>
          <cell r="X44" t="e">
            <v>#REF!</v>
          </cell>
          <cell r="Y44" t="e">
            <v>#REF!</v>
          </cell>
          <cell r="Z44" t="e">
            <v>#REF!</v>
          </cell>
          <cell r="AA44" t="e">
            <v>#REF!</v>
          </cell>
          <cell r="AB44" t="e">
            <v>#REF!</v>
          </cell>
          <cell r="AC44" t="e">
            <v>#REF!</v>
          </cell>
          <cell r="AD44" t="e">
            <v>#REF!</v>
          </cell>
          <cell r="AE44" t="e">
            <v>#REF!</v>
          </cell>
          <cell r="AF44" t="e">
            <v>#REF!</v>
          </cell>
          <cell r="AG44" t="e">
            <v>#REF!</v>
          </cell>
          <cell r="AH44" t="e">
            <v>#REF!</v>
          </cell>
        </row>
        <row r="45">
          <cell r="F45" t="str">
            <v>22061123</v>
          </cell>
          <cell r="G45" t="str">
            <v xml:space="preserve">5330   </v>
          </cell>
          <cell r="H45" t="e">
            <v>#REF!</v>
          </cell>
          <cell r="I45" t="str">
            <v>Tonnes</v>
          </cell>
          <cell r="J45" t="e">
            <v>#REF!</v>
          </cell>
          <cell r="K45" t="e">
            <v>#REF!</v>
          </cell>
          <cell r="M45" t="e">
            <v>#REF!</v>
          </cell>
          <cell r="N45" t="e">
            <v>#REF!</v>
          </cell>
          <cell r="O45" t="e">
            <v>#REF!</v>
          </cell>
          <cell r="P45" t="e">
            <v>#REF!</v>
          </cell>
          <cell r="Q45" t="e">
            <v>#REF!</v>
          </cell>
          <cell r="R45" t="e">
            <v>#REF!</v>
          </cell>
          <cell r="S45" t="e">
            <v>#REF!</v>
          </cell>
          <cell r="T45" t="e">
            <v>#REF!</v>
          </cell>
          <cell r="U45" t="e">
            <v>#REF!</v>
          </cell>
          <cell r="V45" t="e">
            <v>#REF!</v>
          </cell>
          <cell r="W45" t="e">
            <v>#REF!</v>
          </cell>
          <cell r="X45" t="e">
            <v>#REF!</v>
          </cell>
          <cell r="Y45" t="e">
            <v>#REF!</v>
          </cell>
          <cell r="Z45" t="e">
            <v>#REF!</v>
          </cell>
          <cell r="AA45" t="e">
            <v>#REF!</v>
          </cell>
          <cell r="AB45" t="e">
            <v>#REF!</v>
          </cell>
          <cell r="AC45" t="e">
            <v>#REF!</v>
          </cell>
          <cell r="AD45" t="e">
            <v>#REF!</v>
          </cell>
          <cell r="AE45" t="e">
            <v>#REF!</v>
          </cell>
          <cell r="AF45" t="e">
            <v>#REF!</v>
          </cell>
          <cell r="AG45" t="e">
            <v>#REF!</v>
          </cell>
          <cell r="AH45" t="e">
            <v>#REF!</v>
          </cell>
        </row>
        <row r="46">
          <cell r="F46" t="str">
            <v>22060130</v>
          </cell>
          <cell r="G46" t="str">
            <v>5401010</v>
          </cell>
          <cell r="H46" t="e">
            <v>#REF!</v>
          </cell>
          <cell r="I46" t="str">
            <v>Tonnes</v>
          </cell>
          <cell r="J46" t="e">
            <v>#REF!</v>
          </cell>
          <cell r="K46" t="e">
            <v>#REF!</v>
          </cell>
          <cell r="M46" t="e">
            <v>#REF!</v>
          </cell>
          <cell r="N46" t="e">
            <v>#REF!</v>
          </cell>
          <cell r="O46" t="e">
            <v>#REF!</v>
          </cell>
          <cell r="P46" t="e">
            <v>#REF!</v>
          </cell>
          <cell r="Q46" t="e">
            <v>#REF!</v>
          </cell>
          <cell r="R46" t="e">
            <v>#REF!</v>
          </cell>
          <cell r="S46" t="e">
            <v>#REF!</v>
          </cell>
          <cell r="T46" t="e">
            <v>#REF!</v>
          </cell>
          <cell r="U46" t="e">
            <v>#REF!</v>
          </cell>
          <cell r="V46" t="e">
            <v>#REF!</v>
          </cell>
          <cell r="W46" t="e">
            <v>#REF!</v>
          </cell>
          <cell r="X46" t="e">
            <v>#REF!</v>
          </cell>
          <cell r="Y46" t="e">
            <v>#REF!</v>
          </cell>
          <cell r="Z46" t="e">
            <v>#REF!</v>
          </cell>
          <cell r="AA46" t="e">
            <v>#REF!</v>
          </cell>
          <cell r="AB46" t="e">
            <v>#REF!</v>
          </cell>
          <cell r="AC46" t="e">
            <v>#REF!</v>
          </cell>
          <cell r="AD46" t="e">
            <v>#REF!</v>
          </cell>
          <cell r="AE46" t="e">
            <v>#REF!</v>
          </cell>
          <cell r="AF46" t="e">
            <v>#REF!</v>
          </cell>
          <cell r="AG46" t="e">
            <v>#REF!</v>
          </cell>
          <cell r="AH46" t="e">
            <v>#REF!</v>
          </cell>
        </row>
        <row r="47">
          <cell r="F47" t="str">
            <v>22060130</v>
          </cell>
          <cell r="G47" t="str">
            <v xml:space="preserve">5420   </v>
          </cell>
          <cell r="H47" t="e">
            <v>#REF!</v>
          </cell>
          <cell r="I47" t="str">
            <v>Tonnes</v>
          </cell>
          <cell r="J47" t="e">
            <v>#REF!</v>
          </cell>
          <cell r="K47" t="e">
            <v>#REF!</v>
          </cell>
          <cell r="M47" t="e">
            <v>#REF!</v>
          </cell>
          <cell r="N47" t="e">
            <v>#REF!</v>
          </cell>
          <cell r="O47" t="e">
            <v>#REF!</v>
          </cell>
          <cell r="P47" t="e">
            <v>#REF!</v>
          </cell>
          <cell r="Q47" t="e">
            <v>#REF!</v>
          </cell>
          <cell r="R47" t="e">
            <v>#REF!</v>
          </cell>
          <cell r="S47" t="e">
            <v>#REF!</v>
          </cell>
          <cell r="T47" t="e">
            <v>#REF!</v>
          </cell>
          <cell r="U47" t="e">
            <v>#REF!</v>
          </cell>
          <cell r="V47" t="e">
            <v>#REF!</v>
          </cell>
          <cell r="W47" t="e">
            <v>#REF!</v>
          </cell>
          <cell r="X47" t="e">
            <v>#REF!</v>
          </cell>
          <cell r="Y47" t="e">
            <v>#REF!</v>
          </cell>
          <cell r="Z47" t="e">
            <v>#REF!</v>
          </cell>
          <cell r="AA47" t="e">
            <v>#REF!</v>
          </cell>
          <cell r="AB47" t="e">
            <v>#REF!</v>
          </cell>
          <cell r="AC47" t="e">
            <v>#REF!</v>
          </cell>
          <cell r="AD47" t="e">
            <v>#REF!</v>
          </cell>
          <cell r="AE47" t="e">
            <v>#REF!</v>
          </cell>
          <cell r="AF47" t="e">
            <v>#REF!</v>
          </cell>
          <cell r="AG47" t="e">
            <v>#REF!</v>
          </cell>
          <cell r="AH47" t="e">
            <v>#REF!</v>
          </cell>
        </row>
        <row r="48">
          <cell r="F48" t="str">
            <v>22060130</v>
          </cell>
          <cell r="G48" t="str">
            <v>5401020</v>
          </cell>
          <cell r="H48" t="e">
            <v>#REF!</v>
          </cell>
          <cell r="I48" t="str">
            <v>Tonnes</v>
          </cell>
          <cell r="J48" t="e">
            <v>#REF!</v>
          </cell>
          <cell r="K48" t="e">
            <v>#REF!</v>
          </cell>
          <cell r="M48" t="e">
            <v>#REF!</v>
          </cell>
          <cell r="N48" t="e">
            <v>#REF!</v>
          </cell>
          <cell r="O48" t="e">
            <v>#REF!</v>
          </cell>
          <cell r="P48" t="e">
            <v>#REF!</v>
          </cell>
          <cell r="Q48" t="e">
            <v>#REF!</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cell r="AE48" t="e">
            <v>#REF!</v>
          </cell>
          <cell r="AF48" t="e">
            <v>#REF!</v>
          </cell>
          <cell r="AG48" t="e">
            <v>#REF!</v>
          </cell>
          <cell r="AH48" t="e">
            <v>#REF!</v>
          </cell>
        </row>
        <row r="49">
          <cell r="F49" t="str">
            <v>22060140</v>
          </cell>
          <cell r="G49" t="str">
            <v>5401020</v>
          </cell>
          <cell r="H49" t="e">
            <v>#REF!</v>
          </cell>
          <cell r="I49" t="str">
            <v>Tonnes</v>
          </cell>
          <cell r="J49" t="e">
            <v>#REF!</v>
          </cell>
          <cell r="K49" t="e">
            <v>#REF!</v>
          </cell>
          <cell r="M49" t="e">
            <v>#REF!</v>
          </cell>
          <cell r="N49" t="e">
            <v>#REF!</v>
          </cell>
          <cell r="O49" t="e">
            <v>#REF!</v>
          </cell>
          <cell r="P49" t="e">
            <v>#REF!</v>
          </cell>
          <cell r="Q49" t="e">
            <v>#REF!</v>
          </cell>
          <cell r="R49" t="e">
            <v>#REF!</v>
          </cell>
          <cell r="S49" t="e">
            <v>#REF!</v>
          </cell>
          <cell r="T49" t="e">
            <v>#REF!</v>
          </cell>
          <cell r="U49" t="e">
            <v>#REF!</v>
          </cell>
          <cell r="V49" t="e">
            <v>#REF!</v>
          </cell>
          <cell r="W49" t="e">
            <v>#REF!</v>
          </cell>
          <cell r="X49" t="e">
            <v>#REF!</v>
          </cell>
          <cell r="Y49" t="e">
            <v>#REF!</v>
          </cell>
          <cell r="Z49" t="e">
            <v>#REF!</v>
          </cell>
          <cell r="AA49" t="e">
            <v>#REF!</v>
          </cell>
          <cell r="AB49" t="e">
            <v>#REF!</v>
          </cell>
          <cell r="AC49" t="e">
            <v>#REF!</v>
          </cell>
          <cell r="AD49" t="e">
            <v>#REF!</v>
          </cell>
          <cell r="AE49" t="e">
            <v>#REF!</v>
          </cell>
          <cell r="AF49" t="e">
            <v>#REF!</v>
          </cell>
          <cell r="AG49" t="e">
            <v>#REF!</v>
          </cell>
          <cell r="AH49" t="e">
            <v>#REF!</v>
          </cell>
        </row>
        <row r="50">
          <cell r="F50" t="str">
            <v>22060130</v>
          </cell>
          <cell r="G50" t="str">
            <v>5401030</v>
          </cell>
          <cell r="H50" t="e">
            <v>#REF!</v>
          </cell>
          <cell r="I50" t="str">
            <v>Tonnes</v>
          </cell>
          <cell r="J50" t="e">
            <v>#REF!</v>
          </cell>
          <cell r="K50" t="e">
            <v>#REF!</v>
          </cell>
          <cell r="M50" t="e">
            <v>#REF!</v>
          </cell>
          <cell r="N50" t="e">
            <v>#REF!</v>
          </cell>
          <cell r="O50" t="e">
            <v>#REF!</v>
          </cell>
          <cell r="P50" t="e">
            <v>#REF!</v>
          </cell>
          <cell r="Q50" t="e">
            <v>#REF!</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cell r="AE50" t="e">
            <v>#REF!</v>
          </cell>
          <cell r="AF50" t="e">
            <v>#REF!</v>
          </cell>
          <cell r="AG50" t="e">
            <v>#REF!</v>
          </cell>
          <cell r="AH50" t="e">
            <v>#REF!</v>
          </cell>
        </row>
        <row r="51">
          <cell r="F51" t="str">
            <v>22060130</v>
          </cell>
          <cell r="G51" t="str">
            <v>5401040</v>
          </cell>
          <cell r="H51" t="e">
            <v>#REF!</v>
          </cell>
          <cell r="I51" t="str">
            <v>Tonnes</v>
          </cell>
          <cell r="J51" t="e">
            <v>#REF!</v>
          </cell>
          <cell r="K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cell r="AE51" t="e">
            <v>#REF!</v>
          </cell>
          <cell r="AF51" t="e">
            <v>#REF!</v>
          </cell>
          <cell r="AG51" t="e">
            <v>#REF!</v>
          </cell>
          <cell r="AH51" t="e">
            <v>#REF!</v>
          </cell>
        </row>
        <row r="52">
          <cell r="F52" t="str">
            <v>22060140</v>
          </cell>
          <cell r="G52" t="str">
            <v>5401030</v>
          </cell>
          <cell r="H52" t="e">
            <v>#REF!</v>
          </cell>
          <cell r="I52" t="str">
            <v>Tonnes</v>
          </cell>
          <cell r="J52" t="e">
            <v>#REF!</v>
          </cell>
          <cell r="K52" t="e">
            <v>#REF!</v>
          </cell>
          <cell r="M52" t="e">
            <v>#REF!</v>
          </cell>
          <cell r="N52" t="e">
            <v>#REF!</v>
          </cell>
          <cell r="O52" t="e">
            <v>#REF!</v>
          </cell>
          <cell r="P52" t="e">
            <v>#REF!</v>
          </cell>
          <cell r="Q52" t="e">
            <v>#REF!</v>
          </cell>
          <cell r="R52" t="e">
            <v>#REF!</v>
          </cell>
          <cell r="S52" t="e">
            <v>#REF!</v>
          </cell>
          <cell r="T52" t="e">
            <v>#REF!</v>
          </cell>
          <cell r="U52" t="e">
            <v>#REF!</v>
          </cell>
          <cell r="V52" t="e">
            <v>#REF!</v>
          </cell>
          <cell r="W52" t="e">
            <v>#REF!</v>
          </cell>
          <cell r="X52" t="e">
            <v>#REF!</v>
          </cell>
          <cell r="Y52" t="e">
            <v>#REF!</v>
          </cell>
          <cell r="Z52" t="e">
            <v>#REF!</v>
          </cell>
          <cell r="AA52" t="e">
            <v>#REF!</v>
          </cell>
          <cell r="AB52" t="e">
            <v>#REF!</v>
          </cell>
          <cell r="AC52" t="e">
            <v>#REF!</v>
          </cell>
          <cell r="AD52" t="e">
            <v>#REF!</v>
          </cell>
          <cell r="AE52" t="e">
            <v>#REF!</v>
          </cell>
          <cell r="AF52" t="e">
            <v>#REF!</v>
          </cell>
          <cell r="AG52" t="e">
            <v>#REF!</v>
          </cell>
          <cell r="AH52" t="e">
            <v>#REF!</v>
          </cell>
        </row>
        <row r="53">
          <cell r="F53" t="str">
            <v>22060140</v>
          </cell>
          <cell r="G53" t="str">
            <v>5401040</v>
          </cell>
          <cell r="H53" t="e">
            <v>#REF!</v>
          </cell>
          <cell r="I53" t="str">
            <v>Tonnes</v>
          </cell>
          <cell r="J53" t="e">
            <v>#REF!</v>
          </cell>
          <cell r="K53" t="e">
            <v>#REF!</v>
          </cell>
          <cell r="M53" t="e">
            <v>#REF!</v>
          </cell>
          <cell r="N53" t="e">
            <v>#REF!</v>
          </cell>
          <cell r="O53" t="e">
            <v>#REF!</v>
          </cell>
          <cell r="P53" t="e">
            <v>#REF!</v>
          </cell>
          <cell r="Q53" t="e">
            <v>#REF!</v>
          </cell>
          <cell r="R53" t="e">
            <v>#REF!</v>
          </cell>
          <cell r="S53" t="e">
            <v>#REF!</v>
          </cell>
          <cell r="T53" t="e">
            <v>#REF!</v>
          </cell>
          <cell r="U53" t="e">
            <v>#REF!</v>
          </cell>
          <cell r="V53" t="e">
            <v>#REF!</v>
          </cell>
          <cell r="W53" t="e">
            <v>#REF!</v>
          </cell>
          <cell r="X53" t="e">
            <v>#REF!</v>
          </cell>
          <cell r="Y53" t="e">
            <v>#REF!</v>
          </cell>
          <cell r="Z53" t="e">
            <v>#REF!</v>
          </cell>
          <cell r="AA53" t="e">
            <v>#REF!</v>
          </cell>
          <cell r="AB53" t="e">
            <v>#REF!</v>
          </cell>
          <cell r="AC53" t="e">
            <v>#REF!</v>
          </cell>
          <cell r="AD53" t="e">
            <v>#REF!</v>
          </cell>
          <cell r="AE53" t="e">
            <v>#REF!</v>
          </cell>
          <cell r="AF53" t="e">
            <v>#REF!</v>
          </cell>
          <cell r="AG53" t="e">
            <v>#REF!</v>
          </cell>
          <cell r="AH53" t="e">
            <v>#REF!</v>
          </cell>
        </row>
        <row r="54">
          <cell r="F54" t="str">
            <v>22060140</v>
          </cell>
          <cell r="G54" t="str">
            <v>5425010</v>
          </cell>
          <cell r="H54" t="e">
            <v>#REF!</v>
          </cell>
          <cell r="I54" t="str">
            <v>Tonnes</v>
          </cell>
          <cell r="J54" t="e">
            <v>#REF!</v>
          </cell>
          <cell r="K54" t="e">
            <v>#REF!</v>
          </cell>
          <cell r="M54" t="e">
            <v>#REF!</v>
          </cell>
          <cell r="N54" t="e">
            <v>#REF!</v>
          </cell>
          <cell r="O54" t="e">
            <v>#REF!</v>
          </cell>
          <cell r="P54" t="e">
            <v>#REF!</v>
          </cell>
          <cell r="Q54" t="e">
            <v>#REF!</v>
          </cell>
          <cell r="R54" t="e">
            <v>#REF!</v>
          </cell>
          <cell r="S54" t="e">
            <v>#REF!</v>
          </cell>
          <cell r="T54" t="e">
            <v>#REF!</v>
          </cell>
          <cell r="U54" t="e">
            <v>#REF!</v>
          </cell>
          <cell r="V54" t="e">
            <v>#REF!</v>
          </cell>
          <cell r="W54" t="e">
            <v>#REF!</v>
          </cell>
          <cell r="X54" t="e">
            <v>#REF!</v>
          </cell>
          <cell r="Y54" t="e">
            <v>#REF!</v>
          </cell>
          <cell r="Z54" t="e">
            <v>#REF!</v>
          </cell>
          <cell r="AA54" t="e">
            <v>#REF!</v>
          </cell>
          <cell r="AB54" t="e">
            <v>#REF!</v>
          </cell>
          <cell r="AC54" t="e">
            <v>#REF!</v>
          </cell>
          <cell r="AD54" t="e">
            <v>#REF!</v>
          </cell>
          <cell r="AE54" t="e">
            <v>#REF!</v>
          </cell>
          <cell r="AF54" t="e">
            <v>#REF!</v>
          </cell>
          <cell r="AG54" t="e">
            <v>#REF!</v>
          </cell>
          <cell r="AH54" t="e">
            <v>#REF!</v>
          </cell>
        </row>
        <row r="55">
          <cell r="F55" t="str">
            <v>22060140</v>
          </cell>
          <cell r="G55" t="str">
            <v>5425020</v>
          </cell>
          <cell r="H55" t="e">
            <v>#REF!</v>
          </cell>
          <cell r="I55" t="str">
            <v>Tonnes</v>
          </cell>
          <cell r="J55" t="e">
            <v>#REF!</v>
          </cell>
          <cell r="K55" t="e">
            <v>#REF!</v>
          </cell>
          <cell r="M55" t="e">
            <v>#REF!</v>
          </cell>
          <cell r="N55" t="e">
            <v>#REF!</v>
          </cell>
          <cell r="O55" t="e">
            <v>#REF!</v>
          </cell>
          <cell r="P55" t="e">
            <v>#REF!</v>
          </cell>
          <cell r="Q55" t="e">
            <v>#REF!</v>
          </cell>
          <cell r="R55" t="e">
            <v>#REF!</v>
          </cell>
          <cell r="S55" t="e">
            <v>#REF!</v>
          </cell>
          <cell r="T55" t="e">
            <v>#REF!</v>
          </cell>
          <cell r="U55" t="e">
            <v>#REF!</v>
          </cell>
          <cell r="V55" t="e">
            <v>#REF!</v>
          </cell>
          <cell r="W55" t="e">
            <v>#REF!</v>
          </cell>
          <cell r="X55" t="e">
            <v>#REF!</v>
          </cell>
          <cell r="Y55" t="e">
            <v>#REF!</v>
          </cell>
          <cell r="Z55" t="e">
            <v>#REF!</v>
          </cell>
          <cell r="AA55" t="e">
            <v>#REF!</v>
          </cell>
          <cell r="AB55" t="e">
            <v>#REF!</v>
          </cell>
          <cell r="AC55" t="e">
            <v>#REF!</v>
          </cell>
          <cell r="AD55" t="e">
            <v>#REF!</v>
          </cell>
          <cell r="AE55" t="e">
            <v>#REF!</v>
          </cell>
          <cell r="AF55" t="e">
            <v>#REF!</v>
          </cell>
          <cell r="AG55" t="e">
            <v>#REF!</v>
          </cell>
          <cell r="AH55" t="e">
            <v>#REF!</v>
          </cell>
        </row>
        <row r="56">
          <cell r="F56" t="str">
            <v>22060140</v>
          </cell>
          <cell r="G56" t="str">
            <v xml:space="preserve">5410   </v>
          </cell>
          <cell r="H56" t="e">
            <v>#REF!</v>
          </cell>
          <cell r="I56" t="str">
            <v>Tonnes</v>
          </cell>
          <cell r="J56" t="e">
            <v>#REF!</v>
          </cell>
          <cell r="K56" t="e">
            <v>#REF!</v>
          </cell>
          <cell r="M56" t="e">
            <v>#REF!</v>
          </cell>
          <cell r="N56" t="e">
            <v>#REF!</v>
          </cell>
          <cell r="O56" t="e">
            <v>#REF!</v>
          </cell>
          <cell r="P56" t="e">
            <v>#REF!</v>
          </cell>
          <cell r="Q56" t="e">
            <v>#REF!</v>
          </cell>
          <cell r="R56" t="e">
            <v>#REF!</v>
          </cell>
          <cell r="S56" t="e">
            <v>#REF!</v>
          </cell>
          <cell r="T56" t="e">
            <v>#REF!</v>
          </cell>
          <cell r="U56" t="e">
            <v>#REF!</v>
          </cell>
          <cell r="V56" t="e">
            <v>#REF!</v>
          </cell>
          <cell r="W56" t="e">
            <v>#REF!</v>
          </cell>
          <cell r="X56" t="e">
            <v>#REF!</v>
          </cell>
          <cell r="Y56" t="e">
            <v>#REF!</v>
          </cell>
          <cell r="Z56" t="e">
            <v>#REF!</v>
          </cell>
          <cell r="AA56" t="e">
            <v>#REF!</v>
          </cell>
          <cell r="AB56" t="e">
            <v>#REF!</v>
          </cell>
          <cell r="AC56" t="e">
            <v>#REF!</v>
          </cell>
          <cell r="AD56" t="e">
            <v>#REF!</v>
          </cell>
          <cell r="AE56" t="e">
            <v>#REF!</v>
          </cell>
          <cell r="AF56" t="e">
            <v>#REF!</v>
          </cell>
          <cell r="AG56" t="e">
            <v>#REF!</v>
          </cell>
          <cell r="AH56" t="e">
            <v>#REF!</v>
          </cell>
        </row>
        <row r="57">
          <cell r="F57" t="str">
            <v>22060130</v>
          </cell>
          <cell r="G57" t="str">
            <v xml:space="preserve">5410   </v>
          </cell>
          <cell r="H57" t="e">
            <v>#REF!</v>
          </cell>
          <cell r="I57" t="str">
            <v>Tonnes</v>
          </cell>
          <cell r="J57" t="e">
            <v>#REF!</v>
          </cell>
          <cell r="K57" t="e">
            <v>#REF!</v>
          </cell>
          <cell r="M57" t="e">
            <v>#REF!</v>
          </cell>
          <cell r="N57" t="e">
            <v>#REF!</v>
          </cell>
          <cell r="O57" t="e">
            <v>#REF!</v>
          </cell>
          <cell r="P57" t="e">
            <v>#REF!</v>
          </cell>
          <cell r="Q57" t="e">
            <v>#REF!</v>
          </cell>
          <cell r="R57" t="e">
            <v>#REF!</v>
          </cell>
          <cell r="S57" t="e">
            <v>#REF!</v>
          </cell>
          <cell r="T57" t="e">
            <v>#REF!</v>
          </cell>
          <cell r="U57" t="e">
            <v>#REF!</v>
          </cell>
          <cell r="V57" t="e">
            <v>#REF!</v>
          </cell>
          <cell r="W57" t="e">
            <v>#REF!</v>
          </cell>
          <cell r="X57" t="e">
            <v>#REF!</v>
          </cell>
          <cell r="Y57" t="e">
            <v>#REF!</v>
          </cell>
          <cell r="Z57" t="e">
            <v>#REF!</v>
          </cell>
          <cell r="AA57" t="e">
            <v>#REF!</v>
          </cell>
          <cell r="AB57" t="e">
            <v>#REF!</v>
          </cell>
          <cell r="AC57" t="e">
            <v>#REF!</v>
          </cell>
          <cell r="AD57" t="e">
            <v>#REF!</v>
          </cell>
          <cell r="AE57" t="e">
            <v>#REF!</v>
          </cell>
          <cell r="AF57" t="e">
            <v>#REF!</v>
          </cell>
          <cell r="AG57" t="e">
            <v>#REF!</v>
          </cell>
          <cell r="AH57" t="e">
            <v>#REF!</v>
          </cell>
        </row>
        <row r="58">
          <cell r="F58" t="str">
            <v>22060140</v>
          </cell>
          <cell r="G58" t="str">
            <v xml:space="preserve">5410   </v>
          </cell>
          <cell r="H58" t="e">
            <v>#REF!</v>
          </cell>
          <cell r="I58" t="str">
            <v>Tonnes</v>
          </cell>
          <cell r="J58" t="e">
            <v>#REF!</v>
          </cell>
          <cell r="K58" t="e">
            <v>#REF!</v>
          </cell>
          <cell r="M58" t="e">
            <v>#REF!</v>
          </cell>
          <cell r="N58" t="e">
            <v>#REF!</v>
          </cell>
          <cell r="O58" t="e">
            <v>#REF!</v>
          </cell>
          <cell r="P58" t="e">
            <v>#REF!</v>
          </cell>
          <cell r="Q58" t="e">
            <v>#REF!</v>
          </cell>
          <cell r="R58" t="e">
            <v>#REF!</v>
          </cell>
          <cell r="S58" t="e">
            <v>#REF!</v>
          </cell>
          <cell r="T58" t="e">
            <v>#REF!</v>
          </cell>
          <cell r="U58" t="e">
            <v>#REF!</v>
          </cell>
          <cell r="V58" t="e">
            <v>#REF!</v>
          </cell>
          <cell r="W58" t="e">
            <v>#REF!</v>
          </cell>
          <cell r="X58" t="e">
            <v>#REF!</v>
          </cell>
          <cell r="Y58" t="e">
            <v>#REF!</v>
          </cell>
          <cell r="Z58" t="e">
            <v>#REF!</v>
          </cell>
          <cell r="AA58" t="e">
            <v>#REF!</v>
          </cell>
          <cell r="AB58" t="e">
            <v>#REF!</v>
          </cell>
          <cell r="AC58" t="e">
            <v>#REF!</v>
          </cell>
          <cell r="AD58" t="e">
            <v>#REF!</v>
          </cell>
          <cell r="AE58" t="e">
            <v>#REF!</v>
          </cell>
          <cell r="AF58" t="e">
            <v>#REF!</v>
          </cell>
          <cell r="AG58" t="e">
            <v>#REF!</v>
          </cell>
          <cell r="AH58" t="e">
            <v>#REF!</v>
          </cell>
        </row>
        <row r="59">
          <cell r="F59" t="str">
            <v>22060130</v>
          </cell>
          <cell r="G59" t="str">
            <v xml:space="preserve">5410   </v>
          </cell>
          <cell r="H59" t="e">
            <v>#REF!</v>
          </cell>
          <cell r="I59" t="str">
            <v>Tonnes</v>
          </cell>
          <cell r="J59" t="e">
            <v>#REF!</v>
          </cell>
          <cell r="K59" t="e">
            <v>#REF!</v>
          </cell>
          <cell r="M59" t="e">
            <v>#REF!</v>
          </cell>
          <cell r="N59" t="e">
            <v>#REF!</v>
          </cell>
          <cell r="O59" t="e">
            <v>#REF!</v>
          </cell>
          <cell r="P59" t="e">
            <v>#REF!</v>
          </cell>
          <cell r="Q59" t="e">
            <v>#REF!</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cell r="AE59" t="e">
            <v>#REF!</v>
          </cell>
          <cell r="AF59" t="e">
            <v>#REF!</v>
          </cell>
          <cell r="AG59" t="e">
            <v>#REF!</v>
          </cell>
          <cell r="AH59" t="e">
            <v>#REF!</v>
          </cell>
        </row>
        <row r="60">
          <cell r="F60" t="str">
            <v>22060151</v>
          </cell>
          <cell r="G60" t="str">
            <v xml:space="preserve">5405   </v>
          </cell>
          <cell r="H60" t="e">
            <v>#REF!</v>
          </cell>
          <cell r="I60" t="str">
            <v>Tonnes</v>
          </cell>
          <cell r="J60" t="e">
            <v>#REF!</v>
          </cell>
          <cell r="K60" t="e">
            <v>#REF!</v>
          </cell>
          <cell r="M60" t="e">
            <v>#REF!</v>
          </cell>
          <cell r="N60" t="e">
            <v>#REF!</v>
          </cell>
          <cell r="O60" t="e">
            <v>#REF!</v>
          </cell>
          <cell r="P60" t="e">
            <v>#REF!</v>
          </cell>
          <cell r="Q60" t="e">
            <v>#REF!</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cell r="AE60" t="e">
            <v>#REF!</v>
          </cell>
          <cell r="AF60" t="e">
            <v>#REF!</v>
          </cell>
          <cell r="AG60" t="e">
            <v>#REF!</v>
          </cell>
          <cell r="AH60" t="e">
            <v>#REF!</v>
          </cell>
        </row>
        <row r="61">
          <cell r="F61" t="str">
            <v>22060152</v>
          </cell>
          <cell r="G61" t="str">
            <v xml:space="preserve">5340   </v>
          </cell>
          <cell r="H61" t="e">
            <v>#REF!</v>
          </cell>
          <cell r="I61" t="str">
            <v>Sets</v>
          </cell>
          <cell r="J61" t="e">
            <v>#REF!</v>
          </cell>
          <cell r="K61" t="e">
            <v>#REF!</v>
          </cell>
          <cell r="M61" t="e">
            <v>#REF!</v>
          </cell>
          <cell r="N61" t="e">
            <v>#REF!</v>
          </cell>
          <cell r="O61" t="e">
            <v>#REF!</v>
          </cell>
          <cell r="P61" t="e">
            <v>#REF!</v>
          </cell>
          <cell r="Q61" t="e">
            <v>#REF!</v>
          </cell>
          <cell r="R61" t="e">
            <v>#REF!</v>
          </cell>
          <cell r="S61" t="e">
            <v>#REF!</v>
          </cell>
          <cell r="T61" t="e">
            <v>#REF!</v>
          </cell>
          <cell r="U61" t="e">
            <v>#REF!</v>
          </cell>
          <cell r="V61" t="e">
            <v>#REF!</v>
          </cell>
          <cell r="W61" t="e">
            <v>#REF!</v>
          </cell>
          <cell r="X61" t="e">
            <v>#REF!</v>
          </cell>
          <cell r="Y61" t="e">
            <v>#REF!</v>
          </cell>
          <cell r="Z61" t="e">
            <v>#REF!</v>
          </cell>
          <cell r="AA61" t="e">
            <v>#REF!</v>
          </cell>
          <cell r="AB61" t="e">
            <v>#REF!</v>
          </cell>
          <cell r="AC61" t="e">
            <v>#REF!</v>
          </cell>
          <cell r="AD61" t="e">
            <v>#REF!</v>
          </cell>
          <cell r="AE61" t="e">
            <v>#REF!</v>
          </cell>
          <cell r="AF61" t="e">
            <v>#REF!</v>
          </cell>
          <cell r="AG61" t="e">
            <v>#REF!</v>
          </cell>
          <cell r="AH61" t="e">
            <v>#REF!</v>
          </cell>
        </row>
        <row r="62">
          <cell r="F62" t="str">
            <v>22060140</v>
          </cell>
          <cell r="G62" t="str">
            <v xml:space="preserve">5410   </v>
          </cell>
          <cell r="H62" t="e">
            <v>#REF!</v>
          </cell>
          <cell r="I62" t="str">
            <v>Tonnes</v>
          </cell>
          <cell r="J62" t="e">
            <v>#REF!</v>
          </cell>
          <cell r="K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X62" t="e">
            <v>#REF!</v>
          </cell>
          <cell r="Y62" t="e">
            <v>#REF!</v>
          </cell>
          <cell r="Z62" t="e">
            <v>#REF!</v>
          </cell>
          <cell r="AA62" t="e">
            <v>#REF!</v>
          </cell>
          <cell r="AB62" t="e">
            <v>#REF!</v>
          </cell>
          <cell r="AC62" t="e">
            <v>#REF!</v>
          </cell>
          <cell r="AD62" t="e">
            <v>#REF!</v>
          </cell>
          <cell r="AE62" t="e">
            <v>#REF!</v>
          </cell>
          <cell r="AF62" t="e">
            <v>#REF!</v>
          </cell>
          <cell r="AG62" t="e">
            <v>#REF!</v>
          </cell>
          <cell r="AH62" t="e">
            <v>#REF!</v>
          </cell>
        </row>
        <row r="63">
          <cell r="F63" t="str">
            <v>22060100</v>
          </cell>
          <cell r="G63" t="str">
            <v xml:space="preserve">5221   </v>
          </cell>
          <cell r="H63" t="e">
            <v>#REF!</v>
          </cell>
          <cell r="I63" t="str">
            <v>Kw</v>
          </cell>
          <cell r="J63">
            <v>0.09</v>
          </cell>
          <cell r="K63" t="e">
            <v>#REF!</v>
          </cell>
          <cell r="M63" t="e">
            <v>#REF!</v>
          </cell>
          <cell r="N63" t="e">
            <v>#REF!</v>
          </cell>
          <cell r="O63" t="e">
            <v>#REF!</v>
          </cell>
          <cell r="P63" t="e">
            <v>#REF!</v>
          </cell>
          <cell r="Q63" t="e">
            <v>#REF!</v>
          </cell>
          <cell r="R63" t="e">
            <v>#REF!</v>
          </cell>
          <cell r="S63" t="e">
            <v>#REF!</v>
          </cell>
          <cell r="T63" t="e">
            <v>#REF!</v>
          </cell>
          <cell r="U63" t="e">
            <v>#REF!</v>
          </cell>
          <cell r="V63" t="e">
            <v>#REF!</v>
          </cell>
          <cell r="W63" t="e">
            <v>#REF!</v>
          </cell>
          <cell r="X63" t="e">
            <v>#REF!</v>
          </cell>
          <cell r="Y63" t="e">
            <v>#REF!</v>
          </cell>
          <cell r="Z63" t="e">
            <v>#REF!</v>
          </cell>
          <cell r="AA63" t="e">
            <v>#REF!</v>
          </cell>
          <cell r="AB63" t="e">
            <v>#REF!</v>
          </cell>
          <cell r="AC63" t="e">
            <v>#REF!</v>
          </cell>
          <cell r="AD63" t="e">
            <v>#REF!</v>
          </cell>
          <cell r="AE63" t="e">
            <v>#REF!</v>
          </cell>
          <cell r="AF63" t="e">
            <v>#REF!</v>
          </cell>
          <cell r="AG63" t="e">
            <v>#REF!</v>
          </cell>
          <cell r="AH63" t="e">
            <v>#REF!</v>
          </cell>
        </row>
        <row r="64">
          <cell r="F64" t="str">
            <v>22060110</v>
          </cell>
          <cell r="G64" t="str">
            <v xml:space="preserve">5221   </v>
          </cell>
          <cell r="H64" t="e">
            <v>#REF!</v>
          </cell>
          <cell r="I64" t="str">
            <v>Kw</v>
          </cell>
          <cell r="J64">
            <v>0.09</v>
          </cell>
          <cell r="K64" t="e">
            <v>#REF!</v>
          </cell>
          <cell r="M64" t="e">
            <v>#REF!</v>
          </cell>
          <cell r="N64" t="e">
            <v>#REF!</v>
          </cell>
          <cell r="O64" t="e">
            <v>#REF!</v>
          </cell>
          <cell r="P64" t="e">
            <v>#REF!</v>
          </cell>
          <cell r="Q64" t="e">
            <v>#REF!</v>
          </cell>
          <cell r="R64" t="e">
            <v>#REF!</v>
          </cell>
          <cell r="S64" t="e">
            <v>#REF!</v>
          </cell>
          <cell r="T64" t="e">
            <v>#REF!</v>
          </cell>
          <cell r="U64" t="e">
            <v>#REF!</v>
          </cell>
          <cell r="V64" t="e">
            <v>#REF!</v>
          </cell>
          <cell r="W64" t="e">
            <v>#REF!</v>
          </cell>
          <cell r="X64" t="e">
            <v>#REF!</v>
          </cell>
          <cell r="Y64" t="e">
            <v>#REF!</v>
          </cell>
          <cell r="Z64" t="e">
            <v>#REF!</v>
          </cell>
          <cell r="AA64" t="e">
            <v>#REF!</v>
          </cell>
          <cell r="AB64" t="e">
            <v>#REF!</v>
          </cell>
          <cell r="AC64" t="e">
            <v>#REF!</v>
          </cell>
          <cell r="AD64" t="e">
            <v>#REF!</v>
          </cell>
          <cell r="AE64" t="e">
            <v>#REF!</v>
          </cell>
          <cell r="AF64" t="e">
            <v>#REF!</v>
          </cell>
          <cell r="AG64" t="e">
            <v>#REF!</v>
          </cell>
          <cell r="AH64" t="e">
            <v>#REF!</v>
          </cell>
        </row>
        <row r="65">
          <cell r="F65" t="str">
            <v>22060121</v>
          </cell>
          <cell r="G65" t="str">
            <v xml:space="preserve">5221   </v>
          </cell>
          <cell r="H65" t="e">
            <v>#REF!</v>
          </cell>
          <cell r="I65" t="str">
            <v>Kw</v>
          </cell>
          <cell r="J65">
            <v>0.09</v>
          </cell>
          <cell r="K65" t="e">
            <v>#REF!</v>
          </cell>
          <cell r="M65" t="e">
            <v>#REF!</v>
          </cell>
          <cell r="N65" t="e">
            <v>#REF!</v>
          </cell>
          <cell r="O65" t="e">
            <v>#REF!</v>
          </cell>
          <cell r="P65" t="e">
            <v>#REF!</v>
          </cell>
          <cell r="Q65" t="e">
            <v>#REF!</v>
          </cell>
          <cell r="R65" t="e">
            <v>#REF!</v>
          </cell>
          <cell r="S65" t="e">
            <v>#REF!</v>
          </cell>
          <cell r="T65" t="e">
            <v>#REF!</v>
          </cell>
          <cell r="U65" t="e">
            <v>#REF!</v>
          </cell>
          <cell r="V65" t="e">
            <v>#REF!</v>
          </cell>
          <cell r="W65" t="e">
            <v>#REF!</v>
          </cell>
          <cell r="X65" t="e">
            <v>#REF!</v>
          </cell>
          <cell r="Y65" t="e">
            <v>#REF!</v>
          </cell>
          <cell r="Z65" t="e">
            <v>#REF!</v>
          </cell>
          <cell r="AA65" t="e">
            <v>#REF!</v>
          </cell>
          <cell r="AB65" t="e">
            <v>#REF!</v>
          </cell>
          <cell r="AC65" t="e">
            <v>#REF!</v>
          </cell>
          <cell r="AD65" t="e">
            <v>#REF!</v>
          </cell>
          <cell r="AE65" t="e">
            <v>#REF!</v>
          </cell>
          <cell r="AF65" t="e">
            <v>#REF!</v>
          </cell>
          <cell r="AG65" t="e">
            <v>#REF!</v>
          </cell>
          <cell r="AH65" t="e">
            <v>#REF!</v>
          </cell>
        </row>
        <row r="66">
          <cell r="F66" t="str">
            <v>22060122</v>
          </cell>
          <cell r="G66" t="str">
            <v xml:space="preserve">5221   </v>
          </cell>
          <cell r="H66" t="e">
            <v>#REF!</v>
          </cell>
          <cell r="I66" t="str">
            <v>Kw</v>
          </cell>
          <cell r="J66">
            <v>0.09</v>
          </cell>
          <cell r="K66" t="e">
            <v>#REF!</v>
          </cell>
          <cell r="M66" t="e">
            <v>#REF!</v>
          </cell>
          <cell r="N66" t="e">
            <v>#REF!</v>
          </cell>
          <cell r="O66" t="e">
            <v>#REF!</v>
          </cell>
          <cell r="P66" t="e">
            <v>#REF!</v>
          </cell>
          <cell r="Q66" t="e">
            <v>#REF!</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cell r="AE66" t="e">
            <v>#REF!</v>
          </cell>
          <cell r="AF66" t="e">
            <v>#REF!</v>
          </cell>
          <cell r="AG66" t="e">
            <v>#REF!</v>
          </cell>
          <cell r="AH66" t="e">
            <v>#REF!</v>
          </cell>
        </row>
        <row r="67">
          <cell r="F67" t="str">
            <v>22060123</v>
          </cell>
          <cell r="G67" t="str">
            <v xml:space="preserve">5221   </v>
          </cell>
          <cell r="H67" t="e">
            <v>#REF!</v>
          </cell>
          <cell r="I67" t="str">
            <v>Kw</v>
          </cell>
          <cell r="J67">
            <v>0.09</v>
          </cell>
          <cell r="K67" t="e">
            <v>#REF!</v>
          </cell>
          <cell r="M67" t="e">
            <v>#REF!</v>
          </cell>
          <cell r="N67" t="e">
            <v>#REF!</v>
          </cell>
          <cell r="O67" t="e">
            <v>#REF!</v>
          </cell>
          <cell r="P67" t="e">
            <v>#REF!</v>
          </cell>
          <cell r="Q67" t="e">
            <v>#REF!</v>
          </cell>
          <cell r="R67" t="e">
            <v>#REF!</v>
          </cell>
          <cell r="S67" t="e">
            <v>#REF!</v>
          </cell>
          <cell r="T67" t="e">
            <v>#REF!</v>
          </cell>
          <cell r="U67" t="e">
            <v>#REF!</v>
          </cell>
          <cell r="V67" t="e">
            <v>#REF!</v>
          </cell>
          <cell r="W67" t="e">
            <v>#REF!</v>
          </cell>
          <cell r="X67" t="e">
            <v>#REF!</v>
          </cell>
          <cell r="Y67" t="e">
            <v>#REF!</v>
          </cell>
          <cell r="Z67" t="e">
            <v>#REF!</v>
          </cell>
          <cell r="AA67" t="e">
            <v>#REF!</v>
          </cell>
          <cell r="AB67" t="e">
            <v>#REF!</v>
          </cell>
          <cell r="AC67" t="e">
            <v>#REF!</v>
          </cell>
          <cell r="AD67" t="e">
            <v>#REF!</v>
          </cell>
          <cell r="AE67" t="e">
            <v>#REF!</v>
          </cell>
          <cell r="AF67" t="e">
            <v>#REF!</v>
          </cell>
          <cell r="AG67" t="e">
            <v>#REF!</v>
          </cell>
          <cell r="AH67" t="e">
            <v>#REF!</v>
          </cell>
        </row>
        <row r="68">
          <cell r="F68" t="str">
            <v>22060130</v>
          </cell>
          <cell r="G68" t="str">
            <v xml:space="preserve">5221   </v>
          </cell>
          <cell r="H68" t="e">
            <v>#REF!</v>
          </cell>
          <cell r="I68" t="str">
            <v>Kw</v>
          </cell>
          <cell r="J68">
            <v>0.09</v>
          </cell>
          <cell r="K68" t="e">
            <v>#REF!</v>
          </cell>
          <cell r="M68" t="e">
            <v>#REF!</v>
          </cell>
          <cell r="N68" t="e">
            <v>#REF!</v>
          </cell>
          <cell r="O68" t="e">
            <v>#REF!</v>
          </cell>
          <cell r="P68" t="e">
            <v>#REF!</v>
          </cell>
          <cell r="Q68" t="e">
            <v>#REF!</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cell r="AE68" t="e">
            <v>#REF!</v>
          </cell>
          <cell r="AF68" t="e">
            <v>#REF!</v>
          </cell>
          <cell r="AG68" t="e">
            <v>#REF!</v>
          </cell>
          <cell r="AH68" t="e">
            <v>#REF!</v>
          </cell>
        </row>
        <row r="69">
          <cell r="F69" t="str">
            <v>22060140</v>
          </cell>
          <cell r="G69" t="str">
            <v xml:space="preserve">5221   </v>
          </cell>
          <cell r="H69" t="e">
            <v>#REF!</v>
          </cell>
          <cell r="I69" t="str">
            <v>Kw</v>
          </cell>
          <cell r="J69">
            <v>0.09</v>
          </cell>
          <cell r="K69" t="e">
            <v>#REF!</v>
          </cell>
          <cell r="M69" t="e">
            <v>#REF!</v>
          </cell>
          <cell r="N69" t="e">
            <v>#REF!</v>
          </cell>
          <cell r="O69" t="e">
            <v>#REF!</v>
          </cell>
          <cell r="P69" t="e">
            <v>#REF!</v>
          </cell>
          <cell r="Q69" t="e">
            <v>#REF!</v>
          </cell>
          <cell r="R69" t="e">
            <v>#REF!</v>
          </cell>
          <cell r="S69" t="e">
            <v>#REF!</v>
          </cell>
          <cell r="T69" t="e">
            <v>#REF!</v>
          </cell>
          <cell r="U69" t="e">
            <v>#REF!</v>
          </cell>
          <cell r="V69" t="e">
            <v>#REF!</v>
          </cell>
          <cell r="W69" t="e">
            <v>#REF!</v>
          </cell>
          <cell r="X69" t="e">
            <v>#REF!</v>
          </cell>
          <cell r="Y69" t="e">
            <v>#REF!</v>
          </cell>
          <cell r="Z69" t="e">
            <v>#REF!</v>
          </cell>
          <cell r="AA69" t="e">
            <v>#REF!</v>
          </cell>
          <cell r="AB69" t="e">
            <v>#REF!</v>
          </cell>
          <cell r="AC69" t="e">
            <v>#REF!</v>
          </cell>
          <cell r="AD69" t="e">
            <v>#REF!</v>
          </cell>
          <cell r="AE69" t="e">
            <v>#REF!</v>
          </cell>
          <cell r="AF69" t="e">
            <v>#REF!</v>
          </cell>
          <cell r="AG69" t="e">
            <v>#REF!</v>
          </cell>
          <cell r="AH69" t="e">
            <v>#REF!</v>
          </cell>
        </row>
        <row r="70">
          <cell r="F70" t="str">
            <v>22060160</v>
          </cell>
          <cell r="G70" t="str">
            <v xml:space="preserve">5221   </v>
          </cell>
          <cell r="H70" t="e">
            <v>#REF!</v>
          </cell>
          <cell r="I70" t="str">
            <v>Kw</v>
          </cell>
          <cell r="J70">
            <v>0.09</v>
          </cell>
          <cell r="K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X70" t="e">
            <v>#REF!</v>
          </cell>
          <cell r="Y70" t="e">
            <v>#REF!</v>
          </cell>
          <cell r="Z70" t="e">
            <v>#REF!</v>
          </cell>
          <cell r="AA70" t="e">
            <v>#REF!</v>
          </cell>
          <cell r="AB70" t="e">
            <v>#REF!</v>
          </cell>
          <cell r="AC70" t="e">
            <v>#REF!</v>
          </cell>
          <cell r="AD70" t="e">
            <v>#REF!</v>
          </cell>
          <cell r="AE70" t="e">
            <v>#REF!</v>
          </cell>
          <cell r="AF70" t="e">
            <v>#REF!</v>
          </cell>
          <cell r="AG70" t="e">
            <v>#REF!</v>
          </cell>
          <cell r="AH70" t="e">
            <v>#REF!</v>
          </cell>
        </row>
        <row r="71">
          <cell r="F71" t="str">
            <v>22060151</v>
          </cell>
          <cell r="G71" t="str">
            <v xml:space="preserve">5221   </v>
          </cell>
          <cell r="H71" t="e">
            <v>#REF!</v>
          </cell>
          <cell r="I71" t="str">
            <v>Kw</v>
          </cell>
          <cell r="J71">
            <v>0.09</v>
          </cell>
          <cell r="K71" t="e">
            <v>#REF!</v>
          </cell>
          <cell r="M71" t="e">
            <v>#REF!</v>
          </cell>
          <cell r="N71" t="e">
            <v>#REF!</v>
          </cell>
          <cell r="O71" t="e">
            <v>#REF!</v>
          </cell>
          <cell r="P71" t="e">
            <v>#REF!</v>
          </cell>
          <cell r="Q71" t="e">
            <v>#REF!</v>
          </cell>
          <cell r="R71" t="e">
            <v>#REF!</v>
          </cell>
          <cell r="S71" t="e">
            <v>#REF!</v>
          </cell>
          <cell r="T71" t="e">
            <v>#REF!</v>
          </cell>
          <cell r="U71" t="e">
            <v>#REF!</v>
          </cell>
          <cell r="V71" t="e">
            <v>#REF!</v>
          </cell>
          <cell r="W71" t="e">
            <v>#REF!</v>
          </cell>
          <cell r="X71" t="e">
            <v>#REF!</v>
          </cell>
          <cell r="Y71" t="e">
            <v>#REF!</v>
          </cell>
          <cell r="Z71" t="e">
            <v>#REF!</v>
          </cell>
          <cell r="AA71" t="e">
            <v>#REF!</v>
          </cell>
          <cell r="AB71" t="e">
            <v>#REF!</v>
          </cell>
          <cell r="AC71" t="e">
            <v>#REF!</v>
          </cell>
          <cell r="AD71" t="e">
            <v>#REF!</v>
          </cell>
          <cell r="AE71" t="e">
            <v>#REF!</v>
          </cell>
          <cell r="AF71" t="e">
            <v>#REF!</v>
          </cell>
          <cell r="AG71" t="e">
            <v>#REF!</v>
          </cell>
          <cell r="AH71" t="e">
            <v>#REF!</v>
          </cell>
        </row>
        <row r="72">
          <cell r="F72" t="str">
            <v>22060180</v>
          </cell>
          <cell r="G72" t="str">
            <v xml:space="preserve">5221   </v>
          </cell>
          <cell r="H72" t="e">
            <v>#REF!</v>
          </cell>
          <cell r="I72" t="str">
            <v>Kw</v>
          </cell>
          <cell r="J72">
            <v>0.09</v>
          </cell>
          <cell r="K72" t="e">
            <v>#REF!</v>
          </cell>
          <cell r="M72" t="e">
            <v>#REF!</v>
          </cell>
          <cell r="N72" t="e">
            <v>#REF!</v>
          </cell>
          <cell r="O72" t="e">
            <v>#REF!</v>
          </cell>
          <cell r="P72" t="e">
            <v>#REF!</v>
          </cell>
          <cell r="Q72" t="e">
            <v>#REF!</v>
          </cell>
          <cell r="R72" t="e">
            <v>#REF!</v>
          </cell>
          <cell r="S72" t="e">
            <v>#REF!</v>
          </cell>
          <cell r="T72" t="e">
            <v>#REF!</v>
          </cell>
          <cell r="U72" t="e">
            <v>#REF!</v>
          </cell>
          <cell r="V72" t="e">
            <v>#REF!</v>
          </cell>
          <cell r="W72" t="e">
            <v>#REF!</v>
          </cell>
          <cell r="X72" t="e">
            <v>#REF!</v>
          </cell>
          <cell r="Y72" t="e">
            <v>#REF!</v>
          </cell>
          <cell r="Z72" t="e">
            <v>#REF!</v>
          </cell>
          <cell r="AA72" t="e">
            <v>#REF!</v>
          </cell>
          <cell r="AB72" t="e">
            <v>#REF!</v>
          </cell>
          <cell r="AC72" t="e">
            <v>#REF!</v>
          </cell>
          <cell r="AD72" t="e">
            <v>#REF!</v>
          </cell>
          <cell r="AE72" t="e">
            <v>#REF!</v>
          </cell>
          <cell r="AF72" t="e">
            <v>#REF!</v>
          </cell>
          <cell r="AG72" t="e">
            <v>#REF!</v>
          </cell>
          <cell r="AH72" t="e">
            <v>#REF!</v>
          </cell>
        </row>
        <row r="73">
          <cell r="F73" t="str">
            <v>22060152</v>
          </cell>
          <cell r="G73" t="str">
            <v xml:space="preserve">5221   </v>
          </cell>
          <cell r="H73" t="e">
            <v>#REF!</v>
          </cell>
          <cell r="I73" t="str">
            <v>Kw</v>
          </cell>
          <cell r="J73">
            <v>0.09</v>
          </cell>
          <cell r="K73" t="e">
            <v>#REF!</v>
          </cell>
          <cell r="M73" t="e">
            <v>#REF!</v>
          </cell>
          <cell r="N73" t="e">
            <v>#REF!</v>
          </cell>
          <cell r="O73" t="e">
            <v>#REF!</v>
          </cell>
          <cell r="P73" t="e">
            <v>#REF!</v>
          </cell>
          <cell r="Q73" t="e">
            <v>#REF!</v>
          </cell>
          <cell r="R73" t="e">
            <v>#REF!</v>
          </cell>
          <cell r="S73" t="e">
            <v>#REF!</v>
          </cell>
          <cell r="T73" t="e">
            <v>#REF!</v>
          </cell>
          <cell r="U73" t="e">
            <v>#REF!</v>
          </cell>
          <cell r="V73" t="e">
            <v>#REF!</v>
          </cell>
          <cell r="W73" t="e">
            <v>#REF!</v>
          </cell>
          <cell r="X73" t="e">
            <v>#REF!</v>
          </cell>
          <cell r="Y73" t="e">
            <v>#REF!</v>
          </cell>
          <cell r="Z73" t="e">
            <v>#REF!</v>
          </cell>
          <cell r="AA73" t="e">
            <v>#REF!</v>
          </cell>
          <cell r="AB73" t="e">
            <v>#REF!</v>
          </cell>
          <cell r="AC73" t="e">
            <v>#REF!</v>
          </cell>
          <cell r="AD73" t="e">
            <v>#REF!</v>
          </cell>
          <cell r="AE73" t="e">
            <v>#REF!</v>
          </cell>
          <cell r="AF73" t="e">
            <v>#REF!</v>
          </cell>
          <cell r="AG73" t="e">
            <v>#REF!</v>
          </cell>
          <cell r="AH73" t="e">
            <v>#REF!</v>
          </cell>
        </row>
        <row r="74">
          <cell r="F74" t="str">
            <v>22061170</v>
          </cell>
          <cell r="G74" t="str">
            <v xml:space="preserve">5221   </v>
          </cell>
          <cell r="H74" t="e">
            <v>#REF!</v>
          </cell>
          <cell r="I74" t="str">
            <v>Kw</v>
          </cell>
          <cell r="J74">
            <v>0.09</v>
          </cell>
          <cell r="K74" t="e">
            <v>#REF!</v>
          </cell>
          <cell r="M74" t="e">
            <v>#REF!</v>
          </cell>
          <cell r="N74" t="e">
            <v>#REF!</v>
          </cell>
          <cell r="O74" t="e">
            <v>#REF!</v>
          </cell>
          <cell r="P74" t="e">
            <v>#REF!</v>
          </cell>
          <cell r="Q74" t="e">
            <v>#REF!</v>
          </cell>
          <cell r="R74" t="e">
            <v>#REF!</v>
          </cell>
          <cell r="S74" t="e">
            <v>#REF!</v>
          </cell>
          <cell r="T74" t="e">
            <v>#REF!</v>
          </cell>
          <cell r="U74" t="e">
            <v>#REF!</v>
          </cell>
          <cell r="V74" t="e">
            <v>#REF!</v>
          </cell>
          <cell r="W74" t="e">
            <v>#REF!</v>
          </cell>
          <cell r="X74" t="e">
            <v>#REF!</v>
          </cell>
          <cell r="Y74" t="e">
            <v>#REF!</v>
          </cell>
          <cell r="Z74" t="e">
            <v>#REF!</v>
          </cell>
          <cell r="AA74" t="e">
            <v>#REF!</v>
          </cell>
          <cell r="AB74" t="e">
            <v>#REF!</v>
          </cell>
          <cell r="AC74" t="e">
            <v>#REF!</v>
          </cell>
          <cell r="AD74" t="e">
            <v>#REF!</v>
          </cell>
          <cell r="AE74" t="e">
            <v>#REF!</v>
          </cell>
          <cell r="AF74" t="e">
            <v>#REF!</v>
          </cell>
          <cell r="AG74" t="e">
            <v>#REF!</v>
          </cell>
          <cell r="AH74" t="e">
            <v>#REF!</v>
          </cell>
        </row>
        <row r="75">
          <cell r="F75" t="str">
            <v>22060930</v>
          </cell>
          <cell r="G75" t="str">
            <v xml:space="preserve">5221   </v>
          </cell>
          <cell r="H75">
            <v>1</v>
          </cell>
          <cell r="I75" t="str">
            <v>Lot</v>
          </cell>
          <cell r="J75" t="e">
            <v>#REF!</v>
          </cell>
          <cell r="K75" t="e">
            <v>#REF!</v>
          </cell>
          <cell r="M75" t="e">
            <v>#REF!</v>
          </cell>
          <cell r="N75" t="e">
            <v>#REF!</v>
          </cell>
          <cell r="O75" t="e">
            <v>#REF!</v>
          </cell>
          <cell r="P75" t="e">
            <v>#REF!</v>
          </cell>
          <cell r="Q75" t="e">
            <v>#REF!</v>
          </cell>
          <cell r="R75" t="e">
            <v>#REF!</v>
          </cell>
          <cell r="S75" t="e">
            <v>#REF!</v>
          </cell>
          <cell r="T75" t="e">
            <v>#REF!</v>
          </cell>
          <cell r="U75" t="e">
            <v>#REF!</v>
          </cell>
          <cell r="V75" t="e">
            <v>#REF!</v>
          </cell>
          <cell r="W75" t="e">
            <v>#REF!</v>
          </cell>
          <cell r="X75" t="e">
            <v>#REF!</v>
          </cell>
          <cell r="Y75" t="e">
            <v>#REF!</v>
          </cell>
          <cell r="Z75" t="e">
            <v>#REF!</v>
          </cell>
          <cell r="AA75" t="e">
            <v>#REF!</v>
          </cell>
          <cell r="AB75" t="e">
            <v>#REF!</v>
          </cell>
          <cell r="AC75" t="e">
            <v>#REF!</v>
          </cell>
          <cell r="AD75" t="e">
            <v>#REF!</v>
          </cell>
          <cell r="AE75" t="e">
            <v>#REF!</v>
          </cell>
          <cell r="AF75" t="e">
            <v>#REF!</v>
          </cell>
          <cell r="AG75" t="e">
            <v>#REF!</v>
          </cell>
          <cell r="AH75" t="e">
            <v>#REF!</v>
          </cell>
        </row>
        <row r="76">
          <cell r="F76" t="str">
            <v>22060180</v>
          </cell>
          <cell r="G76" t="str">
            <v xml:space="preserve">5371   </v>
          </cell>
          <cell r="H76" t="e">
            <v>#REF!</v>
          </cell>
          <cell r="I76" t="str">
            <v>Litres</v>
          </cell>
          <cell r="J76">
            <v>0.5</v>
          </cell>
          <cell r="K76" t="e">
            <v>#REF!</v>
          </cell>
          <cell r="M76" t="e">
            <v>#REF!</v>
          </cell>
          <cell r="N76" t="e">
            <v>#REF!</v>
          </cell>
          <cell r="O76" t="e">
            <v>#REF!</v>
          </cell>
          <cell r="P76" t="e">
            <v>#REF!</v>
          </cell>
          <cell r="Q76" t="e">
            <v>#REF!</v>
          </cell>
          <cell r="R76" t="e">
            <v>#REF!</v>
          </cell>
          <cell r="S76" t="e">
            <v>#REF!</v>
          </cell>
          <cell r="T76" t="e">
            <v>#REF!</v>
          </cell>
          <cell r="U76" t="e">
            <v>#REF!</v>
          </cell>
          <cell r="V76" t="e">
            <v>#REF!</v>
          </cell>
          <cell r="W76" t="e">
            <v>#REF!</v>
          </cell>
          <cell r="X76" t="e">
            <v>#REF!</v>
          </cell>
          <cell r="Y76" t="e">
            <v>#REF!</v>
          </cell>
          <cell r="Z76" t="e">
            <v>#REF!</v>
          </cell>
          <cell r="AA76" t="e">
            <v>#REF!</v>
          </cell>
          <cell r="AB76" t="e">
            <v>#REF!</v>
          </cell>
          <cell r="AC76" t="e">
            <v>#REF!</v>
          </cell>
          <cell r="AD76" t="e">
            <v>#REF!</v>
          </cell>
          <cell r="AE76" t="e">
            <v>#REF!</v>
          </cell>
          <cell r="AF76" t="e">
            <v>#REF!</v>
          </cell>
          <cell r="AG76" t="e">
            <v>#REF!</v>
          </cell>
          <cell r="AH76" t="e">
            <v>#REF!</v>
          </cell>
        </row>
        <row r="77">
          <cell r="F77" t="str">
            <v>22061100</v>
          </cell>
          <cell r="G77" t="str">
            <v xml:space="preserve">5351   </v>
          </cell>
          <cell r="H77">
            <v>1</v>
          </cell>
          <cell r="I77" t="str">
            <v>Lot</v>
          </cell>
          <cell r="J77" t="e">
            <v>#REF!</v>
          </cell>
          <cell r="K77" t="e">
            <v>#REF!</v>
          </cell>
          <cell r="M77" t="e">
            <v>#REF!</v>
          </cell>
          <cell r="N77" t="e">
            <v>#REF!</v>
          </cell>
          <cell r="O77" t="e">
            <v>#REF!</v>
          </cell>
          <cell r="P77" t="e">
            <v>#REF!</v>
          </cell>
          <cell r="Q77" t="e">
            <v>#REF!</v>
          </cell>
          <cell r="R77" t="e">
            <v>#REF!</v>
          </cell>
          <cell r="S77" t="e">
            <v>#REF!</v>
          </cell>
          <cell r="T77" t="e">
            <v>#REF!</v>
          </cell>
          <cell r="U77" t="e">
            <v>#REF!</v>
          </cell>
          <cell r="V77" t="e">
            <v>#REF!</v>
          </cell>
          <cell r="W77" t="e">
            <v>#REF!</v>
          </cell>
          <cell r="X77" t="e">
            <v>#REF!</v>
          </cell>
          <cell r="Y77" t="e">
            <v>#REF!</v>
          </cell>
          <cell r="Z77" t="e">
            <v>#REF!</v>
          </cell>
          <cell r="AA77" t="e">
            <v>#REF!</v>
          </cell>
          <cell r="AB77" t="e">
            <v>#REF!</v>
          </cell>
          <cell r="AC77" t="e">
            <v>#REF!</v>
          </cell>
          <cell r="AD77" t="e">
            <v>#REF!</v>
          </cell>
          <cell r="AE77" t="e">
            <v>#REF!</v>
          </cell>
          <cell r="AF77" t="e">
            <v>#REF!</v>
          </cell>
          <cell r="AG77" t="e">
            <v>#REF!</v>
          </cell>
          <cell r="AH77" t="e">
            <v>#REF!</v>
          </cell>
        </row>
        <row r="78">
          <cell r="F78" t="str">
            <v>22061110</v>
          </cell>
          <cell r="G78" t="str">
            <v xml:space="preserve">5351   </v>
          </cell>
          <cell r="H78">
            <v>1</v>
          </cell>
          <cell r="I78" t="str">
            <v>Lot</v>
          </cell>
          <cell r="J78" t="e">
            <v>#REF!</v>
          </cell>
          <cell r="K78" t="e">
            <v>#REF!</v>
          </cell>
          <cell r="M78" t="e">
            <v>#REF!</v>
          </cell>
          <cell r="N78" t="e">
            <v>#REF!</v>
          </cell>
          <cell r="O78" t="e">
            <v>#REF!</v>
          </cell>
          <cell r="P78" t="e">
            <v>#REF!</v>
          </cell>
          <cell r="Q78" t="e">
            <v>#REF!</v>
          </cell>
          <cell r="R78" t="e">
            <v>#REF!</v>
          </cell>
          <cell r="S78" t="e">
            <v>#REF!</v>
          </cell>
          <cell r="T78" t="e">
            <v>#REF!</v>
          </cell>
          <cell r="U78" t="e">
            <v>#REF!</v>
          </cell>
          <cell r="V78" t="e">
            <v>#REF!</v>
          </cell>
          <cell r="W78" t="e">
            <v>#REF!</v>
          </cell>
          <cell r="X78" t="e">
            <v>#REF!</v>
          </cell>
          <cell r="Y78" t="e">
            <v>#REF!</v>
          </cell>
          <cell r="Z78" t="e">
            <v>#REF!</v>
          </cell>
          <cell r="AA78" t="e">
            <v>#REF!</v>
          </cell>
          <cell r="AB78" t="e">
            <v>#REF!</v>
          </cell>
          <cell r="AC78" t="e">
            <v>#REF!</v>
          </cell>
          <cell r="AD78" t="e">
            <v>#REF!</v>
          </cell>
          <cell r="AE78" t="e">
            <v>#REF!</v>
          </cell>
          <cell r="AF78" t="e">
            <v>#REF!</v>
          </cell>
          <cell r="AG78" t="e">
            <v>#REF!</v>
          </cell>
          <cell r="AH78" t="e">
            <v>#REF!</v>
          </cell>
        </row>
        <row r="79">
          <cell r="F79" t="str">
            <v>22061121</v>
          </cell>
          <cell r="G79" t="str">
            <v xml:space="preserve">5351   </v>
          </cell>
          <cell r="H79">
            <v>1</v>
          </cell>
          <cell r="I79" t="str">
            <v>Lot</v>
          </cell>
          <cell r="J79" t="e">
            <v>#REF!</v>
          </cell>
          <cell r="K79" t="e">
            <v>#REF!</v>
          </cell>
          <cell r="M79" t="e">
            <v>#REF!</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cell r="Z79" t="e">
            <v>#REF!</v>
          </cell>
          <cell r="AA79" t="e">
            <v>#REF!</v>
          </cell>
          <cell r="AB79" t="e">
            <v>#REF!</v>
          </cell>
          <cell r="AC79" t="e">
            <v>#REF!</v>
          </cell>
          <cell r="AD79" t="e">
            <v>#REF!</v>
          </cell>
          <cell r="AE79" t="e">
            <v>#REF!</v>
          </cell>
          <cell r="AF79" t="e">
            <v>#REF!</v>
          </cell>
          <cell r="AG79" t="e">
            <v>#REF!</v>
          </cell>
          <cell r="AH79" t="e">
            <v>#REF!</v>
          </cell>
        </row>
        <row r="80">
          <cell r="F80" t="str">
            <v>22061122</v>
          </cell>
          <cell r="G80" t="str">
            <v xml:space="preserve">5351   </v>
          </cell>
          <cell r="H80">
            <v>1</v>
          </cell>
          <cell r="I80" t="str">
            <v>Lot</v>
          </cell>
          <cell r="J80" t="e">
            <v>#REF!</v>
          </cell>
          <cell r="K80" t="e">
            <v>#REF!</v>
          </cell>
          <cell r="M80" t="e">
            <v>#REF!</v>
          </cell>
          <cell r="N80" t="e">
            <v>#REF!</v>
          </cell>
          <cell r="O80" t="e">
            <v>#REF!</v>
          </cell>
          <cell r="P80" t="e">
            <v>#REF!</v>
          </cell>
          <cell r="Q80" t="e">
            <v>#REF!</v>
          </cell>
          <cell r="R80" t="e">
            <v>#REF!</v>
          </cell>
          <cell r="S80" t="e">
            <v>#REF!</v>
          </cell>
          <cell r="T80" t="e">
            <v>#REF!</v>
          </cell>
          <cell r="U80" t="e">
            <v>#REF!</v>
          </cell>
          <cell r="V80" t="e">
            <v>#REF!</v>
          </cell>
          <cell r="W80" t="e">
            <v>#REF!</v>
          </cell>
          <cell r="X80" t="e">
            <v>#REF!</v>
          </cell>
          <cell r="Y80" t="e">
            <v>#REF!</v>
          </cell>
          <cell r="Z80" t="e">
            <v>#REF!</v>
          </cell>
          <cell r="AA80" t="e">
            <v>#REF!</v>
          </cell>
          <cell r="AB80" t="e">
            <v>#REF!</v>
          </cell>
          <cell r="AC80" t="e">
            <v>#REF!</v>
          </cell>
          <cell r="AD80" t="e">
            <v>#REF!</v>
          </cell>
          <cell r="AE80" t="e">
            <v>#REF!</v>
          </cell>
          <cell r="AF80" t="e">
            <v>#REF!</v>
          </cell>
          <cell r="AG80" t="e">
            <v>#REF!</v>
          </cell>
          <cell r="AH80" t="e">
            <v>#REF!</v>
          </cell>
        </row>
        <row r="81">
          <cell r="F81" t="str">
            <v>22061123</v>
          </cell>
          <cell r="G81" t="str">
            <v xml:space="preserve">5351   </v>
          </cell>
          <cell r="H81">
            <v>1</v>
          </cell>
          <cell r="I81" t="str">
            <v>Lot</v>
          </cell>
          <cell r="J81" t="e">
            <v>#REF!</v>
          </cell>
          <cell r="K81" t="e">
            <v>#REF!</v>
          </cell>
          <cell r="M81" t="e">
            <v>#REF!</v>
          </cell>
          <cell r="N81" t="e">
            <v>#REF!</v>
          </cell>
          <cell r="O81" t="e">
            <v>#REF!</v>
          </cell>
          <cell r="P81" t="e">
            <v>#REF!</v>
          </cell>
          <cell r="Q81" t="e">
            <v>#REF!</v>
          </cell>
          <cell r="R81" t="e">
            <v>#REF!</v>
          </cell>
          <cell r="S81" t="e">
            <v>#REF!</v>
          </cell>
          <cell r="T81" t="e">
            <v>#REF!</v>
          </cell>
          <cell r="U81" t="e">
            <v>#REF!</v>
          </cell>
          <cell r="V81" t="e">
            <v>#REF!</v>
          </cell>
          <cell r="W81" t="e">
            <v>#REF!</v>
          </cell>
          <cell r="X81" t="e">
            <v>#REF!</v>
          </cell>
          <cell r="Y81" t="e">
            <v>#REF!</v>
          </cell>
          <cell r="Z81" t="e">
            <v>#REF!</v>
          </cell>
          <cell r="AA81" t="e">
            <v>#REF!</v>
          </cell>
          <cell r="AB81" t="e">
            <v>#REF!</v>
          </cell>
          <cell r="AC81" t="e">
            <v>#REF!</v>
          </cell>
          <cell r="AD81" t="e">
            <v>#REF!</v>
          </cell>
          <cell r="AE81" t="e">
            <v>#REF!</v>
          </cell>
          <cell r="AF81" t="e">
            <v>#REF!</v>
          </cell>
          <cell r="AG81" t="e">
            <v>#REF!</v>
          </cell>
          <cell r="AH81" t="e">
            <v>#REF!</v>
          </cell>
        </row>
        <row r="82">
          <cell r="F82" t="str">
            <v>22061130</v>
          </cell>
          <cell r="G82" t="str">
            <v xml:space="preserve">5351   </v>
          </cell>
          <cell r="H82">
            <v>1</v>
          </cell>
          <cell r="I82" t="str">
            <v>Lot</v>
          </cell>
          <cell r="J82" t="e">
            <v>#REF!</v>
          </cell>
          <cell r="K82" t="e">
            <v>#REF!</v>
          </cell>
          <cell r="M82" t="e">
            <v>#REF!</v>
          </cell>
          <cell r="N82" t="e">
            <v>#REF!</v>
          </cell>
          <cell r="O82" t="e">
            <v>#REF!</v>
          </cell>
          <cell r="P82" t="e">
            <v>#REF!</v>
          </cell>
          <cell r="Q82" t="e">
            <v>#REF!</v>
          </cell>
          <cell r="R82" t="e">
            <v>#REF!</v>
          </cell>
          <cell r="S82" t="e">
            <v>#REF!</v>
          </cell>
          <cell r="T82" t="e">
            <v>#REF!</v>
          </cell>
          <cell r="U82" t="e">
            <v>#REF!</v>
          </cell>
          <cell r="V82" t="e">
            <v>#REF!</v>
          </cell>
          <cell r="W82" t="e">
            <v>#REF!</v>
          </cell>
          <cell r="X82" t="e">
            <v>#REF!</v>
          </cell>
          <cell r="Y82" t="e">
            <v>#REF!</v>
          </cell>
          <cell r="Z82" t="e">
            <v>#REF!</v>
          </cell>
          <cell r="AA82" t="e">
            <v>#REF!</v>
          </cell>
          <cell r="AB82" t="e">
            <v>#REF!</v>
          </cell>
          <cell r="AC82" t="e">
            <v>#REF!</v>
          </cell>
          <cell r="AD82" t="e">
            <v>#REF!</v>
          </cell>
          <cell r="AE82" t="e">
            <v>#REF!</v>
          </cell>
          <cell r="AF82" t="e">
            <v>#REF!</v>
          </cell>
          <cell r="AG82" t="e">
            <v>#REF!</v>
          </cell>
          <cell r="AH82" t="e">
            <v>#REF!</v>
          </cell>
        </row>
        <row r="83">
          <cell r="F83" t="str">
            <v>22061140</v>
          </cell>
          <cell r="G83" t="str">
            <v xml:space="preserve">5351   </v>
          </cell>
          <cell r="H83">
            <v>1</v>
          </cell>
          <cell r="I83" t="str">
            <v>Lot</v>
          </cell>
          <cell r="J83" t="e">
            <v>#REF!</v>
          </cell>
          <cell r="K83" t="e">
            <v>#REF!</v>
          </cell>
          <cell r="M83" t="e">
            <v>#REF!</v>
          </cell>
          <cell r="N83" t="e">
            <v>#REF!</v>
          </cell>
          <cell r="O83" t="e">
            <v>#REF!</v>
          </cell>
          <cell r="P83" t="e">
            <v>#REF!</v>
          </cell>
          <cell r="Q83" t="e">
            <v>#REF!</v>
          </cell>
          <cell r="R83" t="e">
            <v>#REF!</v>
          </cell>
          <cell r="S83" t="e">
            <v>#REF!</v>
          </cell>
          <cell r="T83" t="e">
            <v>#REF!</v>
          </cell>
          <cell r="U83" t="e">
            <v>#REF!</v>
          </cell>
          <cell r="V83" t="e">
            <v>#REF!</v>
          </cell>
          <cell r="W83" t="e">
            <v>#REF!</v>
          </cell>
          <cell r="X83" t="e">
            <v>#REF!</v>
          </cell>
          <cell r="Y83" t="e">
            <v>#REF!</v>
          </cell>
          <cell r="Z83" t="e">
            <v>#REF!</v>
          </cell>
          <cell r="AA83" t="e">
            <v>#REF!</v>
          </cell>
          <cell r="AB83" t="e">
            <v>#REF!</v>
          </cell>
          <cell r="AC83" t="e">
            <v>#REF!</v>
          </cell>
          <cell r="AD83" t="e">
            <v>#REF!</v>
          </cell>
          <cell r="AE83" t="e">
            <v>#REF!</v>
          </cell>
          <cell r="AF83" t="e">
            <v>#REF!</v>
          </cell>
          <cell r="AG83" t="e">
            <v>#REF!</v>
          </cell>
          <cell r="AH83" t="e">
            <v>#REF!</v>
          </cell>
        </row>
        <row r="84">
          <cell r="F84" t="str">
            <v>22061160</v>
          </cell>
          <cell r="G84" t="str">
            <v xml:space="preserve">5351   </v>
          </cell>
          <cell r="H84">
            <v>1</v>
          </cell>
          <cell r="I84" t="str">
            <v>Lot</v>
          </cell>
          <cell r="J84" t="e">
            <v>#REF!</v>
          </cell>
          <cell r="K84" t="e">
            <v>#REF!</v>
          </cell>
          <cell r="M84" t="e">
            <v>#REF!</v>
          </cell>
          <cell r="N84" t="e">
            <v>#REF!</v>
          </cell>
          <cell r="O84" t="e">
            <v>#REF!</v>
          </cell>
          <cell r="P84" t="e">
            <v>#REF!</v>
          </cell>
          <cell r="Q84" t="e">
            <v>#REF!</v>
          </cell>
          <cell r="R84" t="e">
            <v>#REF!</v>
          </cell>
          <cell r="S84" t="e">
            <v>#REF!</v>
          </cell>
          <cell r="T84" t="e">
            <v>#REF!</v>
          </cell>
          <cell r="U84" t="e">
            <v>#REF!</v>
          </cell>
          <cell r="V84" t="e">
            <v>#REF!</v>
          </cell>
          <cell r="W84" t="e">
            <v>#REF!</v>
          </cell>
          <cell r="X84" t="e">
            <v>#REF!</v>
          </cell>
          <cell r="Y84" t="e">
            <v>#REF!</v>
          </cell>
          <cell r="Z84" t="e">
            <v>#REF!</v>
          </cell>
          <cell r="AA84" t="e">
            <v>#REF!</v>
          </cell>
          <cell r="AB84" t="e">
            <v>#REF!</v>
          </cell>
          <cell r="AC84" t="e">
            <v>#REF!</v>
          </cell>
          <cell r="AD84" t="e">
            <v>#REF!</v>
          </cell>
          <cell r="AE84" t="e">
            <v>#REF!</v>
          </cell>
          <cell r="AF84" t="e">
            <v>#REF!</v>
          </cell>
          <cell r="AG84" t="e">
            <v>#REF!</v>
          </cell>
          <cell r="AH84" t="e">
            <v>#REF!</v>
          </cell>
        </row>
        <row r="85">
          <cell r="F85" t="str">
            <v>22061151</v>
          </cell>
          <cell r="G85" t="str">
            <v xml:space="preserve">5351   </v>
          </cell>
          <cell r="H85">
            <v>1</v>
          </cell>
          <cell r="I85" t="str">
            <v>Lot</v>
          </cell>
          <cell r="J85" t="e">
            <v>#REF!</v>
          </cell>
          <cell r="K85" t="e">
            <v>#REF!</v>
          </cell>
          <cell r="M85" t="e">
            <v>#REF!</v>
          </cell>
          <cell r="N85" t="e">
            <v>#REF!</v>
          </cell>
          <cell r="O85" t="e">
            <v>#REF!</v>
          </cell>
          <cell r="P85" t="e">
            <v>#REF!</v>
          </cell>
          <cell r="Q85" t="e">
            <v>#REF!</v>
          </cell>
          <cell r="R85" t="e">
            <v>#REF!</v>
          </cell>
          <cell r="S85" t="e">
            <v>#REF!</v>
          </cell>
          <cell r="T85" t="e">
            <v>#REF!</v>
          </cell>
          <cell r="U85" t="e">
            <v>#REF!</v>
          </cell>
          <cell r="V85" t="e">
            <v>#REF!</v>
          </cell>
          <cell r="W85" t="e">
            <v>#REF!</v>
          </cell>
          <cell r="X85" t="e">
            <v>#REF!</v>
          </cell>
          <cell r="Y85" t="e">
            <v>#REF!</v>
          </cell>
          <cell r="Z85" t="e">
            <v>#REF!</v>
          </cell>
          <cell r="AA85" t="e">
            <v>#REF!</v>
          </cell>
          <cell r="AB85" t="e">
            <v>#REF!</v>
          </cell>
          <cell r="AC85" t="e">
            <v>#REF!</v>
          </cell>
          <cell r="AD85" t="e">
            <v>#REF!</v>
          </cell>
          <cell r="AE85" t="e">
            <v>#REF!</v>
          </cell>
          <cell r="AF85" t="e">
            <v>#REF!</v>
          </cell>
          <cell r="AG85" t="e">
            <v>#REF!</v>
          </cell>
          <cell r="AH85" t="e">
            <v>#REF!</v>
          </cell>
        </row>
        <row r="86">
          <cell r="F86" t="str">
            <v>22061180</v>
          </cell>
          <cell r="G86" t="str">
            <v xml:space="preserve">5351   </v>
          </cell>
          <cell r="H86">
            <v>1</v>
          </cell>
          <cell r="I86" t="str">
            <v>Lot</v>
          </cell>
          <cell r="J86" t="e">
            <v>#REF!</v>
          </cell>
          <cell r="K86" t="e">
            <v>#REF!</v>
          </cell>
          <cell r="M86" t="e">
            <v>#REF!</v>
          </cell>
          <cell r="N86" t="e">
            <v>#REF!</v>
          </cell>
          <cell r="O86" t="e">
            <v>#REF!</v>
          </cell>
          <cell r="P86" t="e">
            <v>#REF!</v>
          </cell>
          <cell r="Q86" t="e">
            <v>#REF!</v>
          </cell>
          <cell r="R86" t="e">
            <v>#REF!</v>
          </cell>
          <cell r="S86" t="e">
            <v>#REF!</v>
          </cell>
          <cell r="T86" t="e">
            <v>#REF!</v>
          </cell>
          <cell r="U86" t="e">
            <v>#REF!</v>
          </cell>
          <cell r="V86" t="e">
            <v>#REF!</v>
          </cell>
          <cell r="W86" t="e">
            <v>#REF!</v>
          </cell>
          <cell r="X86" t="e">
            <v>#REF!</v>
          </cell>
          <cell r="Y86" t="e">
            <v>#REF!</v>
          </cell>
          <cell r="Z86" t="e">
            <v>#REF!</v>
          </cell>
          <cell r="AA86" t="e">
            <v>#REF!</v>
          </cell>
          <cell r="AB86" t="e">
            <v>#REF!</v>
          </cell>
          <cell r="AC86" t="e">
            <v>#REF!</v>
          </cell>
          <cell r="AD86" t="e">
            <v>#REF!</v>
          </cell>
          <cell r="AE86" t="e">
            <v>#REF!</v>
          </cell>
          <cell r="AF86" t="e">
            <v>#REF!</v>
          </cell>
          <cell r="AG86" t="e">
            <v>#REF!</v>
          </cell>
          <cell r="AH86" t="e">
            <v>#REF!</v>
          </cell>
        </row>
        <row r="87">
          <cell r="F87" t="str">
            <v>22061152</v>
          </cell>
          <cell r="G87" t="str">
            <v xml:space="preserve">5351   </v>
          </cell>
          <cell r="H87">
            <v>1</v>
          </cell>
          <cell r="I87" t="str">
            <v>Lot</v>
          </cell>
          <cell r="J87" t="e">
            <v>#REF!</v>
          </cell>
          <cell r="K87" t="e">
            <v>#REF!</v>
          </cell>
          <cell r="M87" t="e">
            <v>#REF!</v>
          </cell>
          <cell r="N87" t="e">
            <v>#REF!</v>
          </cell>
          <cell r="O87" t="e">
            <v>#REF!</v>
          </cell>
          <cell r="P87" t="e">
            <v>#REF!</v>
          </cell>
          <cell r="Q87" t="e">
            <v>#REF!</v>
          </cell>
          <cell r="R87" t="e">
            <v>#REF!</v>
          </cell>
          <cell r="S87" t="e">
            <v>#REF!</v>
          </cell>
          <cell r="T87" t="e">
            <v>#REF!</v>
          </cell>
          <cell r="U87" t="e">
            <v>#REF!</v>
          </cell>
          <cell r="V87" t="e">
            <v>#REF!</v>
          </cell>
          <cell r="W87" t="e">
            <v>#REF!</v>
          </cell>
          <cell r="X87" t="e">
            <v>#REF!</v>
          </cell>
          <cell r="Y87" t="e">
            <v>#REF!</v>
          </cell>
          <cell r="Z87" t="e">
            <v>#REF!</v>
          </cell>
          <cell r="AA87" t="e">
            <v>#REF!</v>
          </cell>
          <cell r="AB87" t="e">
            <v>#REF!</v>
          </cell>
          <cell r="AC87" t="e">
            <v>#REF!</v>
          </cell>
          <cell r="AD87" t="e">
            <v>#REF!</v>
          </cell>
          <cell r="AE87" t="e">
            <v>#REF!</v>
          </cell>
          <cell r="AF87" t="e">
            <v>#REF!</v>
          </cell>
          <cell r="AG87" t="e">
            <v>#REF!</v>
          </cell>
          <cell r="AH87" t="e">
            <v>#REF!</v>
          </cell>
        </row>
        <row r="88">
          <cell r="F88" t="str">
            <v>22061170</v>
          </cell>
          <cell r="G88" t="str">
            <v xml:space="preserve">5351   </v>
          </cell>
          <cell r="H88">
            <v>1</v>
          </cell>
          <cell r="I88" t="str">
            <v>Lot</v>
          </cell>
          <cell r="J88" t="e">
            <v>#REF!</v>
          </cell>
          <cell r="K88" t="e">
            <v>#REF!</v>
          </cell>
          <cell r="M88" t="e">
            <v>#REF!</v>
          </cell>
          <cell r="N88" t="e">
            <v>#REF!</v>
          </cell>
          <cell r="O88" t="e">
            <v>#REF!</v>
          </cell>
          <cell r="P88" t="e">
            <v>#REF!</v>
          </cell>
          <cell r="Q88" t="e">
            <v>#REF!</v>
          </cell>
          <cell r="R88" t="e">
            <v>#REF!</v>
          </cell>
          <cell r="S88" t="e">
            <v>#REF!</v>
          </cell>
          <cell r="T88" t="e">
            <v>#REF!</v>
          </cell>
          <cell r="U88" t="e">
            <v>#REF!</v>
          </cell>
          <cell r="V88" t="e">
            <v>#REF!</v>
          </cell>
          <cell r="W88" t="e">
            <v>#REF!</v>
          </cell>
          <cell r="X88" t="e">
            <v>#REF!</v>
          </cell>
          <cell r="Y88" t="e">
            <v>#REF!</v>
          </cell>
          <cell r="Z88" t="e">
            <v>#REF!</v>
          </cell>
          <cell r="AA88" t="e">
            <v>#REF!</v>
          </cell>
          <cell r="AB88" t="e">
            <v>#REF!</v>
          </cell>
          <cell r="AC88" t="e">
            <v>#REF!</v>
          </cell>
          <cell r="AD88" t="e">
            <v>#REF!</v>
          </cell>
          <cell r="AE88" t="e">
            <v>#REF!</v>
          </cell>
          <cell r="AF88" t="e">
            <v>#REF!</v>
          </cell>
          <cell r="AG88" t="e">
            <v>#REF!</v>
          </cell>
          <cell r="AH88" t="e">
            <v>#REF!</v>
          </cell>
        </row>
        <row r="89">
          <cell r="F89" t="str">
            <v>22020930</v>
          </cell>
          <cell r="G89" t="str">
            <v xml:space="preserve">1002   </v>
          </cell>
          <cell r="I89" t="str">
            <v>Kt</v>
          </cell>
          <cell r="M89" t="e">
            <v>#REF!</v>
          </cell>
          <cell r="N89" t="e">
            <v>#REF!</v>
          </cell>
          <cell r="O89" t="e">
            <v>#REF!</v>
          </cell>
          <cell r="P89" t="e">
            <v>#REF!</v>
          </cell>
          <cell r="Q89" t="e">
            <v>#REF!</v>
          </cell>
          <cell r="R89" t="e">
            <v>#REF!</v>
          </cell>
          <cell r="S89" t="e">
            <v>#REF!</v>
          </cell>
          <cell r="T89" t="e">
            <v>#REF!</v>
          </cell>
          <cell r="U89" t="e">
            <v>#REF!</v>
          </cell>
          <cell r="V89" t="e">
            <v>#REF!</v>
          </cell>
          <cell r="W89" t="e">
            <v>#REF!</v>
          </cell>
          <cell r="X89" t="e">
            <v>#REF!</v>
          </cell>
          <cell r="Y89" t="e">
            <v>#REF!</v>
          </cell>
          <cell r="Z89" t="e">
            <v>#REF!</v>
          </cell>
          <cell r="AA89" t="e">
            <v>#REF!</v>
          </cell>
          <cell r="AB89" t="e">
            <v>#REF!</v>
          </cell>
          <cell r="AC89" t="e">
            <v>#REF!</v>
          </cell>
          <cell r="AD89" t="e">
            <v>#REF!</v>
          </cell>
          <cell r="AE89" t="e">
            <v>#REF!</v>
          </cell>
          <cell r="AF89" t="e">
            <v>#REF!</v>
          </cell>
          <cell r="AG89" t="e">
            <v>#REF!</v>
          </cell>
          <cell r="AH89" t="e">
            <v>#REF!</v>
          </cell>
        </row>
        <row r="90">
          <cell r="F90" t="str">
            <v>22020930</v>
          </cell>
          <cell r="G90" t="str">
            <v xml:space="preserve">1003   </v>
          </cell>
          <cell r="I90" t="str">
            <v>Kt</v>
          </cell>
          <cell r="M90" t="e">
            <v>#REF!</v>
          </cell>
          <cell r="N90" t="e">
            <v>#REF!</v>
          </cell>
          <cell r="O90" t="e">
            <v>#REF!</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row>
        <row r="91">
          <cell r="F91" t="str">
            <v>22020930</v>
          </cell>
          <cell r="G91" t="str">
            <v xml:space="preserve">1004   </v>
          </cell>
          <cell r="I91" t="str">
            <v>Kt</v>
          </cell>
          <cell r="M91" t="e">
            <v>#REF!</v>
          </cell>
          <cell r="N91" t="e">
            <v>#REF!</v>
          </cell>
          <cell r="O91" t="e">
            <v>#REF!</v>
          </cell>
          <cell r="P91" t="e">
            <v>#REF!</v>
          </cell>
          <cell r="Q91" t="e">
            <v>#REF!</v>
          </cell>
          <cell r="R91" t="e">
            <v>#REF!</v>
          </cell>
          <cell r="S91" t="e">
            <v>#REF!</v>
          </cell>
          <cell r="T91" t="e">
            <v>#REF!</v>
          </cell>
          <cell r="U91" t="e">
            <v>#REF!</v>
          </cell>
          <cell r="V91" t="e">
            <v>#REF!</v>
          </cell>
          <cell r="W91" t="e">
            <v>#REF!</v>
          </cell>
          <cell r="X91" t="e">
            <v>#REF!</v>
          </cell>
          <cell r="Y91" t="e">
            <v>#REF!</v>
          </cell>
          <cell r="Z91" t="e">
            <v>#REF!</v>
          </cell>
          <cell r="AA91" t="e">
            <v>#REF!</v>
          </cell>
          <cell r="AB91" t="e">
            <v>#REF!</v>
          </cell>
          <cell r="AC91" t="e">
            <v>#REF!</v>
          </cell>
          <cell r="AD91" t="e">
            <v>#REF!</v>
          </cell>
          <cell r="AE91" t="e">
            <v>#REF!</v>
          </cell>
          <cell r="AF91" t="e">
            <v>#REF!</v>
          </cell>
          <cell r="AG91" t="e">
            <v>#REF!</v>
          </cell>
          <cell r="AH91" t="e">
            <v>#REF!</v>
          </cell>
        </row>
        <row r="92">
          <cell r="F92" t="str">
            <v>22020930</v>
          </cell>
          <cell r="G92" t="str">
            <v xml:space="preserve">1001   </v>
          </cell>
          <cell r="I92" t="str">
            <v>Kt</v>
          </cell>
          <cell r="M92">
            <v>1932.9193223076925</v>
          </cell>
          <cell r="N92">
            <v>1932.9193223076925</v>
          </cell>
          <cell r="O92">
            <v>1932.9193223076925</v>
          </cell>
          <cell r="P92">
            <v>1932.9193223076925</v>
          </cell>
          <cell r="Q92">
            <v>1932.9193223076925</v>
          </cell>
          <cell r="R92">
            <v>1932.9193223076925</v>
          </cell>
          <cell r="S92">
            <v>2003.3820000000001</v>
          </cell>
          <cell r="T92">
            <v>2107.1497999999997</v>
          </cell>
          <cell r="U92">
            <v>2606.3540800000001</v>
          </cell>
          <cell r="V92">
            <v>2701.1292000000003</v>
          </cell>
          <cell r="W92">
            <v>2700.9972000000002</v>
          </cell>
          <cell r="X92">
            <v>2847.9000799999999</v>
          </cell>
          <cell r="Y92">
            <v>3144.7603760000002</v>
          </cell>
          <cell r="Z92">
            <v>2979.2136160000005</v>
          </cell>
          <cell r="AA92">
            <v>2840.58608</v>
          </cell>
          <cell r="AB92">
            <v>2785.2403760000002</v>
          </cell>
          <cell r="AC92">
            <v>2754.5948800000001</v>
          </cell>
          <cell r="AD92">
            <v>2918.9148799999998</v>
          </cell>
          <cell r="AE92">
            <v>8095</v>
          </cell>
          <cell r="AF92">
            <v>8095</v>
          </cell>
          <cell r="AG92">
            <v>8095</v>
          </cell>
          <cell r="AH92">
            <v>68272.73850184615</v>
          </cell>
        </row>
        <row r="93">
          <cell r="F93" t="str">
            <v>22020930</v>
          </cell>
          <cell r="G93" t="str">
            <v xml:space="preserve">1005   </v>
          </cell>
          <cell r="I93" t="str">
            <v>g/t</v>
          </cell>
          <cell r="M93" t="e">
            <v>#REF!</v>
          </cell>
          <cell r="N93" t="e">
            <v>#REF!</v>
          </cell>
          <cell r="O93" t="e">
            <v>#REF!</v>
          </cell>
          <cell r="P93" t="e">
            <v>#REF!</v>
          </cell>
          <cell r="Q93" t="e">
            <v>#REF!</v>
          </cell>
          <cell r="R93" t="e">
            <v>#REF!</v>
          </cell>
          <cell r="S93" t="e">
            <v>#REF!</v>
          </cell>
          <cell r="T93" t="e">
            <v>#REF!</v>
          </cell>
          <cell r="U93" t="e">
            <v>#REF!</v>
          </cell>
          <cell r="V93" t="e">
            <v>#REF!</v>
          </cell>
          <cell r="W93" t="e">
            <v>#REF!</v>
          </cell>
          <cell r="X93" t="e">
            <v>#REF!</v>
          </cell>
          <cell r="Y93" t="e">
            <v>#REF!</v>
          </cell>
          <cell r="Z93" t="e">
            <v>#REF!</v>
          </cell>
          <cell r="AA93" t="e">
            <v>#REF!</v>
          </cell>
          <cell r="AB93" t="e">
            <v>#REF!</v>
          </cell>
          <cell r="AC93" t="e">
            <v>#REF!</v>
          </cell>
          <cell r="AD93" t="e">
            <v>#REF!</v>
          </cell>
          <cell r="AE93" t="e">
            <v>#REF!</v>
          </cell>
          <cell r="AF93" t="e">
            <v>#REF!</v>
          </cell>
          <cell r="AG93" t="e">
            <v>#REF!</v>
          </cell>
          <cell r="AH93" t="e">
            <v>#REF!</v>
          </cell>
        </row>
        <row r="94">
          <cell r="F94" t="str">
            <v>22020930</v>
          </cell>
          <cell r="G94" t="str">
            <v xml:space="preserve">1008   </v>
          </cell>
          <cell r="I94" t="str">
            <v>g/t</v>
          </cell>
          <cell r="M94" t="e">
            <v>#REF!</v>
          </cell>
          <cell r="N94" t="e">
            <v>#REF!</v>
          </cell>
          <cell r="O94" t="e">
            <v>#REF!</v>
          </cell>
          <cell r="P94" t="e">
            <v>#REF!</v>
          </cell>
          <cell r="Q94" t="e">
            <v>#REF!</v>
          </cell>
          <cell r="R94" t="e">
            <v>#REF!</v>
          </cell>
          <cell r="S94" t="e">
            <v>#REF!</v>
          </cell>
          <cell r="T94" t="e">
            <v>#REF!</v>
          </cell>
          <cell r="U94" t="e">
            <v>#REF!</v>
          </cell>
          <cell r="V94" t="e">
            <v>#REF!</v>
          </cell>
          <cell r="W94" t="e">
            <v>#REF!</v>
          </cell>
          <cell r="X94" t="e">
            <v>#REF!</v>
          </cell>
          <cell r="Y94" t="e">
            <v>#REF!</v>
          </cell>
          <cell r="Z94" t="e">
            <v>#REF!</v>
          </cell>
          <cell r="AA94" t="e">
            <v>#REF!</v>
          </cell>
          <cell r="AB94" t="e">
            <v>#REF!</v>
          </cell>
          <cell r="AC94" t="e">
            <v>#REF!</v>
          </cell>
          <cell r="AD94" t="e">
            <v>#REF!</v>
          </cell>
          <cell r="AE94" t="e">
            <v>#REF!</v>
          </cell>
          <cell r="AF94" t="e">
            <v>#REF!</v>
          </cell>
          <cell r="AG94" t="e">
            <v>#REF!</v>
          </cell>
          <cell r="AH94" t="e">
            <v>#REF!</v>
          </cell>
        </row>
        <row r="95">
          <cell r="F95" t="str">
            <v>22020930</v>
          </cell>
          <cell r="G95" t="str">
            <v xml:space="preserve">1011   </v>
          </cell>
          <cell r="I95" t="str">
            <v>g/t</v>
          </cell>
          <cell r="M95" t="e">
            <v>#REF!</v>
          </cell>
          <cell r="N95" t="e">
            <v>#REF!</v>
          </cell>
          <cell r="O95" t="e">
            <v>#REF!</v>
          </cell>
          <cell r="P95" t="e">
            <v>#REF!</v>
          </cell>
          <cell r="Q95" t="e">
            <v>#REF!</v>
          </cell>
          <cell r="R95" t="e">
            <v>#REF!</v>
          </cell>
          <cell r="S95" t="e">
            <v>#REF!</v>
          </cell>
          <cell r="T95" t="e">
            <v>#REF!</v>
          </cell>
          <cell r="U95" t="e">
            <v>#REF!</v>
          </cell>
          <cell r="V95" t="e">
            <v>#REF!</v>
          </cell>
          <cell r="W95" t="e">
            <v>#REF!</v>
          </cell>
          <cell r="X95" t="e">
            <v>#REF!</v>
          </cell>
          <cell r="Y95" t="e">
            <v>#REF!</v>
          </cell>
          <cell r="Z95" t="e">
            <v>#REF!</v>
          </cell>
          <cell r="AA95" t="e">
            <v>#REF!</v>
          </cell>
          <cell r="AB95" t="e">
            <v>#REF!</v>
          </cell>
          <cell r="AC95" t="e">
            <v>#REF!</v>
          </cell>
          <cell r="AD95" t="e">
            <v>#REF!</v>
          </cell>
          <cell r="AE95" t="e">
            <v>#REF!</v>
          </cell>
          <cell r="AF95" t="e">
            <v>#REF!</v>
          </cell>
          <cell r="AG95" t="e">
            <v>#REF!</v>
          </cell>
          <cell r="AH95" t="e">
            <v>#REF!</v>
          </cell>
        </row>
        <row r="96">
          <cell r="F96" t="str">
            <v>22020930</v>
          </cell>
          <cell r="G96" t="str">
            <v xml:space="preserve">1006   </v>
          </cell>
          <cell r="I96" t="str">
            <v>%</v>
          </cell>
          <cell r="M96" t="e">
            <v>#REF!</v>
          </cell>
          <cell r="N96" t="e">
            <v>#REF!</v>
          </cell>
          <cell r="O96" t="e">
            <v>#REF!</v>
          </cell>
          <cell r="P96" t="e">
            <v>#REF!</v>
          </cell>
          <cell r="Q96" t="e">
            <v>#REF!</v>
          </cell>
          <cell r="R96" t="e">
            <v>#REF!</v>
          </cell>
          <cell r="S96" t="e">
            <v>#REF!</v>
          </cell>
          <cell r="T96" t="e">
            <v>#REF!</v>
          </cell>
          <cell r="U96" t="e">
            <v>#REF!</v>
          </cell>
          <cell r="V96" t="e">
            <v>#REF!</v>
          </cell>
          <cell r="W96" t="e">
            <v>#REF!</v>
          </cell>
          <cell r="X96" t="e">
            <v>#REF!</v>
          </cell>
          <cell r="Y96" t="e">
            <v>#REF!</v>
          </cell>
          <cell r="Z96" t="e">
            <v>#REF!</v>
          </cell>
          <cell r="AA96" t="e">
            <v>#REF!</v>
          </cell>
          <cell r="AB96" t="e">
            <v>#REF!</v>
          </cell>
          <cell r="AC96" t="e">
            <v>#REF!</v>
          </cell>
          <cell r="AD96" t="e">
            <v>#REF!</v>
          </cell>
          <cell r="AE96" t="e">
            <v>#REF!</v>
          </cell>
          <cell r="AF96" t="e">
            <v>#REF!</v>
          </cell>
          <cell r="AG96" t="e">
            <v>#REF!</v>
          </cell>
          <cell r="AH96" t="e">
            <v>#REF!</v>
          </cell>
        </row>
        <row r="97">
          <cell r="F97" t="str">
            <v>22020930</v>
          </cell>
          <cell r="G97" t="str">
            <v xml:space="preserve">1009   </v>
          </cell>
          <cell r="I97" t="str">
            <v>%</v>
          </cell>
          <cell r="M97" t="e">
            <v>#REF!</v>
          </cell>
          <cell r="N97" t="e">
            <v>#REF!</v>
          </cell>
          <cell r="O97" t="e">
            <v>#REF!</v>
          </cell>
          <cell r="P97" t="e">
            <v>#REF!</v>
          </cell>
          <cell r="Q97" t="e">
            <v>#REF!</v>
          </cell>
          <cell r="R97" t="e">
            <v>#REF!</v>
          </cell>
          <cell r="S97" t="e">
            <v>#REF!</v>
          </cell>
          <cell r="T97" t="e">
            <v>#REF!</v>
          </cell>
          <cell r="U97" t="e">
            <v>#REF!</v>
          </cell>
          <cell r="V97" t="e">
            <v>#REF!</v>
          </cell>
          <cell r="W97" t="e">
            <v>#REF!</v>
          </cell>
          <cell r="X97" t="e">
            <v>#REF!</v>
          </cell>
          <cell r="Y97" t="e">
            <v>#REF!</v>
          </cell>
          <cell r="Z97" t="e">
            <v>#REF!</v>
          </cell>
          <cell r="AA97" t="e">
            <v>#REF!</v>
          </cell>
          <cell r="AB97" t="e">
            <v>#REF!</v>
          </cell>
          <cell r="AC97" t="e">
            <v>#REF!</v>
          </cell>
          <cell r="AD97" t="e">
            <v>#REF!</v>
          </cell>
          <cell r="AE97" t="e">
            <v>#REF!</v>
          </cell>
          <cell r="AF97" t="e">
            <v>#REF!</v>
          </cell>
          <cell r="AG97" t="e">
            <v>#REF!</v>
          </cell>
          <cell r="AH97" t="e">
            <v>#REF!</v>
          </cell>
        </row>
        <row r="98">
          <cell r="F98" t="str">
            <v>22020930</v>
          </cell>
          <cell r="G98" t="str">
            <v xml:space="preserve">1012   </v>
          </cell>
          <cell r="I98" t="str">
            <v>%</v>
          </cell>
          <cell r="M98" t="e">
            <v>#REF!</v>
          </cell>
          <cell r="N98" t="e">
            <v>#REF!</v>
          </cell>
          <cell r="O98" t="e">
            <v>#REF!</v>
          </cell>
          <cell r="P98" t="e">
            <v>#REF!</v>
          </cell>
          <cell r="Q98" t="e">
            <v>#REF!</v>
          </cell>
          <cell r="R98" t="e">
            <v>#REF!</v>
          </cell>
          <cell r="S98" t="e">
            <v>#REF!</v>
          </cell>
          <cell r="T98" t="e">
            <v>#REF!</v>
          </cell>
          <cell r="U98" t="e">
            <v>#REF!</v>
          </cell>
          <cell r="V98" t="e">
            <v>#REF!</v>
          </cell>
          <cell r="W98" t="e">
            <v>#REF!</v>
          </cell>
          <cell r="X98" t="e">
            <v>#REF!</v>
          </cell>
          <cell r="Y98" t="e">
            <v>#REF!</v>
          </cell>
          <cell r="Z98" t="e">
            <v>#REF!</v>
          </cell>
          <cell r="AA98" t="e">
            <v>#REF!</v>
          </cell>
          <cell r="AB98" t="e">
            <v>#REF!</v>
          </cell>
          <cell r="AC98" t="e">
            <v>#REF!</v>
          </cell>
          <cell r="AD98" t="e">
            <v>#REF!</v>
          </cell>
          <cell r="AE98" t="e">
            <v>#REF!</v>
          </cell>
          <cell r="AF98" t="e">
            <v>#REF!</v>
          </cell>
          <cell r="AG98" t="e">
            <v>#REF!</v>
          </cell>
          <cell r="AH98" t="e">
            <v>#REF!</v>
          </cell>
        </row>
        <row r="99">
          <cell r="F99" t="str">
            <v>22020930</v>
          </cell>
          <cell r="G99" t="str">
            <v xml:space="preserve">1007   </v>
          </cell>
          <cell r="I99" t="str">
            <v>%</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F100" t="str">
            <v>22020930</v>
          </cell>
          <cell r="G100" t="str">
            <v xml:space="preserve">1010   </v>
          </cell>
          <cell r="I100" t="str">
            <v>%</v>
          </cell>
          <cell r="M100" t="e">
            <v>#REF!</v>
          </cell>
          <cell r="N100" t="e">
            <v>#REF!</v>
          </cell>
          <cell r="O100" t="e">
            <v>#REF!</v>
          </cell>
          <cell r="P100" t="e">
            <v>#REF!</v>
          </cell>
          <cell r="Q100" t="e">
            <v>#REF!</v>
          </cell>
          <cell r="R100" t="e">
            <v>#REF!</v>
          </cell>
          <cell r="S100" t="e">
            <v>#REF!</v>
          </cell>
          <cell r="T100" t="e">
            <v>#REF!</v>
          </cell>
          <cell r="U100" t="e">
            <v>#REF!</v>
          </cell>
          <cell r="V100" t="e">
            <v>#REF!</v>
          </cell>
          <cell r="W100" t="e">
            <v>#REF!</v>
          </cell>
          <cell r="X100" t="e">
            <v>#REF!</v>
          </cell>
          <cell r="Y100" t="e">
            <v>#REF!</v>
          </cell>
          <cell r="Z100" t="e">
            <v>#REF!</v>
          </cell>
          <cell r="AA100" t="e">
            <v>#REF!</v>
          </cell>
          <cell r="AB100" t="e">
            <v>#REF!</v>
          </cell>
          <cell r="AC100" t="e">
            <v>#REF!</v>
          </cell>
          <cell r="AD100" t="e">
            <v>#REF!</v>
          </cell>
          <cell r="AE100" t="e">
            <v>#REF!</v>
          </cell>
          <cell r="AF100" t="e">
            <v>#REF!</v>
          </cell>
          <cell r="AG100" t="e">
            <v>#REF!</v>
          </cell>
          <cell r="AH100" t="e">
            <v>#REF!</v>
          </cell>
        </row>
        <row r="101">
          <cell r="F101" t="str">
            <v>22020930</v>
          </cell>
          <cell r="G101" t="str">
            <v xml:space="preserve">1013   </v>
          </cell>
          <cell r="I101" t="str">
            <v>%</v>
          </cell>
          <cell r="M101" t="e">
            <v>#REF!</v>
          </cell>
          <cell r="N101" t="e">
            <v>#REF!</v>
          </cell>
          <cell r="O101" t="e">
            <v>#REF!</v>
          </cell>
          <cell r="P101" t="e">
            <v>#REF!</v>
          </cell>
          <cell r="Q101" t="e">
            <v>#REF!</v>
          </cell>
          <cell r="R101" t="e">
            <v>#REF!</v>
          </cell>
          <cell r="S101" t="e">
            <v>#REF!</v>
          </cell>
          <cell r="T101" t="e">
            <v>#REF!</v>
          </cell>
          <cell r="U101" t="e">
            <v>#REF!</v>
          </cell>
          <cell r="V101" t="e">
            <v>#REF!</v>
          </cell>
          <cell r="W101" t="e">
            <v>#REF!</v>
          </cell>
          <cell r="X101" t="e">
            <v>#REF!</v>
          </cell>
          <cell r="Y101" t="e">
            <v>#REF!</v>
          </cell>
          <cell r="Z101" t="e">
            <v>#REF!</v>
          </cell>
          <cell r="AA101" t="e">
            <v>#REF!</v>
          </cell>
          <cell r="AB101" t="e">
            <v>#REF!</v>
          </cell>
          <cell r="AC101" t="e">
            <v>#REF!</v>
          </cell>
          <cell r="AD101" t="e">
            <v>#REF!</v>
          </cell>
          <cell r="AE101" t="e">
            <v>#REF!</v>
          </cell>
          <cell r="AF101" t="e">
            <v>#REF!</v>
          </cell>
          <cell r="AG101" t="e">
            <v>#REF!</v>
          </cell>
          <cell r="AH101" t="e">
            <v>#REF!</v>
          </cell>
        </row>
        <row r="102">
          <cell r="F102" t="str">
            <v>22060930</v>
          </cell>
          <cell r="G102" t="str">
            <v xml:space="preserve">1014   </v>
          </cell>
          <cell r="I102" t="str">
            <v>Kt</v>
          </cell>
          <cell r="M102" t="e">
            <v>#REF!</v>
          </cell>
          <cell r="N102" t="e">
            <v>#REF!</v>
          </cell>
          <cell r="O102" t="e">
            <v>#REF!</v>
          </cell>
          <cell r="P102" t="e">
            <v>#REF!</v>
          </cell>
          <cell r="Q102" t="e">
            <v>#REF!</v>
          </cell>
          <cell r="R102" t="e">
            <v>#REF!</v>
          </cell>
          <cell r="S102" t="e">
            <v>#REF!</v>
          </cell>
          <cell r="T102" t="e">
            <v>#REF!</v>
          </cell>
          <cell r="U102" t="e">
            <v>#REF!</v>
          </cell>
          <cell r="V102" t="e">
            <v>#REF!</v>
          </cell>
          <cell r="W102" t="e">
            <v>#REF!</v>
          </cell>
          <cell r="X102" t="e">
            <v>#REF!</v>
          </cell>
          <cell r="Y102" t="e">
            <v>#REF!</v>
          </cell>
          <cell r="Z102" t="e">
            <v>#REF!</v>
          </cell>
          <cell r="AA102" t="e">
            <v>#REF!</v>
          </cell>
          <cell r="AB102" t="e">
            <v>#REF!</v>
          </cell>
          <cell r="AC102" t="e">
            <v>#REF!</v>
          </cell>
          <cell r="AD102" t="e">
            <v>#REF!</v>
          </cell>
          <cell r="AE102" t="e">
            <v>#REF!</v>
          </cell>
          <cell r="AF102" t="e">
            <v>#REF!</v>
          </cell>
          <cell r="AG102" t="e">
            <v>#REF!</v>
          </cell>
          <cell r="AH102" t="e">
            <v>#REF!</v>
          </cell>
        </row>
        <row r="103">
          <cell r="F103" t="str">
            <v>22060930</v>
          </cell>
          <cell r="G103" t="str">
            <v xml:space="preserve">1015   </v>
          </cell>
          <cell r="I103" t="str">
            <v>Kt</v>
          </cell>
          <cell r="M103" t="e">
            <v>#REF!</v>
          </cell>
          <cell r="N103" t="e">
            <v>#REF!</v>
          </cell>
          <cell r="O103" t="e">
            <v>#REF!</v>
          </cell>
          <cell r="P103" t="e">
            <v>#REF!</v>
          </cell>
          <cell r="Q103" t="e">
            <v>#REF!</v>
          </cell>
          <cell r="R103" t="e">
            <v>#REF!</v>
          </cell>
          <cell r="S103" t="e">
            <v>#REF!</v>
          </cell>
          <cell r="T103" t="e">
            <v>#REF!</v>
          </cell>
          <cell r="U103" t="e">
            <v>#REF!</v>
          </cell>
          <cell r="V103" t="e">
            <v>#REF!</v>
          </cell>
          <cell r="W103" t="e">
            <v>#REF!</v>
          </cell>
          <cell r="X103" t="e">
            <v>#REF!</v>
          </cell>
          <cell r="Y103" t="e">
            <v>#REF!</v>
          </cell>
          <cell r="Z103" t="e">
            <v>#REF!</v>
          </cell>
          <cell r="AA103" t="e">
            <v>#REF!</v>
          </cell>
          <cell r="AB103" t="e">
            <v>#REF!</v>
          </cell>
          <cell r="AC103" t="e">
            <v>#REF!</v>
          </cell>
          <cell r="AD103" t="e">
            <v>#REF!</v>
          </cell>
          <cell r="AE103" t="e">
            <v>#REF!</v>
          </cell>
          <cell r="AF103" t="e">
            <v>#REF!</v>
          </cell>
          <cell r="AG103" t="e">
            <v>#REF!</v>
          </cell>
          <cell r="AH103" t="e">
            <v>#REF!</v>
          </cell>
        </row>
        <row r="104">
          <cell r="F104" t="str">
            <v>22060930</v>
          </cell>
          <cell r="G104" t="str">
            <v xml:space="preserve">1016   </v>
          </cell>
          <cell r="I104" t="str">
            <v>g/t</v>
          </cell>
          <cell r="M104" t="e">
            <v>#REF!</v>
          </cell>
          <cell r="N104" t="e">
            <v>#REF!</v>
          </cell>
          <cell r="O104" t="e">
            <v>#REF!</v>
          </cell>
          <cell r="P104" t="e">
            <v>#REF!</v>
          </cell>
          <cell r="Q104" t="e">
            <v>#REF!</v>
          </cell>
          <cell r="R104" t="e">
            <v>#REF!</v>
          </cell>
          <cell r="S104" t="e">
            <v>#REF!</v>
          </cell>
          <cell r="T104" t="e">
            <v>#REF!</v>
          </cell>
          <cell r="U104" t="e">
            <v>#REF!</v>
          </cell>
          <cell r="V104" t="e">
            <v>#REF!</v>
          </cell>
          <cell r="W104" t="e">
            <v>#REF!</v>
          </cell>
          <cell r="X104" t="e">
            <v>#REF!</v>
          </cell>
          <cell r="Y104" t="e">
            <v>#REF!</v>
          </cell>
          <cell r="Z104" t="e">
            <v>#REF!</v>
          </cell>
          <cell r="AA104" t="e">
            <v>#REF!</v>
          </cell>
          <cell r="AB104" t="e">
            <v>#REF!</v>
          </cell>
          <cell r="AC104" t="e">
            <v>#REF!</v>
          </cell>
          <cell r="AD104" t="e">
            <v>#REF!</v>
          </cell>
          <cell r="AE104" t="e">
            <v>#REF!</v>
          </cell>
          <cell r="AF104" t="e">
            <v>#REF!</v>
          </cell>
          <cell r="AG104" t="e">
            <v>#REF!</v>
          </cell>
          <cell r="AH104" t="e">
            <v>#REF!</v>
          </cell>
        </row>
        <row r="105">
          <cell r="F105" t="str">
            <v>22060930</v>
          </cell>
          <cell r="G105" t="str">
            <v xml:space="preserve">1017   </v>
          </cell>
          <cell r="I105" t="str">
            <v>%</v>
          </cell>
          <cell r="M105" t="e">
            <v>#REF!</v>
          </cell>
          <cell r="N105" t="e">
            <v>#REF!</v>
          </cell>
          <cell r="O105" t="e">
            <v>#REF!</v>
          </cell>
          <cell r="P105" t="e">
            <v>#REF!</v>
          </cell>
          <cell r="Q105" t="e">
            <v>#REF!</v>
          </cell>
          <cell r="R105" t="e">
            <v>#REF!</v>
          </cell>
          <cell r="S105" t="e">
            <v>#REF!</v>
          </cell>
          <cell r="T105" t="e">
            <v>#REF!</v>
          </cell>
          <cell r="U105" t="e">
            <v>#REF!</v>
          </cell>
          <cell r="V105" t="e">
            <v>#REF!</v>
          </cell>
          <cell r="W105" t="e">
            <v>#REF!</v>
          </cell>
          <cell r="X105" t="e">
            <v>#REF!</v>
          </cell>
          <cell r="Y105" t="e">
            <v>#REF!</v>
          </cell>
          <cell r="Z105" t="e">
            <v>#REF!</v>
          </cell>
          <cell r="AA105" t="e">
            <v>#REF!</v>
          </cell>
          <cell r="AB105" t="e">
            <v>#REF!</v>
          </cell>
          <cell r="AC105" t="e">
            <v>#REF!</v>
          </cell>
          <cell r="AD105" t="e">
            <v>#REF!</v>
          </cell>
          <cell r="AE105" t="e">
            <v>#REF!</v>
          </cell>
          <cell r="AF105" t="e">
            <v>#REF!</v>
          </cell>
          <cell r="AG105" t="e">
            <v>#REF!</v>
          </cell>
          <cell r="AH105" t="e">
            <v>#REF!</v>
          </cell>
        </row>
        <row r="106">
          <cell r="F106" t="str">
            <v>22060930</v>
          </cell>
          <cell r="G106" t="str">
            <v xml:space="preserve">1018   </v>
          </cell>
          <cell r="I106" t="str">
            <v>%</v>
          </cell>
          <cell r="M106" t="e">
            <v>#REF!</v>
          </cell>
          <cell r="N106" t="e">
            <v>#REF!</v>
          </cell>
          <cell r="O106" t="e">
            <v>#REF!</v>
          </cell>
          <cell r="P106" t="e">
            <v>#REF!</v>
          </cell>
          <cell r="Q106" t="e">
            <v>#REF!</v>
          </cell>
          <cell r="R106" t="e">
            <v>#REF!</v>
          </cell>
          <cell r="S106" t="e">
            <v>#REF!</v>
          </cell>
          <cell r="T106" t="e">
            <v>#REF!</v>
          </cell>
          <cell r="U106" t="e">
            <v>#REF!</v>
          </cell>
          <cell r="V106" t="e">
            <v>#REF!</v>
          </cell>
          <cell r="W106" t="e">
            <v>#REF!</v>
          </cell>
          <cell r="X106" t="e">
            <v>#REF!</v>
          </cell>
          <cell r="Y106" t="e">
            <v>#REF!</v>
          </cell>
          <cell r="Z106" t="e">
            <v>#REF!</v>
          </cell>
          <cell r="AA106" t="e">
            <v>#REF!</v>
          </cell>
          <cell r="AB106" t="e">
            <v>#REF!</v>
          </cell>
          <cell r="AC106" t="e">
            <v>#REF!</v>
          </cell>
          <cell r="AD106" t="e">
            <v>#REF!</v>
          </cell>
          <cell r="AE106" t="e">
            <v>#REF!</v>
          </cell>
          <cell r="AF106" t="e">
            <v>#REF!</v>
          </cell>
          <cell r="AG106" t="e">
            <v>#REF!</v>
          </cell>
          <cell r="AH106" t="e">
            <v>#REF!</v>
          </cell>
        </row>
        <row r="107">
          <cell r="F107" t="str">
            <v>22060930</v>
          </cell>
          <cell r="G107" t="str">
            <v xml:space="preserve">1019   </v>
          </cell>
          <cell r="I107" t="str">
            <v>%</v>
          </cell>
          <cell r="M107" t="e">
            <v>#REF!</v>
          </cell>
          <cell r="N107" t="e">
            <v>#REF!</v>
          </cell>
          <cell r="O107" t="e">
            <v>#REF!</v>
          </cell>
          <cell r="P107" t="e">
            <v>#REF!</v>
          </cell>
          <cell r="Q107" t="e">
            <v>#REF!</v>
          </cell>
          <cell r="R107" t="e">
            <v>#REF!</v>
          </cell>
          <cell r="S107" t="e">
            <v>#REF!</v>
          </cell>
          <cell r="T107" t="e">
            <v>#REF!</v>
          </cell>
          <cell r="U107" t="e">
            <v>#REF!</v>
          </cell>
          <cell r="V107" t="e">
            <v>#REF!</v>
          </cell>
          <cell r="W107" t="e">
            <v>#REF!</v>
          </cell>
          <cell r="X107" t="e">
            <v>#REF!</v>
          </cell>
          <cell r="Y107" t="e">
            <v>#REF!</v>
          </cell>
          <cell r="Z107" t="e">
            <v>#REF!</v>
          </cell>
          <cell r="AA107" t="e">
            <v>#REF!</v>
          </cell>
          <cell r="AB107" t="e">
            <v>#REF!</v>
          </cell>
          <cell r="AC107" t="e">
            <v>#REF!</v>
          </cell>
          <cell r="AD107" t="e">
            <v>#REF!</v>
          </cell>
          <cell r="AE107" t="e">
            <v>#REF!</v>
          </cell>
          <cell r="AF107" t="e">
            <v>#REF!</v>
          </cell>
          <cell r="AG107" t="e">
            <v>#REF!</v>
          </cell>
          <cell r="AH107" t="e">
            <v>#REF!</v>
          </cell>
        </row>
        <row r="108">
          <cell r="F108" t="str">
            <v>22060930</v>
          </cell>
          <cell r="G108" t="str">
            <v xml:space="preserve">1020   </v>
          </cell>
          <cell r="I108" t="str">
            <v>%</v>
          </cell>
          <cell r="M108" t="e">
            <v>#REF!</v>
          </cell>
          <cell r="N108" t="e">
            <v>#REF!</v>
          </cell>
          <cell r="O108" t="e">
            <v>#REF!</v>
          </cell>
          <cell r="P108" t="e">
            <v>#REF!</v>
          </cell>
          <cell r="Q108" t="e">
            <v>#REF!</v>
          </cell>
          <cell r="R108" t="e">
            <v>#REF!</v>
          </cell>
          <cell r="S108" t="e">
            <v>#REF!</v>
          </cell>
          <cell r="T108" t="e">
            <v>#REF!</v>
          </cell>
          <cell r="U108" t="e">
            <v>#REF!</v>
          </cell>
          <cell r="V108" t="e">
            <v>#REF!</v>
          </cell>
          <cell r="W108" t="e">
            <v>#REF!</v>
          </cell>
          <cell r="X108" t="e">
            <v>#REF!</v>
          </cell>
          <cell r="Y108" t="e">
            <v>#REF!</v>
          </cell>
          <cell r="Z108" t="e">
            <v>#REF!</v>
          </cell>
          <cell r="AA108" t="e">
            <v>#REF!</v>
          </cell>
          <cell r="AB108" t="e">
            <v>#REF!</v>
          </cell>
          <cell r="AC108" t="e">
            <v>#REF!</v>
          </cell>
          <cell r="AD108" t="e">
            <v>#REF!</v>
          </cell>
          <cell r="AE108" t="e">
            <v>#REF!</v>
          </cell>
          <cell r="AF108" t="e">
            <v>#REF!</v>
          </cell>
          <cell r="AG108" t="e">
            <v>#REF!</v>
          </cell>
          <cell r="AH108" t="e">
            <v>#REF!</v>
          </cell>
        </row>
        <row r="109">
          <cell r="F109" t="str">
            <v>22060930</v>
          </cell>
          <cell r="G109" t="str">
            <v xml:space="preserve">1021   </v>
          </cell>
          <cell r="I109" t="str">
            <v>%</v>
          </cell>
          <cell r="M109" t="e">
            <v>#REF!</v>
          </cell>
          <cell r="N109" t="e">
            <v>#REF!</v>
          </cell>
          <cell r="O109" t="e">
            <v>#REF!</v>
          </cell>
          <cell r="P109" t="e">
            <v>#REF!</v>
          </cell>
          <cell r="Q109" t="e">
            <v>#REF!</v>
          </cell>
          <cell r="R109" t="e">
            <v>#REF!</v>
          </cell>
          <cell r="S109" t="e">
            <v>#REF!</v>
          </cell>
          <cell r="T109" t="e">
            <v>#REF!</v>
          </cell>
          <cell r="U109" t="e">
            <v>#REF!</v>
          </cell>
          <cell r="V109" t="e">
            <v>#REF!</v>
          </cell>
          <cell r="W109" t="e">
            <v>#REF!</v>
          </cell>
          <cell r="X109" t="e">
            <v>#REF!</v>
          </cell>
          <cell r="Y109" t="e">
            <v>#REF!</v>
          </cell>
          <cell r="Z109" t="e">
            <v>#REF!</v>
          </cell>
          <cell r="AA109" t="e">
            <v>#REF!</v>
          </cell>
          <cell r="AB109" t="e">
            <v>#REF!</v>
          </cell>
          <cell r="AC109" t="e">
            <v>#REF!</v>
          </cell>
          <cell r="AD109" t="e">
            <v>#REF!</v>
          </cell>
          <cell r="AE109" t="e">
            <v>#REF!</v>
          </cell>
          <cell r="AF109" t="e">
            <v>#REF!</v>
          </cell>
          <cell r="AG109" t="e">
            <v>#REF!</v>
          </cell>
          <cell r="AH109" t="e">
            <v>#REF!</v>
          </cell>
        </row>
        <row r="110">
          <cell r="F110" t="str">
            <v>22060930</v>
          </cell>
          <cell r="G110" t="str">
            <v xml:space="preserve">1022   </v>
          </cell>
          <cell r="I110" t="str">
            <v>Kt</v>
          </cell>
          <cell r="M110" t="e">
            <v>#REF!</v>
          </cell>
          <cell r="N110" t="e">
            <v>#REF!</v>
          </cell>
          <cell r="O110" t="e">
            <v>#REF!</v>
          </cell>
          <cell r="P110" t="e">
            <v>#REF!</v>
          </cell>
          <cell r="Q110" t="e">
            <v>#REF!</v>
          </cell>
          <cell r="R110" t="e">
            <v>#REF!</v>
          </cell>
          <cell r="S110" t="e">
            <v>#REF!</v>
          </cell>
          <cell r="T110" t="e">
            <v>#REF!</v>
          </cell>
          <cell r="U110" t="e">
            <v>#REF!</v>
          </cell>
          <cell r="V110" t="e">
            <v>#REF!</v>
          </cell>
          <cell r="W110" t="e">
            <v>#REF!</v>
          </cell>
          <cell r="X110" t="e">
            <v>#REF!</v>
          </cell>
          <cell r="Y110" t="e">
            <v>#REF!</v>
          </cell>
          <cell r="Z110" t="e">
            <v>#REF!</v>
          </cell>
          <cell r="AA110" t="e">
            <v>#REF!</v>
          </cell>
          <cell r="AB110" t="e">
            <v>#REF!</v>
          </cell>
          <cell r="AC110" t="e">
            <v>#REF!</v>
          </cell>
          <cell r="AD110" t="e">
            <v>#REF!</v>
          </cell>
          <cell r="AE110" t="e">
            <v>#REF!</v>
          </cell>
          <cell r="AF110" t="e">
            <v>#REF!</v>
          </cell>
          <cell r="AG110" t="e">
            <v>#REF!</v>
          </cell>
          <cell r="AH110" t="e">
            <v>#REF!</v>
          </cell>
        </row>
        <row r="111">
          <cell r="F111" t="str">
            <v>22060930</v>
          </cell>
          <cell r="G111" t="str">
            <v xml:space="preserve">1023   </v>
          </cell>
          <cell r="I111" t="str">
            <v>Kt</v>
          </cell>
          <cell r="M111" t="e">
            <v>#REF!</v>
          </cell>
          <cell r="N111" t="e">
            <v>#REF!</v>
          </cell>
          <cell r="O111" t="e">
            <v>#REF!</v>
          </cell>
          <cell r="P111" t="e">
            <v>#REF!</v>
          </cell>
          <cell r="Q111" t="e">
            <v>#REF!</v>
          </cell>
          <cell r="R111" t="e">
            <v>#REF!</v>
          </cell>
          <cell r="S111" t="e">
            <v>#REF!</v>
          </cell>
          <cell r="T111" t="e">
            <v>#REF!</v>
          </cell>
          <cell r="U111" t="e">
            <v>#REF!</v>
          </cell>
          <cell r="V111" t="e">
            <v>#REF!</v>
          </cell>
          <cell r="W111" t="e">
            <v>#REF!</v>
          </cell>
          <cell r="X111" t="e">
            <v>#REF!</v>
          </cell>
          <cell r="Y111" t="e">
            <v>#REF!</v>
          </cell>
          <cell r="Z111" t="e">
            <v>#REF!</v>
          </cell>
          <cell r="AA111" t="e">
            <v>#REF!</v>
          </cell>
          <cell r="AB111" t="e">
            <v>#REF!</v>
          </cell>
          <cell r="AC111" t="e">
            <v>#REF!</v>
          </cell>
          <cell r="AD111" t="e">
            <v>#REF!</v>
          </cell>
          <cell r="AE111" t="e">
            <v>#REF!</v>
          </cell>
          <cell r="AF111" t="e">
            <v>#REF!</v>
          </cell>
          <cell r="AG111" t="e">
            <v>#REF!</v>
          </cell>
          <cell r="AH111" t="e">
            <v>#REF!</v>
          </cell>
        </row>
        <row r="112">
          <cell r="F112" t="str">
            <v>22060930</v>
          </cell>
          <cell r="G112" t="str">
            <v xml:space="preserve">1024   </v>
          </cell>
          <cell r="I112" t="str">
            <v>g/t</v>
          </cell>
          <cell r="M112" t="e">
            <v>#REF!</v>
          </cell>
          <cell r="N112" t="e">
            <v>#REF!</v>
          </cell>
          <cell r="O112" t="e">
            <v>#REF!</v>
          </cell>
          <cell r="P112" t="e">
            <v>#REF!</v>
          </cell>
          <cell r="Q112" t="e">
            <v>#REF!</v>
          </cell>
          <cell r="R112" t="e">
            <v>#REF!</v>
          </cell>
          <cell r="S112" t="e">
            <v>#REF!</v>
          </cell>
          <cell r="T112" t="e">
            <v>#REF!</v>
          </cell>
          <cell r="U112" t="e">
            <v>#REF!</v>
          </cell>
          <cell r="V112" t="e">
            <v>#REF!</v>
          </cell>
          <cell r="W112" t="e">
            <v>#REF!</v>
          </cell>
          <cell r="X112" t="e">
            <v>#REF!</v>
          </cell>
          <cell r="Y112" t="e">
            <v>#REF!</v>
          </cell>
          <cell r="Z112" t="e">
            <v>#REF!</v>
          </cell>
          <cell r="AA112" t="e">
            <v>#REF!</v>
          </cell>
          <cell r="AB112" t="e">
            <v>#REF!</v>
          </cell>
          <cell r="AC112" t="e">
            <v>#REF!</v>
          </cell>
          <cell r="AD112" t="e">
            <v>#REF!</v>
          </cell>
          <cell r="AE112" t="e">
            <v>#REF!</v>
          </cell>
          <cell r="AF112" t="e">
            <v>#REF!</v>
          </cell>
          <cell r="AG112" t="e">
            <v>#REF!</v>
          </cell>
          <cell r="AH112" t="e">
            <v>#REF!</v>
          </cell>
        </row>
        <row r="113">
          <cell r="F113" t="str">
            <v>22060930</v>
          </cell>
          <cell r="G113" t="str">
            <v xml:space="preserve">1025   </v>
          </cell>
          <cell r="I113" t="str">
            <v>g/t</v>
          </cell>
          <cell r="M113" t="e">
            <v>#REF!</v>
          </cell>
          <cell r="N113" t="e">
            <v>#REF!</v>
          </cell>
          <cell r="O113" t="e">
            <v>#REF!</v>
          </cell>
          <cell r="P113" t="e">
            <v>#REF!</v>
          </cell>
          <cell r="Q113" t="e">
            <v>#REF!</v>
          </cell>
          <cell r="R113" t="e">
            <v>#REF!</v>
          </cell>
          <cell r="S113" t="e">
            <v>#REF!</v>
          </cell>
          <cell r="T113" t="e">
            <v>#REF!</v>
          </cell>
          <cell r="U113" t="e">
            <v>#REF!</v>
          </cell>
          <cell r="V113" t="e">
            <v>#REF!</v>
          </cell>
          <cell r="W113" t="e">
            <v>#REF!</v>
          </cell>
          <cell r="X113" t="e">
            <v>#REF!</v>
          </cell>
          <cell r="Y113" t="e">
            <v>#REF!</v>
          </cell>
          <cell r="Z113" t="e">
            <v>#REF!</v>
          </cell>
          <cell r="AA113" t="e">
            <v>#REF!</v>
          </cell>
          <cell r="AB113" t="e">
            <v>#REF!</v>
          </cell>
          <cell r="AC113" t="e">
            <v>#REF!</v>
          </cell>
          <cell r="AD113" t="e">
            <v>#REF!</v>
          </cell>
          <cell r="AE113" t="e">
            <v>#REF!</v>
          </cell>
          <cell r="AF113" t="e">
            <v>#REF!</v>
          </cell>
          <cell r="AG113" t="e">
            <v>#REF!</v>
          </cell>
          <cell r="AH113" t="e">
            <v>#REF!</v>
          </cell>
        </row>
        <row r="114">
          <cell r="F114" t="str">
            <v>22060930</v>
          </cell>
          <cell r="G114" t="str">
            <v xml:space="preserve">1026   </v>
          </cell>
          <cell r="I114" t="str">
            <v>KOz</v>
          </cell>
          <cell r="M114" t="e">
            <v>#REF!</v>
          </cell>
          <cell r="N114" t="e">
            <v>#REF!</v>
          </cell>
          <cell r="O114" t="e">
            <v>#REF!</v>
          </cell>
          <cell r="P114" t="e">
            <v>#REF!</v>
          </cell>
          <cell r="Q114" t="e">
            <v>#REF!</v>
          </cell>
          <cell r="R114" t="e">
            <v>#REF!</v>
          </cell>
          <cell r="S114" t="e">
            <v>#REF!</v>
          </cell>
          <cell r="T114" t="e">
            <v>#REF!</v>
          </cell>
          <cell r="U114" t="e">
            <v>#REF!</v>
          </cell>
          <cell r="V114" t="e">
            <v>#REF!</v>
          </cell>
          <cell r="W114" t="e">
            <v>#REF!</v>
          </cell>
          <cell r="X114" t="e">
            <v>#REF!</v>
          </cell>
          <cell r="Y114" t="e">
            <v>#REF!</v>
          </cell>
          <cell r="Z114" t="e">
            <v>#REF!</v>
          </cell>
          <cell r="AA114" t="e">
            <v>#REF!</v>
          </cell>
          <cell r="AB114" t="e">
            <v>#REF!</v>
          </cell>
          <cell r="AC114" t="e">
            <v>#REF!</v>
          </cell>
          <cell r="AD114" t="e">
            <v>#REF!</v>
          </cell>
          <cell r="AE114" t="e">
            <v>#REF!</v>
          </cell>
          <cell r="AF114" t="e">
            <v>#REF!</v>
          </cell>
          <cell r="AG114" t="e">
            <v>#REF!</v>
          </cell>
          <cell r="AH114" t="e">
            <v>#REF!</v>
          </cell>
        </row>
        <row r="115">
          <cell r="F115" t="str">
            <v>22060930</v>
          </cell>
          <cell r="G115" t="str">
            <v xml:space="preserve">1027   </v>
          </cell>
          <cell r="I115" t="str">
            <v>Kt</v>
          </cell>
          <cell r="M115" t="e">
            <v>#REF!</v>
          </cell>
          <cell r="N115" t="e">
            <v>#REF!</v>
          </cell>
          <cell r="O115" t="e">
            <v>#REF!</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row>
        <row r="116">
          <cell r="F116" t="str">
            <v>22060930</v>
          </cell>
          <cell r="G116" t="str">
            <v xml:space="preserve">1028   </v>
          </cell>
          <cell r="I116" t="str">
            <v>Kt</v>
          </cell>
          <cell r="M116" t="e">
            <v>#REF!</v>
          </cell>
          <cell r="N116" t="e">
            <v>#REF!</v>
          </cell>
          <cell r="O116" t="e">
            <v>#REF!</v>
          </cell>
          <cell r="P116" t="e">
            <v>#REF!</v>
          </cell>
          <cell r="Q116" t="e">
            <v>#REF!</v>
          </cell>
          <cell r="R116" t="e">
            <v>#REF!</v>
          </cell>
          <cell r="S116" t="e">
            <v>#REF!</v>
          </cell>
          <cell r="T116" t="e">
            <v>#REF!</v>
          </cell>
          <cell r="U116" t="e">
            <v>#REF!</v>
          </cell>
          <cell r="V116" t="e">
            <v>#REF!</v>
          </cell>
          <cell r="W116" t="e">
            <v>#REF!</v>
          </cell>
          <cell r="X116" t="e">
            <v>#REF!</v>
          </cell>
          <cell r="Y116" t="e">
            <v>#REF!</v>
          </cell>
          <cell r="Z116" t="e">
            <v>#REF!</v>
          </cell>
          <cell r="AA116" t="e">
            <v>#REF!</v>
          </cell>
          <cell r="AB116" t="e">
            <v>#REF!</v>
          </cell>
          <cell r="AC116" t="e">
            <v>#REF!</v>
          </cell>
          <cell r="AD116" t="e">
            <v>#REF!</v>
          </cell>
          <cell r="AE116" t="e">
            <v>#REF!</v>
          </cell>
          <cell r="AF116" t="e">
            <v>#REF!</v>
          </cell>
          <cell r="AG116" t="e">
            <v>#REF!</v>
          </cell>
          <cell r="AH116" t="e">
            <v>#REF!</v>
          </cell>
        </row>
        <row r="117">
          <cell r="F117" t="str">
            <v>22060930</v>
          </cell>
          <cell r="G117" t="str">
            <v xml:space="preserve">1029   </v>
          </cell>
          <cell r="I117" t="str">
            <v>KOz</v>
          </cell>
          <cell r="M117" t="e">
            <v>#REF!</v>
          </cell>
          <cell r="N117" t="e">
            <v>#REF!</v>
          </cell>
          <cell r="O117" t="e">
            <v>#REF!</v>
          </cell>
          <cell r="P117" t="e">
            <v>#REF!</v>
          </cell>
          <cell r="Q117" t="e">
            <v>#REF!</v>
          </cell>
          <cell r="R117" t="e">
            <v>#REF!</v>
          </cell>
          <cell r="S117" t="e">
            <v>#REF!</v>
          </cell>
          <cell r="T117" t="e">
            <v>#REF!</v>
          </cell>
          <cell r="U117" t="e">
            <v>#REF!</v>
          </cell>
          <cell r="V117" t="e">
            <v>#REF!</v>
          </cell>
          <cell r="W117" t="e">
            <v>#REF!</v>
          </cell>
          <cell r="X117" t="e">
            <v>#REF!</v>
          </cell>
          <cell r="Y117" t="e">
            <v>#REF!</v>
          </cell>
          <cell r="Z117" t="e">
            <v>#REF!</v>
          </cell>
          <cell r="AA117" t="e">
            <v>#REF!</v>
          </cell>
          <cell r="AB117" t="e">
            <v>#REF!</v>
          </cell>
          <cell r="AC117" t="e">
            <v>#REF!</v>
          </cell>
          <cell r="AD117" t="e">
            <v>#REF!</v>
          </cell>
          <cell r="AE117" t="e">
            <v>#REF!</v>
          </cell>
          <cell r="AF117" t="e">
            <v>#REF!</v>
          </cell>
          <cell r="AG117" t="e">
            <v>#REF!</v>
          </cell>
          <cell r="AH117" t="e">
            <v>#REF!</v>
          </cell>
        </row>
        <row r="118">
          <cell r="F118" t="str">
            <v>22060930</v>
          </cell>
          <cell r="G118" t="str">
            <v xml:space="preserve">1030   </v>
          </cell>
          <cell r="I118" t="str">
            <v>Kt</v>
          </cell>
          <cell r="M118" t="e">
            <v>#REF!</v>
          </cell>
          <cell r="N118" t="e">
            <v>#REF!</v>
          </cell>
          <cell r="O118" t="e">
            <v>#REF!</v>
          </cell>
          <cell r="P118" t="e">
            <v>#REF!</v>
          </cell>
          <cell r="Q118" t="e">
            <v>#REF!</v>
          </cell>
          <cell r="R118" t="e">
            <v>#REF!</v>
          </cell>
          <cell r="S118" t="e">
            <v>#REF!</v>
          </cell>
          <cell r="T118" t="e">
            <v>#REF!</v>
          </cell>
          <cell r="U118" t="e">
            <v>#REF!</v>
          </cell>
          <cell r="V118" t="e">
            <v>#REF!</v>
          </cell>
          <cell r="W118" t="e">
            <v>#REF!</v>
          </cell>
          <cell r="X118" t="e">
            <v>#REF!</v>
          </cell>
          <cell r="Y118" t="e">
            <v>#REF!</v>
          </cell>
          <cell r="Z118" t="e">
            <v>#REF!</v>
          </cell>
          <cell r="AA118" t="e">
            <v>#REF!</v>
          </cell>
          <cell r="AB118" t="e">
            <v>#REF!</v>
          </cell>
          <cell r="AC118" t="e">
            <v>#REF!</v>
          </cell>
          <cell r="AD118" t="e">
            <v>#REF!</v>
          </cell>
          <cell r="AE118" t="e">
            <v>#REF!</v>
          </cell>
          <cell r="AF118" t="e">
            <v>#REF!</v>
          </cell>
          <cell r="AG118" t="e">
            <v>#REF!</v>
          </cell>
          <cell r="AH118" t="e">
            <v>#REF!</v>
          </cell>
        </row>
        <row r="119">
          <cell r="F119" t="str">
            <v>22060930</v>
          </cell>
          <cell r="G119" t="str">
            <v xml:space="preserve">1031   </v>
          </cell>
          <cell r="I119" t="str">
            <v>Kt</v>
          </cell>
          <cell r="M119" t="e">
            <v>#REF!</v>
          </cell>
          <cell r="N119" t="e">
            <v>#REF!</v>
          </cell>
          <cell r="O119" t="e">
            <v>#REF!</v>
          </cell>
          <cell r="P119" t="e">
            <v>#REF!</v>
          </cell>
          <cell r="Q119" t="e">
            <v>#REF!</v>
          </cell>
          <cell r="R119" t="e">
            <v>#REF!</v>
          </cell>
          <cell r="S119" t="e">
            <v>#REF!</v>
          </cell>
          <cell r="T119" t="e">
            <v>#REF!</v>
          </cell>
          <cell r="U119" t="e">
            <v>#REF!</v>
          </cell>
          <cell r="V119" t="e">
            <v>#REF!</v>
          </cell>
          <cell r="W119" t="e">
            <v>#REF!</v>
          </cell>
          <cell r="X119" t="e">
            <v>#REF!</v>
          </cell>
          <cell r="Y119" t="e">
            <v>#REF!</v>
          </cell>
          <cell r="Z119" t="e">
            <v>#REF!</v>
          </cell>
          <cell r="AA119" t="e">
            <v>#REF!</v>
          </cell>
          <cell r="AB119" t="e">
            <v>#REF!</v>
          </cell>
          <cell r="AC119" t="e">
            <v>#REF!</v>
          </cell>
          <cell r="AD119" t="e">
            <v>#REF!</v>
          </cell>
          <cell r="AE119" t="e">
            <v>#REF!</v>
          </cell>
          <cell r="AF119" t="e">
            <v>#REF!</v>
          </cell>
          <cell r="AG119" t="e">
            <v>#REF!</v>
          </cell>
          <cell r="AH119" t="e">
            <v>#REF!</v>
          </cell>
        </row>
        <row r="120">
          <cell r="F120" t="str">
            <v>22060930</v>
          </cell>
          <cell r="G120" t="str">
            <v xml:space="preserve">1032   </v>
          </cell>
          <cell r="I120" t="str">
            <v>USD 000's</v>
          </cell>
          <cell r="M120" t="e">
            <v>#REF!</v>
          </cell>
          <cell r="N120" t="e">
            <v>#REF!</v>
          </cell>
          <cell r="O120" t="e">
            <v>#REF!</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row>
        <row r="121">
          <cell r="F121" t="str">
            <v>22060930</v>
          </cell>
          <cell r="G121" t="str">
            <v xml:space="preserve">1033   </v>
          </cell>
          <cell r="I121" t="str">
            <v>USD 000's</v>
          </cell>
          <cell r="M121" t="e">
            <v>#REF!</v>
          </cell>
          <cell r="N121" t="e">
            <v>#REF!</v>
          </cell>
          <cell r="O121" t="e">
            <v>#REF!</v>
          </cell>
          <cell r="P121" t="e">
            <v>#REF!</v>
          </cell>
          <cell r="Q121" t="e">
            <v>#REF!</v>
          </cell>
          <cell r="R121" t="e">
            <v>#REF!</v>
          </cell>
          <cell r="S121" t="e">
            <v>#REF!</v>
          </cell>
          <cell r="T121" t="e">
            <v>#REF!</v>
          </cell>
          <cell r="U121" t="e">
            <v>#REF!</v>
          </cell>
          <cell r="V121" t="e">
            <v>#REF!</v>
          </cell>
          <cell r="W121" t="e">
            <v>#REF!</v>
          </cell>
          <cell r="X121" t="e">
            <v>#REF!</v>
          </cell>
          <cell r="Y121" t="e">
            <v>#REF!</v>
          </cell>
          <cell r="Z121" t="e">
            <v>#REF!</v>
          </cell>
          <cell r="AA121" t="e">
            <v>#REF!</v>
          </cell>
          <cell r="AB121" t="e">
            <v>#REF!</v>
          </cell>
          <cell r="AC121" t="e">
            <v>#REF!</v>
          </cell>
          <cell r="AD121" t="e">
            <v>#REF!</v>
          </cell>
          <cell r="AE121" t="e">
            <v>#REF!</v>
          </cell>
          <cell r="AF121" t="e">
            <v>#REF!</v>
          </cell>
          <cell r="AG121" t="e">
            <v>#REF!</v>
          </cell>
          <cell r="AH121" t="e">
            <v>#REF!</v>
          </cell>
        </row>
        <row r="128">
          <cell r="AH128">
            <v>0</v>
          </cell>
        </row>
        <row r="129">
          <cell r="AH129">
            <v>0</v>
          </cell>
        </row>
        <row r="130">
          <cell r="AH130">
            <v>0</v>
          </cell>
        </row>
        <row r="131">
          <cell r="AH131">
            <v>0</v>
          </cell>
        </row>
      </sheetData>
      <sheetData sheetId="23"/>
      <sheetData sheetId="2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ato 5 Entrenamiento"/>
      <sheetName val="Report"/>
    </sheetNames>
    <sheetDataSet>
      <sheetData sheetId="0" refreshError="1">
        <row r="2">
          <cell r="A2" t="str">
            <v>E</v>
          </cell>
          <cell r="B2" t="str">
            <v>I</v>
          </cell>
          <cell r="C2" t="str">
            <v>C</v>
          </cell>
          <cell r="D2">
            <v>1</v>
          </cell>
        </row>
        <row r="3">
          <cell r="A3" t="str">
            <v>F</v>
          </cell>
          <cell r="B3" t="str">
            <v>E</v>
          </cell>
          <cell r="C3" t="str">
            <v>P</v>
          </cell>
          <cell r="D3">
            <v>2</v>
          </cell>
        </row>
        <row r="4">
          <cell r="A4" t="str">
            <v>T</v>
          </cell>
          <cell r="C4" t="str">
            <v>E</v>
          </cell>
          <cell r="D4">
            <v>3</v>
          </cell>
        </row>
        <row r="5">
          <cell r="A5" t="str">
            <v>G</v>
          </cell>
        </row>
        <row r="6">
          <cell r="A6" t="str">
            <v>S</v>
          </cell>
        </row>
      </sheetData>
      <sheetData sheetId="1" refreshError="1"/>
      <sheetData sheetId="2"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nning"/>
      <sheetName val="Cashflows"/>
      <sheetName val="P &amp; L"/>
      <sheetName val="UG &amp; CPP"/>
      <sheetName val="OC &amp; HW"/>
      <sheetName val="Revenue"/>
      <sheetName val="Capital T"/>
      <sheetName val="Capital GCA T"/>
      <sheetName val="Capital West"/>
      <sheetName val="Financing"/>
      <sheetName val="TARIF2002"/>
    </sheetNames>
    <sheetDataSet>
      <sheetData sheetId="0" refreshError="1">
        <row r="6">
          <cell r="D6">
            <v>0.3</v>
          </cell>
        </row>
        <row r="7">
          <cell r="D7">
            <v>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O"/>
      <sheetName val="EQUIPOS"/>
      <sheetName val="PRODUCC"/>
      <sheetName val="Grono-Pala"/>
      <sheetName val="CALIDAD"/>
      <sheetName val="BD_831"/>
      <sheetName val="BD_OREG1"/>
      <sheetName val="BD_OREG2"/>
      <sheetName val="BD100-45"/>
      <sheetName val="BD100_45"/>
      <sheetName val="Parameters"/>
      <sheetName val="Sensitivities"/>
      <sheetName val="Deprec"/>
      <sheetName val="Equip 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 de caja"/>
      <sheetName val="PRESUPUESTO OFICIAL"/>
      <sheetName val="PRESUPUESTO licitación"/>
      <sheetName val="P. ACTIVIDADES"/>
      <sheetName val="SIM"/>
      <sheetName val="UNITARIOS"/>
      <sheetName val="MATERIALES"/>
      <sheetName val="EQUIPOS"/>
      <sheetName val="Mano de Obra Directa"/>
      <sheetName val="TARIFAS EQUIPOS"/>
      <sheetName val="CALCULO DE FACTOR PRESTACIONAL"/>
      <sheetName val="Administración"/>
      <sheetName val="cupos de crédito"/>
    </sheetNames>
    <sheetDataSet>
      <sheetData sheetId="0"/>
      <sheetData sheetId="1"/>
      <sheetData sheetId="2"/>
      <sheetData sheetId="3"/>
      <sheetData sheetId="4"/>
      <sheetData sheetId="5"/>
      <sheetData sheetId="6">
        <row r="2">
          <cell r="D2">
            <v>20000</v>
          </cell>
        </row>
        <row r="4">
          <cell r="D4">
            <v>3000</v>
          </cell>
        </row>
      </sheetData>
      <sheetData sheetId="7"/>
      <sheetData sheetId="8"/>
      <sheetData sheetId="9">
        <row r="2">
          <cell r="C2">
            <v>6500</v>
          </cell>
        </row>
      </sheetData>
      <sheetData sheetId="10"/>
      <sheetData sheetId="11">
        <row r="65">
          <cell r="C65">
            <v>0.30000000000000004</v>
          </cell>
        </row>
      </sheetData>
      <sheetData sheetId="12"/>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Unit"/>
      <sheetName val="ResumenMaterial"/>
    </sheetNames>
    <sheetDataSet>
      <sheetData sheetId="0" refreshError="1"/>
      <sheetData sheetId="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Tables"/>
      <sheetName val="Summary"/>
      <sheetName val="CapitalBudget6MthToDec05"/>
      <sheetName val="Propuesta"/>
    </sheetNames>
    <sheetDataSet>
      <sheetData sheetId="0" refreshError="1">
        <row r="2">
          <cell r="K2" t="str">
            <v>1A</v>
          </cell>
          <cell r="L2" t="str">
            <v>(1) Extreme</v>
          </cell>
        </row>
        <row r="3">
          <cell r="K3" t="str">
            <v>1B</v>
          </cell>
          <cell r="L3" t="str">
            <v>(2) Extreme</v>
          </cell>
        </row>
        <row r="4">
          <cell r="K4" t="str">
            <v>1C</v>
          </cell>
          <cell r="L4" t="str">
            <v>(4) Extreme</v>
          </cell>
        </row>
        <row r="5">
          <cell r="K5" t="str">
            <v>1D</v>
          </cell>
          <cell r="L5" t="str">
            <v>(7) Extreme</v>
          </cell>
        </row>
        <row r="6">
          <cell r="K6" t="str">
            <v>1E</v>
          </cell>
          <cell r="L6" t="str">
            <v>(11) High</v>
          </cell>
        </row>
        <row r="7">
          <cell r="K7" t="str">
            <v>2A</v>
          </cell>
          <cell r="L7" t="str">
            <v>(3) Extreme</v>
          </cell>
        </row>
        <row r="8">
          <cell r="K8" t="str">
            <v>2B</v>
          </cell>
          <cell r="L8" t="str">
            <v>(5) Extreme</v>
          </cell>
        </row>
        <row r="9">
          <cell r="K9" t="str">
            <v>2C</v>
          </cell>
          <cell r="L9" t="str">
            <v>(8) Extreme</v>
          </cell>
        </row>
        <row r="10">
          <cell r="K10" t="str">
            <v>2D</v>
          </cell>
          <cell r="L10" t="str">
            <v>(12) High</v>
          </cell>
        </row>
        <row r="11">
          <cell r="K11" t="str">
            <v>2E</v>
          </cell>
          <cell r="L11" t="str">
            <v>(16) High</v>
          </cell>
        </row>
        <row r="12">
          <cell r="K12" t="str">
            <v>3A</v>
          </cell>
          <cell r="L12" t="str">
            <v>(6) Extreme</v>
          </cell>
        </row>
        <row r="13">
          <cell r="K13" t="str">
            <v>3B</v>
          </cell>
          <cell r="L13" t="str">
            <v>(9) High</v>
          </cell>
        </row>
        <row r="14">
          <cell r="K14" t="str">
            <v>3C</v>
          </cell>
          <cell r="L14" t="str">
            <v>(13) High</v>
          </cell>
        </row>
        <row r="15">
          <cell r="K15" t="str">
            <v>3D</v>
          </cell>
          <cell r="L15" t="str">
            <v>(17) Moderate</v>
          </cell>
        </row>
        <row r="16">
          <cell r="K16" t="str">
            <v>3E</v>
          </cell>
          <cell r="L16" t="str">
            <v>(20) Moderate</v>
          </cell>
        </row>
        <row r="17">
          <cell r="K17" t="str">
            <v>4A</v>
          </cell>
          <cell r="L17" t="str">
            <v>(10) High</v>
          </cell>
        </row>
        <row r="18">
          <cell r="K18" t="str">
            <v>4B</v>
          </cell>
          <cell r="L18" t="str">
            <v>(14) High</v>
          </cell>
        </row>
        <row r="19">
          <cell r="K19" t="str">
            <v>4C</v>
          </cell>
          <cell r="L19" t="str">
            <v>(18) Moderate</v>
          </cell>
        </row>
        <row r="20">
          <cell r="K20" t="str">
            <v>4D</v>
          </cell>
          <cell r="L20" t="str">
            <v>(21) Low</v>
          </cell>
        </row>
        <row r="21">
          <cell r="K21" t="str">
            <v>4E</v>
          </cell>
          <cell r="L21" t="str">
            <v>(23) Low</v>
          </cell>
        </row>
        <row r="22">
          <cell r="K22" t="str">
            <v>5A</v>
          </cell>
          <cell r="L22" t="str">
            <v>(15) High</v>
          </cell>
        </row>
        <row r="23">
          <cell r="K23" t="str">
            <v>5B</v>
          </cell>
          <cell r="L23" t="str">
            <v>(19) Moderate</v>
          </cell>
        </row>
        <row r="24">
          <cell r="K24" t="str">
            <v>5C</v>
          </cell>
          <cell r="L24" t="str">
            <v>(22) Low</v>
          </cell>
        </row>
        <row r="25">
          <cell r="K25" t="str">
            <v>5D</v>
          </cell>
          <cell r="L25" t="str">
            <v>(24) Low</v>
          </cell>
        </row>
        <row r="26">
          <cell r="K26" t="str">
            <v>5E</v>
          </cell>
          <cell r="L26" t="str">
            <v>(25) Low</v>
          </cell>
        </row>
      </sheetData>
      <sheetData sheetId="1" refreshError="1"/>
      <sheetData sheetId="2" refreshError="1"/>
      <sheetData sheetId="3"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illas"/>
      <sheetName val="GENERAL "/>
      <sheetName val="cap 5-ELECTRICAS "/>
      <sheetName val="datosluminariasRoyAlPHa"/>
      <sheetName val="RefTables"/>
      <sheetName val="Registros_de_Asistencia"/>
      <sheetName val="Simulación Inf."/>
    </sheetNames>
    <sheetDataSet>
      <sheetData sheetId="0"/>
      <sheetData sheetId="1"/>
      <sheetData sheetId="2"/>
      <sheetData sheetId="3">
        <row r="1">
          <cell r="A1" t="str">
            <v>Luminarias de 70W-220V con brazo Sodio</v>
          </cell>
        </row>
        <row r="2">
          <cell r="A2" t="str">
            <v>Luminarias de 150W-220V con brazo Sodio</v>
          </cell>
        </row>
        <row r="3">
          <cell r="A3" t="str">
            <v>Luminarias de 250W-220V con brazo Sodio</v>
          </cell>
        </row>
        <row r="4">
          <cell r="A4" t="str">
            <v>Luminarias de 400W-220V con brazo Sodio</v>
          </cell>
        </row>
        <row r="5">
          <cell r="A5" t="str">
            <v xml:space="preserve">Reflectores tipo RCG de 1000W-220V </v>
          </cell>
        </row>
        <row r="6">
          <cell r="A6" t="str">
            <v>Luminarias tipo RAP de 70W-220V</v>
          </cell>
        </row>
        <row r="7">
          <cell r="A7" t="str">
            <v>Bombillos de Sodio 70W-220V</v>
          </cell>
        </row>
        <row r="8">
          <cell r="A8" t="str">
            <v>Bombillos de Sodio 150W-220V</v>
          </cell>
        </row>
        <row r="9">
          <cell r="A9" t="str">
            <v>Bombillos de Sodio 250W-220V</v>
          </cell>
        </row>
        <row r="10">
          <cell r="A10" t="str">
            <v>Bombillos de Sodio 400W-220V</v>
          </cell>
        </row>
        <row r="11">
          <cell r="A11" t="str">
            <v>Bombillos de Sodio 1000W-220V</v>
          </cell>
        </row>
      </sheetData>
      <sheetData sheetId="4" refreshError="1"/>
      <sheetData sheetId="5" refreshError="1"/>
      <sheetData sheetId="6"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dex"/>
      <sheetName val="Project Parameters"/>
      <sheetName val="Fleet"/>
      <sheetName val="Utilisation"/>
      <sheetName val="Support Equipment"/>
      <sheetName val="Truck Nos - Coal"/>
      <sheetName val="Truck Nos - Waste"/>
      <sheetName val="Ground Prep - Coal"/>
      <sheetName val="Ground Prep - Waste"/>
      <sheetName val="Capacity"/>
      <sheetName val="Pasted Schedule"/>
      <sheetName val="MANUAL CONTRACTOR ANNUAL VOLUME"/>
      <sheetName val="Waste Exc Prod"/>
      <sheetName val="Coal Exc Prod"/>
      <sheetName val="Work Hrs - FEL&amp;EXC "/>
      <sheetName val="Work Hrs - Trucks&amp;Support"/>
      <sheetName val="Hours Summary"/>
      <sheetName val="Equip Selection &amp; Roster"/>
      <sheetName val="Truck Cycle Data"/>
      <sheetName val="OC Equip Data"/>
      <sheetName val="Mine variance - tree"/>
    </sheetNames>
    <sheetDataSet>
      <sheetData sheetId="0"/>
      <sheetData sheetId="1">
        <row r="41">
          <cell r="S41">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COSTOS"/>
      <sheetName val="MIRAFLORES"/>
      <sheetName val="APU_MIRAFLORES"/>
      <sheetName val="PULGARINADERECHO"/>
      <sheetName val="APU_PULDERECHO"/>
      <sheetName val="PULGARINAIZQUIERDO"/>
      <sheetName val="APU_PULIZQUIERDO"/>
      <sheetName val="APU_ELHATOPTAR"/>
      <sheetName val="ELHATOPTAR"/>
      <sheetName val="PTAR"/>
      <sheetName val="APU PTAR"/>
      <sheetName val="BASE CTOS"/>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row r="3">
          <cell r="C3">
            <v>0.27</v>
          </cell>
        </row>
        <row r="9">
          <cell r="D9">
            <v>51000</v>
          </cell>
        </row>
        <row r="10">
          <cell r="D10">
            <v>44625</v>
          </cell>
        </row>
        <row r="11">
          <cell r="D11">
            <v>25500</v>
          </cell>
        </row>
        <row r="12">
          <cell r="D12">
            <v>250000</v>
          </cell>
        </row>
        <row r="13">
          <cell r="D13">
            <v>126000</v>
          </cell>
        </row>
        <row r="15">
          <cell r="D15">
            <v>300</v>
          </cell>
        </row>
        <row r="17">
          <cell r="D17">
            <v>7689.0000000000009</v>
          </cell>
        </row>
        <row r="20">
          <cell r="D20">
            <v>2465</v>
          </cell>
        </row>
        <row r="21">
          <cell r="D21">
            <v>2320</v>
          </cell>
        </row>
        <row r="22">
          <cell r="D22">
            <v>2100</v>
          </cell>
        </row>
        <row r="23">
          <cell r="D23">
            <v>74000</v>
          </cell>
        </row>
        <row r="24">
          <cell r="D24">
            <v>28000</v>
          </cell>
        </row>
        <row r="32">
          <cell r="D32">
            <v>271544.20703749999</v>
          </cell>
        </row>
        <row r="33">
          <cell r="D33">
            <v>245428.78047750003</v>
          </cell>
        </row>
        <row r="35">
          <cell r="D35">
            <v>208653.0577375</v>
          </cell>
        </row>
        <row r="36">
          <cell r="D36">
            <v>192815.19551406248</v>
          </cell>
        </row>
        <row r="37">
          <cell r="D37">
            <v>209714.0284375</v>
          </cell>
        </row>
        <row r="38">
          <cell r="D38">
            <v>257766.93906249999</v>
          </cell>
        </row>
        <row r="39">
          <cell r="D39">
            <v>220124.13906250001</v>
          </cell>
        </row>
        <row r="49">
          <cell r="D49">
            <v>5500</v>
          </cell>
        </row>
        <row r="50">
          <cell r="D50">
            <v>16200</v>
          </cell>
        </row>
        <row r="51">
          <cell r="D51">
            <v>24000</v>
          </cell>
        </row>
        <row r="53">
          <cell r="D53">
            <v>26000</v>
          </cell>
        </row>
        <row r="54">
          <cell r="D54">
            <v>25754</v>
          </cell>
        </row>
        <row r="55">
          <cell r="D55">
            <v>17000</v>
          </cell>
        </row>
        <row r="56">
          <cell r="D56">
            <v>1300</v>
          </cell>
        </row>
        <row r="64">
          <cell r="D64">
            <v>1450</v>
          </cell>
        </row>
        <row r="65">
          <cell r="D65">
            <v>550</v>
          </cell>
        </row>
        <row r="69">
          <cell r="D69">
            <v>1634</v>
          </cell>
        </row>
        <row r="70">
          <cell r="D70">
            <v>22.28</v>
          </cell>
        </row>
        <row r="76">
          <cell r="D76">
            <v>26442</v>
          </cell>
        </row>
        <row r="77">
          <cell r="D77">
            <v>57396</v>
          </cell>
        </row>
        <row r="79">
          <cell r="D79">
            <v>150536</v>
          </cell>
        </row>
        <row r="103">
          <cell r="D103">
            <v>54840</v>
          </cell>
        </row>
        <row r="104">
          <cell r="D104">
            <v>322269</v>
          </cell>
        </row>
        <row r="105">
          <cell r="D105">
            <v>491098</v>
          </cell>
        </row>
        <row r="120">
          <cell r="D120">
            <v>24368</v>
          </cell>
        </row>
        <row r="122">
          <cell r="D122">
            <v>27406</v>
          </cell>
        </row>
        <row r="124">
          <cell r="D124">
            <v>11719</v>
          </cell>
        </row>
        <row r="125">
          <cell r="D125">
            <v>16333</v>
          </cell>
        </row>
        <row r="126">
          <cell r="D126">
            <v>34587</v>
          </cell>
        </row>
        <row r="130">
          <cell r="D130">
            <v>6515</v>
          </cell>
        </row>
        <row r="145">
          <cell r="D145">
            <v>35195</v>
          </cell>
        </row>
        <row r="147">
          <cell r="D147">
            <v>73408</v>
          </cell>
        </row>
        <row r="163">
          <cell r="D163">
            <v>350900</v>
          </cell>
        </row>
        <row r="178">
          <cell r="D178">
            <v>363000</v>
          </cell>
        </row>
        <row r="190">
          <cell r="D190">
            <v>201608</v>
          </cell>
        </row>
        <row r="196">
          <cell r="D196">
            <v>108459.99999999999</v>
          </cell>
        </row>
        <row r="197">
          <cell r="D197">
            <v>283272</v>
          </cell>
        </row>
        <row r="201">
          <cell r="D201">
            <v>98252</v>
          </cell>
        </row>
        <row r="203">
          <cell r="D203">
            <v>237335.99999999997</v>
          </cell>
        </row>
        <row r="213">
          <cell r="D213">
            <v>500</v>
          </cell>
        </row>
        <row r="214">
          <cell r="D214">
            <v>56111</v>
          </cell>
        </row>
        <row r="215">
          <cell r="D215">
            <v>25657</v>
          </cell>
        </row>
        <row r="217">
          <cell r="D217">
            <v>1352.56</v>
          </cell>
        </row>
        <row r="218">
          <cell r="D218">
            <v>1487</v>
          </cell>
        </row>
        <row r="219">
          <cell r="D219">
            <v>1459</v>
          </cell>
        </row>
        <row r="220">
          <cell r="D220">
            <v>5510</v>
          </cell>
        </row>
        <row r="229">
          <cell r="D229">
            <v>4525</v>
          </cell>
        </row>
        <row r="230">
          <cell r="D230">
            <v>2500</v>
          </cell>
        </row>
        <row r="231">
          <cell r="D231">
            <v>25520</v>
          </cell>
        </row>
        <row r="232">
          <cell r="D232">
            <v>140</v>
          </cell>
        </row>
        <row r="233">
          <cell r="D233">
            <v>19400</v>
          </cell>
        </row>
        <row r="242">
          <cell r="D242">
            <v>15000</v>
          </cell>
        </row>
        <row r="243">
          <cell r="D243">
            <v>700</v>
          </cell>
        </row>
        <row r="244">
          <cell r="D244">
            <v>850</v>
          </cell>
        </row>
        <row r="245">
          <cell r="D245">
            <v>43450</v>
          </cell>
        </row>
        <row r="246">
          <cell r="D246">
            <v>40700</v>
          </cell>
        </row>
        <row r="248">
          <cell r="D248">
            <v>27500.000000000004</v>
          </cell>
        </row>
        <row r="249">
          <cell r="D249">
            <v>26950.000000000004</v>
          </cell>
        </row>
        <row r="250">
          <cell r="D250">
            <v>12790</v>
          </cell>
        </row>
        <row r="251">
          <cell r="D251">
            <v>243520</v>
          </cell>
        </row>
        <row r="253">
          <cell r="D253">
            <v>6400</v>
          </cell>
        </row>
        <row r="255">
          <cell r="D255">
            <v>2700</v>
          </cell>
        </row>
        <row r="256">
          <cell r="D256">
            <v>2002.0000000000002</v>
          </cell>
        </row>
        <row r="257">
          <cell r="D257">
            <v>15862.000000000002</v>
          </cell>
        </row>
        <row r="258">
          <cell r="D258">
            <v>50380.000000000007</v>
          </cell>
        </row>
        <row r="259">
          <cell r="D259">
            <v>2750</v>
          </cell>
        </row>
        <row r="264">
          <cell r="D264">
            <v>3493224</v>
          </cell>
        </row>
        <row r="265">
          <cell r="D265">
            <v>2500</v>
          </cell>
        </row>
        <row r="268">
          <cell r="D268">
            <v>812</v>
          </cell>
        </row>
        <row r="269">
          <cell r="D269">
            <v>52500</v>
          </cell>
        </row>
        <row r="270">
          <cell r="D270">
            <v>12800</v>
          </cell>
        </row>
        <row r="272">
          <cell r="D272">
            <v>8000</v>
          </cell>
        </row>
        <row r="283">
          <cell r="D283">
            <v>1276000</v>
          </cell>
        </row>
        <row r="285">
          <cell r="D285">
            <v>463999.99999999994</v>
          </cell>
        </row>
        <row r="294">
          <cell r="D294">
            <v>70180</v>
          </cell>
        </row>
        <row r="295">
          <cell r="D295">
            <v>452400</v>
          </cell>
        </row>
        <row r="296">
          <cell r="D296">
            <v>96097.1</v>
          </cell>
        </row>
        <row r="307">
          <cell r="D307">
            <v>56000</v>
          </cell>
        </row>
        <row r="308">
          <cell r="D308">
            <v>4785</v>
          </cell>
        </row>
        <row r="309">
          <cell r="D309">
            <v>16500</v>
          </cell>
        </row>
        <row r="310">
          <cell r="D310">
            <v>17400</v>
          </cell>
        </row>
        <row r="311">
          <cell r="D311">
            <v>17400</v>
          </cell>
        </row>
        <row r="312">
          <cell r="D312">
            <v>22040</v>
          </cell>
        </row>
        <row r="313">
          <cell r="D313">
            <v>14000</v>
          </cell>
        </row>
        <row r="314">
          <cell r="D314">
            <v>3000</v>
          </cell>
        </row>
        <row r="315">
          <cell r="D315">
            <v>8500</v>
          </cell>
        </row>
        <row r="316">
          <cell r="D316">
            <v>220</v>
          </cell>
        </row>
        <row r="319">
          <cell r="D319">
            <v>10000</v>
          </cell>
        </row>
        <row r="320">
          <cell r="D320">
            <v>385.00000000000006</v>
          </cell>
        </row>
        <row r="321">
          <cell r="D321">
            <v>17400</v>
          </cell>
        </row>
        <row r="322">
          <cell r="D322">
            <v>5000</v>
          </cell>
        </row>
        <row r="323">
          <cell r="D323">
            <v>14000</v>
          </cell>
        </row>
        <row r="331">
          <cell r="D331">
            <v>9100</v>
          </cell>
        </row>
        <row r="332">
          <cell r="D332">
            <v>17600</v>
          </cell>
        </row>
        <row r="333">
          <cell r="D333">
            <v>450</v>
          </cell>
        </row>
        <row r="334">
          <cell r="D334">
            <v>700000</v>
          </cell>
        </row>
        <row r="335">
          <cell r="D335">
            <v>10143</v>
          </cell>
        </row>
        <row r="336">
          <cell r="D336">
            <v>30000</v>
          </cell>
        </row>
        <row r="340">
          <cell r="D340">
            <v>10</v>
          </cell>
        </row>
      </sheetData>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BASES"/>
      <sheetName val="5094-2003"/>
      <sheetName val="AIU"/>
      <sheetName val="A. P. U."/>
    </sheetNames>
    <sheetDataSet>
      <sheetData sheetId="0" refreshError="1">
        <row r="60">
          <cell r="F60">
            <v>80591.125</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0"/>
      <sheetName val="June00"/>
      <sheetName val="Sheet3"/>
      <sheetName val="Sheet4"/>
      <sheetName val="Sheet6"/>
      <sheetName val="Sheet7"/>
      <sheetName val="Sheet9"/>
      <sheetName val="Sheet10"/>
      <sheetName val="Index"/>
    </sheetNames>
    <sheetDataSet>
      <sheetData sheetId="0" refreshError="1"/>
      <sheetData sheetId="1" refreshError="1"/>
      <sheetData sheetId="2" refreshError="1"/>
      <sheetData sheetId="3" refreshError="1">
        <row r="2">
          <cell r="A2" t="str">
            <v>BS1015</v>
          </cell>
          <cell r="B2" t="str">
            <v>MURRIN MURRIN CHQ ACC</v>
          </cell>
          <cell r="C2">
            <v>-919953.21</v>
          </cell>
          <cell r="D2">
            <v>-408212.97</v>
          </cell>
          <cell r="E2">
            <v>-1328166.18</v>
          </cell>
        </row>
        <row r="3">
          <cell r="A3" t="str">
            <v>BS1018</v>
          </cell>
          <cell r="B3" t="str">
            <v>ANO USD CHQ ACCT</v>
          </cell>
          <cell r="C3">
            <v>5879906</v>
          </cell>
          <cell r="D3">
            <v>-5901378.1799999997</v>
          </cell>
          <cell r="E3">
            <v>-21472.18</v>
          </cell>
        </row>
        <row r="4">
          <cell r="A4" t="str">
            <v>BS1077</v>
          </cell>
          <cell r="B4" t="str">
            <v>PETTY CASH MMO MINING</v>
          </cell>
          <cell r="C4">
            <v>1000</v>
          </cell>
          <cell r="D4">
            <v>0</v>
          </cell>
          <cell r="E4">
            <v>1000</v>
          </cell>
        </row>
        <row r="5">
          <cell r="A5" t="str">
            <v>BS1079</v>
          </cell>
          <cell r="B5" t="str">
            <v>PETTY CASH MMO PERTH</v>
          </cell>
          <cell r="C5">
            <v>1000</v>
          </cell>
          <cell r="D5">
            <v>0</v>
          </cell>
          <cell r="E5">
            <v>1000</v>
          </cell>
        </row>
        <row r="6">
          <cell r="A6" t="str">
            <v>BS1080</v>
          </cell>
          <cell r="B6" t="str">
            <v>PETTY CASH MELBOURNE</v>
          </cell>
          <cell r="C6">
            <v>500</v>
          </cell>
          <cell r="D6">
            <v>1000</v>
          </cell>
          <cell r="E6">
            <v>1500</v>
          </cell>
        </row>
        <row r="7">
          <cell r="A7" t="str">
            <v>BS1140</v>
          </cell>
          <cell r="B7" t="str">
            <v>GUAR TERM DEP OFFSET</v>
          </cell>
          <cell r="C7">
            <v>1430000</v>
          </cell>
          <cell r="D7">
            <v>0</v>
          </cell>
          <cell r="E7">
            <v>1430000</v>
          </cell>
        </row>
        <row r="8">
          <cell r="A8" t="str">
            <v>BS1205</v>
          </cell>
          <cell r="B8" t="str">
            <v>TRADE DBTRS ABACUS</v>
          </cell>
          <cell r="C8">
            <v>134401.92000000001</v>
          </cell>
          <cell r="D8">
            <v>-250</v>
          </cell>
          <cell r="E8">
            <v>134151.92000000001</v>
          </cell>
        </row>
        <row r="9">
          <cell r="A9" t="str">
            <v>BS1207</v>
          </cell>
          <cell r="B9" t="str">
            <v>DEBTOR FD MISC ACC</v>
          </cell>
          <cell r="C9">
            <v>880148.03</v>
          </cell>
          <cell r="D9">
            <v>386685.55</v>
          </cell>
          <cell r="E9">
            <v>1266833.58</v>
          </cell>
        </row>
        <row r="10">
          <cell r="A10" t="str">
            <v>BS1208</v>
          </cell>
          <cell r="B10" t="str">
            <v>DEBTOR - INITCO</v>
          </cell>
          <cell r="C10">
            <v>17645.87</v>
          </cell>
          <cell r="D10">
            <v>-1780.97</v>
          </cell>
          <cell r="E10">
            <v>15864.9</v>
          </cell>
        </row>
        <row r="11">
          <cell r="A11" t="str">
            <v>BS1209</v>
          </cell>
          <cell r="B11" t="str">
            <v>DEBTOR - CSM</v>
          </cell>
          <cell r="C11">
            <v>318214.39</v>
          </cell>
          <cell r="D11">
            <v>-71279.210000000006</v>
          </cell>
          <cell r="E11">
            <v>246935.18</v>
          </cell>
        </row>
        <row r="12">
          <cell r="A12" t="str">
            <v>BS1210</v>
          </cell>
          <cell r="B12" t="str">
            <v>DEBTOR FLUOR DANIEL</v>
          </cell>
          <cell r="C12">
            <v>21283050.050000001</v>
          </cell>
          <cell r="D12">
            <v>455476.19</v>
          </cell>
          <cell r="E12">
            <v>21738526.239999998</v>
          </cell>
        </row>
        <row r="13">
          <cell r="A13" t="str">
            <v>BS1211</v>
          </cell>
          <cell r="B13" t="str">
            <v>DEBTOR - BRAMBLES</v>
          </cell>
          <cell r="C13">
            <v>52711.74</v>
          </cell>
          <cell r="D13">
            <v>-11446.15</v>
          </cell>
          <cell r="E13">
            <v>41265.589999999997</v>
          </cell>
        </row>
        <row r="14">
          <cell r="A14" t="str">
            <v>BS1213</v>
          </cell>
          <cell r="B14" t="str">
            <v>DEBTOR WALLIS DRILL'G</v>
          </cell>
          <cell r="C14">
            <v>17224.98</v>
          </cell>
          <cell r="D14">
            <v>-1266.7</v>
          </cell>
          <cell r="E14">
            <v>15958.28</v>
          </cell>
        </row>
        <row r="15">
          <cell r="A15" t="str">
            <v>BS1214</v>
          </cell>
          <cell r="B15" t="str">
            <v>DEBTOR - BOC</v>
          </cell>
          <cell r="C15">
            <v>14273.32</v>
          </cell>
          <cell r="D15">
            <v>22477.93</v>
          </cell>
          <cell r="E15">
            <v>36751.25</v>
          </cell>
        </row>
        <row r="16">
          <cell r="A16" t="str">
            <v>BS1215</v>
          </cell>
          <cell r="B16" t="str">
            <v>DEBTOR SHRM (BIDARN)</v>
          </cell>
          <cell r="C16">
            <v>82145.98</v>
          </cell>
          <cell r="D16">
            <v>4606.84</v>
          </cell>
          <cell r="E16">
            <v>86752.82</v>
          </cell>
        </row>
        <row r="17">
          <cell r="A17" t="str">
            <v>BS1227</v>
          </cell>
          <cell r="B17" t="str">
            <v>DEBTOR FD OTHER EPC</v>
          </cell>
          <cell r="C17">
            <v>60448850.609999999</v>
          </cell>
          <cell r="D17">
            <v>21156358.390000001</v>
          </cell>
          <cell r="E17">
            <v>81605209</v>
          </cell>
        </row>
        <row r="18">
          <cell r="A18" t="str">
            <v>BS1232</v>
          </cell>
          <cell r="B18" t="str">
            <v>DEBTOR - BRANDRILL</v>
          </cell>
          <cell r="C18">
            <v>7692.28</v>
          </cell>
          <cell r="D18">
            <v>-4506.79</v>
          </cell>
          <cell r="E18">
            <v>3185.49</v>
          </cell>
        </row>
        <row r="19">
          <cell r="A19" t="str">
            <v>BS1234</v>
          </cell>
          <cell r="B19" t="str">
            <v>DEBTOR - EUREST</v>
          </cell>
          <cell r="C19">
            <v>19862.53</v>
          </cell>
          <cell r="D19">
            <v>4378.71</v>
          </cell>
          <cell r="E19">
            <v>24241.24</v>
          </cell>
        </row>
        <row r="20">
          <cell r="A20" t="str">
            <v>BS1235</v>
          </cell>
          <cell r="B20" t="str">
            <v>DEBTOR - US FILTERS</v>
          </cell>
          <cell r="C20">
            <v>80108.02</v>
          </cell>
          <cell r="D20">
            <v>-1100</v>
          </cell>
          <cell r="E20">
            <v>79008.02</v>
          </cell>
        </row>
        <row r="21">
          <cell r="A21" t="str">
            <v>BS1236</v>
          </cell>
          <cell r="B21" t="str">
            <v>DEBTOR - FURNACE TECH</v>
          </cell>
          <cell r="C21">
            <v>700</v>
          </cell>
          <cell r="D21">
            <v>0</v>
          </cell>
          <cell r="E21">
            <v>700</v>
          </cell>
        </row>
        <row r="22">
          <cell r="A22" t="str">
            <v>BS1237</v>
          </cell>
          <cell r="B22" t="str">
            <v>DEBTOR - H2 PLT LINDE</v>
          </cell>
          <cell r="C22">
            <v>9019.5400000000009</v>
          </cell>
          <cell r="D22">
            <v>0</v>
          </cell>
          <cell r="E22">
            <v>9019.5400000000009</v>
          </cell>
        </row>
        <row r="23">
          <cell r="A23" t="str">
            <v>BS1238</v>
          </cell>
          <cell r="B23" t="str">
            <v>DEBTOR - WEIR</v>
          </cell>
          <cell r="C23">
            <v>2524.9899999999998</v>
          </cell>
          <cell r="D23">
            <v>-2525</v>
          </cell>
          <cell r="E23">
            <v>-0.01</v>
          </cell>
        </row>
        <row r="24">
          <cell r="A24" t="str">
            <v>BS1240</v>
          </cell>
          <cell r="B24" t="str">
            <v>DEBTOR - AUSCLAD IND</v>
          </cell>
          <cell r="C24">
            <v>15503.65</v>
          </cell>
          <cell r="D24">
            <v>-15503.65</v>
          </cell>
          <cell r="E24">
            <v>0</v>
          </cell>
        </row>
        <row r="25">
          <cell r="A25" t="str">
            <v>BS1244</v>
          </cell>
          <cell r="B25" t="str">
            <v>DEBTOR - ATKINS</v>
          </cell>
          <cell r="C25">
            <v>865.86</v>
          </cell>
          <cell r="D25">
            <v>-865.86</v>
          </cell>
          <cell r="E25">
            <v>0</v>
          </cell>
        </row>
        <row r="26">
          <cell r="A26" t="str">
            <v>BS1245</v>
          </cell>
          <cell r="B26" t="str">
            <v>DEBTOR - ASC-E</v>
          </cell>
          <cell r="C26">
            <v>62498.2</v>
          </cell>
          <cell r="D26">
            <v>300</v>
          </cell>
          <cell r="E26">
            <v>62798.2</v>
          </cell>
        </row>
        <row r="27">
          <cell r="A27" t="str">
            <v>BS1246</v>
          </cell>
          <cell r="B27" t="str">
            <v>DEBTOR - BORAL BUILD</v>
          </cell>
          <cell r="C27">
            <v>802.51</v>
          </cell>
          <cell r="D27">
            <v>981.97</v>
          </cell>
          <cell r="E27">
            <v>1784.48</v>
          </cell>
        </row>
        <row r="28">
          <cell r="A28" t="str">
            <v>BS1247</v>
          </cell>
          <cell r="B28" t="str">
            <v>DEBTOR - BYAC</v>
          </cell>
          <cell r="C28">
            <v>12514.9</v>
          </cell>
          <cell r="D28">
            <v>25428.95</v>
          </cell>
          <cell r="E28">
            <v>37943.85</v>
          </cell>
        </row>
        <row r="29">
          <cell r="A29" t="str">
            <v>BS1248</v>
          </cell>
          <cell r="B29" t="str">
            <v>DEBTOR - COATES HIRE</v>
          </cell>
          <cell r="C29">
            <v>4246.1499999999996</v>
          </cell>
          <cell r="D29">
            <v>-402.9</v>
          </cell>
          <cell r="E29">
            <v>3843.25</v>
          </cell>
        </row>
        <row r="30">
          <cell r="A30" t="str">
            <v>BS1249</v>
          </cell>
          <cell r="B30" t="str">
            <v>DEBTOR-COCKBURN HIRE</v>
          </cell>
          <cell r="C30">
            <v>4414.3999999999996</v>
          </cell>
          <cell r="D30">
            <v>-471.93</v>
          </cell>
          <cell r="E30">
            <v>3942.47</v>
          </cell>
        </row>
        <row r="31">
          <cell r="A31" t="str">
            <v>BS1250</v>
          </cell>
          <cell r="B31" t="str">
            <v>DEBTOR - CSR</v>
          </cell>
          <cell r="C31">
            <v>-814.72</v>
          </cell>
          <cell r="D31">
            <v>-1017.56</v>
          </cell>
          <cell r="E31">
            <v>-1832.28</v>
          </cell>
        </row>
        <row r="32">
          <cell r="A32" t="str">
            <v>BS1251</v>
          </cell>
          <cell r="B32" t="str">
            <v>DEBTOR - JAMES HARDIE</v>
          </cell>
          <cell r="C32">
            <v>-200.01</v>
          </cell>
          <cell r="D32">
            <v>0</v>
          </cell>
          <cell r="E32">
            <v>-200.01</v>
          </cell>
        </row>
        <row r="33">
          <cell r="A33" t="str">
            <v>BS1255</v>
          </cell>
          <cell r="B33" t="str">
            <v>DEBTOR - NATIONAL JET</v>
          </cell>
          <cell r="C33">
            <v>2426.16</v>
          </cell>
          <cell r="D33">
            <v>111.67</v>
          </cell>
          <cell r="E33">
            <v>2537.83</v>
          </cell>
        </row>
        <row r="34">
          <cell r="A34" t="str">
            <v>BS1256</v>
          </cell>
          <cell r="B34" t="str">
            <v>DEBTOR - SMC VENDING</v>
          </cell>
          <cell r="C34">
            <v>63523.17</v>
          </cell>
          <cell r="D34">
            <v>-1955.2</v>
          </cell>
          <cell r="E34">
            <v>61567.97</v>
          </cell>
        </row>
        <row r="35">
          <cell r="A35" t="str">
            <v>BS1257</v>
          </cell>
          <cell r="B35" t="str">
            <v>DEBTOR - SULLIVANS</v>
          </cell>
          <cell r="C35">
            <v>5292.22</v>
          </cell>
          <cell r="D35">
            <v>-874.06</v>
          </cell>
          <cell r="E35">
            <v>4418.16</v>
          </cell>
        </row>
        <row r="36">
          <cell r="A36" t="str">
            <v>BS1258</v>
          </cell>
          <cell r="B36" t="str">
            <v>DEBTOR - GOODYEAR</v>
          </cell>
          <cell r="C36">
            <v>50</v>
          </cell>
          <cell r="D36">
            <v>-50</v>
          </cell>
          <cell r="E36">
            <v>0</v>
          </cell>
        </row>
        <row r="37">
          <cell r="A37" t="str">
            <v>BS1260</v>
          </cell>
          <cell r="B37" t="str">
            <v>DEBTOR - MONODELPHOUS</v>
          </cell>
          <cell r="C37">
            <v>16081.72</v>
          </cell>
          <cell r="D37">
            <v>-11776.16</v>
          </cell>
          <cell r="E37">
            <v>4305.5600000000004</v>
          </cell>
        </row>
        <row r="38">
          <cell r="A38" t="str">
            <v>BS1261</v>
          </cell>
          <cell r="B38" t="str">
            <v>DEBTOR - ALLJAY</v>
          </cell>
          <cell r="C38">
            <v>13527.47</v>
          </cell>
          <cell r="D38">
            <v>6534.16</v>
          </cell>
          <cell r="E38">
            <v>20061.63</v>
          </cell>
        </row>
        <row r="39">
          <cell r="A39" t="str">
            <v>BS1263</v>
          </cell>
          <cell r="B39" t="str">
            <v>DR GARDENER PERROTT</v>
          </cell>
          <cell r="C39">
            <v>38212.19</v>
          </cell>
          <cell r="D39">
            <v>-6511.38</v>
          </cell>
          <cell r="E39">
            <v>31700.81</v>
          </cell>
        </row>
        <row r="40">
          <cell r="A40" t="str">
            <v>BS1264</v>
          </cell>
          <cell r="B40" t="str">
            <v>DEBTOR - SHELL AUST</v>
          </cell>
          <cell r="C40">
            <v>1882.46</v>
          </cell>
          <cell r="D40">
            <v>240.16</v>
          </cell>
          <cell r="E40">
            <v>2122.62</v>
          </cell>
        </row>
        <row r="41">
          <cell r="A41" t="str">
            <v>BS1265</v>
          </cell>
          <cell r="B41" t="str">
            <v>DEBTOR JR ENGINEERING</v>
          </cell>
          <cell r="C41">
            <v>15173.66</v>
          </cell>
          <cell r="D41">
            <v>-1662.57</v>
          </cell>
          <cell r="E41">
            <v>13511.09</v>
          </cell>
        </row>
        <row r="42">
          <cell r="A42" t="str">
            <v>BS1266</v>
          </cell>
          <cell r="B42" t="str">
            <v>DEBTOR - YORK LINING</v>
          </cell>
          <cell r="C42">
            <v>1950</v>
          </cell>
          <cell r="D42">
            <v>-1950</v>
          </cell>
          <cell r="E42">
            <v>0</v>
          </cell>
        </row>
        <row r="43">
          <cell r="A43" t="str">
            <v>BS1269</v>
          </cell>
          <cell r="B43" t="str">
            <v>DEBTOR-SONS OF GWALIA</v>
          </cell>
          <cell r="C43">
            <v>-200</v>
          </cell>
          <cell r="D43">
            <v>580</v>
          </cell>
          <cell r="E43">
            <v>380</v>
          </cell>
        </row>
        <row r="44">
          <cell r="A44" t="str">
            <v>BS1270</v>
          </cell>
          <cell r="B44" t="str">
            <v>DEBTOR-FD VENDOR REPS</v>
          </cell>
          <cell r="C44">
            <v>117741.89</v>
          </cell>
          <cell r="D44">
            <v>-159954.17000000001</v>
          </cell>
          <cell r="E44">
            <v>-42212.28</v>
          </cell>
        </row>
        <row r="45">
          <cell r="A45" t="str">
            <v>BS1271</v>
          </cell>
          <cell r="B45" t="str">
            <v>DEBTOR-FD ENGINEER'G</v>
          </cell>
          <cell r="C45">
            <v>218895.61</v>
          </cell>
          <cell r="D45">
            <v>-204297.31</v>
          </cell>
          <cell r="E45">
            <v>14598.3</v>
          </cell>
        </row>
        <row r="46">
          <cell r="A46" t="str">
            <v>BS1276</v>
          </cell>
          <cell r="B46" t="str">
            <v>DEBTOR - JSE ELECTRIC</v>
          </cell>
          <cell r="C46">
            <v>-100</v>
          </cell>
          <cell r="D46">
            <v>0</v>
          </cell>
          <cell r="E46">
            <v>-100</v>
          </cell>
        </row>
        <row r="47">
          <cell r="A47" t="str">
            <v>BS1277</v>
          </cell>
          <cell r="B47" t="str">
            <v>DEBTOR - KAMKAL PLUMB</v>
          </cell>
          <cell r="C47">
            <v>1684.23</v>
          </cell>
          <cell r="D47">
            <v>-215.67</v>
          </cell>
          <cell r="E47">
            <v>1468.56</v>
          </cell>
        </row>
        <row r="48">
          <cell r="A48" t="str">
            <v>BS1278</v>
          </cell>
          <cell r="B48" t="str">
            <v>DEBTOR - PROTEC PACIF</v>
          </cell>
          <cell r="C48">
            <v>100</v>
          </cell>
          <cell r="D48">
            <v>-100</v>
          </cell>
          <cell r="E48">
            <v>0</v>
          </cell>
        </row>
        <row r="49">
          <cell r="A49" t="str">
            <v>BS1281</v>
          </cell>
          <cell r="B49" t="str">
            <v>DEBTOR TOTAL CORROSIO</v>
          </cell>
          <cell r="C49">
            <v>23777.75</v>
          </cell>
          <cell r="D49">
            <v>-1449.66</v>
          </cell>
          <cell r="E49">
            <v>22328.09</v>
          </cell>
        </row>
        <row r="50">
          <cell r="A50" t="str">
            <v>BS1282</v>
          </cell>
          <cell r="B50" t="str">
            <v>DEBTOR - WRECKAIR</v>
          </cell>
          <cell r="C50">
            <v>803.5</v>
          </cell>
          <cell r="D50">
            <v>-78.599999999999994</v>
          </cell>
          <cell r="E50">
            <v>724.9</v>
          </cell>
        </row>
        <row r="51">
          <cell r="A51" t="str">
            <v>BS1283</v>
          </cell>
          <cell r="B51" t="str">
            <v>DEBTOR - ARB MECHANIA</v>
          </cell>
          <cell r="C51">
            <v>271242.96999999997</v>
          </cell>
          <cell r="D51">
            <v>33883.22</v>
          </cell>
          <cell r="E51">
            <v>305126.19</v>
          </cell>
        </row>
        <row r="52">
          <cell r="A52" t="str">
            <v>BS1285</v>
          </cell>
          <cell r="B52" t="str">
            <v>MONOS FDPL WORK HLDG</v>
          </cell>
          <cell r="C52">
            <v>12725.5</v>
          </cell>
          <cell r="D52">
            <v>0</v>
          </cell>
          <cell r="E52">
            <v>12725.5</v>
          </cell>
        </row>
        <row r="53">
          <cell r="A53" t="str">
            <v>BS1286</v>
          </cell>
          <cell r="B53" t="str">
            <v>MONOS AOPL WORK HLDG</v>
          </cell>
          <cell r="C53">
            <v>25574.98</v>
          </cell>
          <cell r="D53">
            <v>0</v>
          </cell>
          <cell r="E53">
            <v>25574.98</v>
          </cell>
        </row>
        <row r="54">
          <cell r="A54" t="str">
            <v>BS1287</v>
          </cell>
          <cell r="B54" t="str">
            <v>DEBTOR - EUREST SECUR</v>
          </cell>
          <cell r="C54">
            <v>8020.49</v>
          </cell>
          <cell r="D54">
            <v>-4150</v>
          </cell>
          <cell r="E54">
            <v>3870.49</v>
          </cell>
        </row>
        <row r="55">
          <cell r="A55" t="str">
            <v>BS1290</v>
          </cell>
          <cell r="B55" t="str">
            <v>PROV DOUBTFUL DEBTS</v>
          </cell>
          <cell r="C55">
            <v>-146091.13</v>
          </cell>
          <cell r="D55">
            <v>-33688.839999999997</v>
          </cell>
          <cell r="E55">
            <v>-179779.97</v>
          </cell>
        </row>
        <row r="56">
          <cell r="A56" t="str">
            <v>BS1292</v>
          </cell>
          <cell r="B56" t="str">
            <v>DEBTOR - CUMMINS</v>
          </cell>
          <cell r="C56">
            <v>100</v>
          </cell>
          <cell r="D56">
            <v>-100</v>
          </cell>
          <cell r="E56">
            <v>0</v>
          </cell>
        </row>
        <row r="57">
          <cell r="A57" t="str">
            <v>BS1298</v>
          </cell>
          <cell r="B57" t="str">
            <v>CENTAUR - SUND DEBTOR</v>
          </cell>
          <cell r="C57">
            <v>174834.62</v>
          </cell>
          <cell r="D57">
            <v>24</v>
          </cell>
          <cell r="E57">
            <v>174858.62</v>
          </cell>
        </row>
        <row r="58">
          <cell r="A58" t="str">
            <v>BS1325</v>
          </cell>
          <cell r="B58" t="str">
            <v>INSURANCE CLAIMS CTRL</v>
          </cell>
          <cell r="C58">
            <v>-378.39</v>
          </cell>
          <cell r="D58">
            <v>0</v>
          </cell>
          <cell r="E58">
            <v>-378.39</v>
          </cell>
        </row>
        <row r="59">
          <cell r="A59" t="str">
            <v>BS1330</v>
          </cell>
          <cell r="B59" t="str">
            <v>SECURITY RENTAL BOND</v>
          </cell>
          <cell r="C59">
            <v>10952.26</v>
          </cell>
          <cell r="D59">
            <v>0</v>
          </cell>
          <cell r="E59">
            <v>10952.26</v>
          </cell>
        </row>
        <row r="60">
          <cell r="A60" t="str">
            <v>BS1340</v>
          </cell>
          <cell r="B60" t="str">
            <v>GST REMIT CONTROL</v>
          </cell>
          <cell r="C60">
            <v>-0.16</v>
          </cell>
          <cell r="D60">
            <v>0</v>
          </cell>
          <cell r="E60">
            <v>-0.16</v>
          </cell>
        </row>
        <row r="61">
          <cell r="A61" t="str">
            <v>BS1345</v>
          </cell>
          <cell r="B61" t="str">
            <v>WITHHOLDING TAX PAID</v>
          </cell>
          <cell r="C61">
            <v>2175.1999999999998</v>
          </cell>
          <cell r="D61">
            <v>0</v>
          </cell>
          <cell r="E61">
            <v>2175.1999999999998</v>
          </cell>
        </row>
        <row r="62">
          <cell r="A62" t="str">
            <v>BS1350</v>
          </cell>
          <cell r="B62" t="str">
            <v>WORKERS COMP CONTROL</v>
          </cell>
          <cell r="C62">
            <v>-2179.81</v>
          </cell>
          <cell r="D62">
            <v>6532.26</v>
          </cell>
          <cell r="E62">
            <v>4352.45</v>
          </cell>
        </row>
        <row r="63">
          <cell r="A63" t="str">
            <v>BS1360</v>
          </cell>
          <cell r="B63" t="str">
            <v>GENERAL SUSPENSE</v>
          </cell>
          <cell r="C63">
            <v>439990.71</v>
          </cell>
          <cell r="D63">
            <v>-366150.23</v>
          </cell>
          <cell r="E63">
            <v>73840.479999999996</v>
          </cell>
        </row>
        <row r="64">
          <cell r="A64" t="str">
            <v>BS1370</v>
          </cell>
          <cell r="B64" t="str">
            <v>INSURANCE PMTS HOLDNG</v>
          </cell>
          <cell r="C64">
            <v>173433.45</v>
          </cell>
          <cell r="D64">
            <v>-173433.45</v>
          </cell>
          <cell r="E64">
            <v>0</v>
          </cell>
        </row>
        <row r="65">
          <cell r="A65" t="str">
            <v>BS1371</v>
          </cell>
          <cell r="B65" t="str">
            <v>G10 CAPITAL ACQN'S</v>
          </cell>
          <cell r="C65">
            <v>194606.17</v>
          </cell>
          <cell r="D65">
            <v>-45374.57</v>
          </cell>
          <cell r="E65">
            <v>149231.6</v>
          </cell>
        </row>
        <row r="66">
          <cell r="A66" t="str">
            <v>BS1372</v>
          </cell>
          <cell r="B66" t="str">
            <v>G11 OTHER ACQN'S</v>
          </cell>
          <cell r="C66">
            <v>2138060.9900000002</v>
          </cell>
          <cell r="D66">
            <v>214235.63</v>
          </cell>
          <cell r="E66">
            <v>2352296.62</v>
          </cell>
        </row>
        <row r="67">
          <cell r="A67" t="str">
            <v>BS1379</v>
          </cell>
          <cell r="B67" t="str">
            <v>W4 GST UNREG SUPPLIER</v>
          </cell>
          <cell r="C67">
            <v>-1305.6199999999999</v>
          </cell>
          <cell r="D67">
            <v>0</v>
          </cell>
          <cell r="E67">
            <v>-1305.6199999999999</v>
          </cell>
        </row>
        <row r="68">
          <cell r="A68" t="str">
            <v>BS1405</v>
          </cell>
          <cell r="B68" t="str">
            <v>INTERCO - ANL - CNTRL</v>
          </cell>
          <cell r="C68">
            <v>2060357.58</v>
          </cell>
          <cell r="D68">
            <v>-4576177.01</v>
          </cell>
          <cell r="E68">
            <v>-2515819.4300000002</v>
          </cell>
        </row>
        <row r="69">
          <cell r="A69" t="str">
            <v>BS1415</v>
          </cell>
          <cell r="B69" t="str">
            <v>INTERCO - MMH - CNTRL</v>
          </cell>
          <cell r="C69">
            <v>35731.17</v>
          </cell>
          <cell r="D69">
            <v>-1054447</v>
          </cell>
          <cell r="E69">
            <v>-1018715.83</v>
          </cell>
        </row>
        <row r="70">
          <cell r="A70" t="str">
            <v>BS1425</v>
          </cell>
          <cell r="B70" t="str">
            <v>INTERCO - APH - CNTRL</v>
          </cell>
          <cell r="C70">
            <v>1968809.59</v>
          </cell>
          <cell r="D70">
            <v>65042.22</v>
          </cell>
          <cell r="E70">
            <v>2033851.81</v>
          </cell>
        </row>
        <row r="71">
          <cell r="A71" t="str">
            <v>BS1435</v>
          </cell>
          <cell r="B71" t="str">
            <v>INTERCO - MTM - CNTL</v>
          </cell>
          <cell r="C71">
            <v>74773.97</v>
          </cell>
          <cell r="D71">
            <v>-49474.720000000001</v>
          </cell>
          <cell r="E71">
            <v>25299.25</v>
          </cell>
        </row>
        <row r="72">
          <cell r="A72" t="str">
            <v>BS1440</v>
          </cell>
          <cell r="B72" t="str">
            <v>INTERCO - ANE - CNTRL</v>
          </cell>
          <cell r="C72">
            <v>-9466.86</v>
          </cell>
          <cell r="D72">
            <v>502.26</v>
          </cell>
          <cell r="E72">
            <v>-8964.6</v>
          </cell>
        </row>
        <row r="73">
          <cell r="A73" t="str">
            <v>BS1445</v>
          </cell>
          <cell r="B73" t="str">
            <v>INTERCO - MMI</v>
          </cell>
          <cell r="C73">
            <v>-1200</v>
          </cell>
          <cell r="D73">
            <v>0</v>
          </cell>
          <cell r="E73">
            <v>-1200</v>
          </cell>
        </row>
        <row r="74">
          <cell r="A74" t="str">
            <v>BS1460</v>
          </cell>
          <cell r="B74" t="str">
            <v>ANL RECOVERY FROM MMO</v>
          </cell>
          <cell r="C74">
            <v>-1351100</v>
          </cell>
          <cell r="D74">
            <v>729475</v>
          </cell>
          <cell r="E74">
            <v>-621625</v>
          </cell>
        </row>
        <row r="75">
          <cell r="A75" t="str">
            <v>BS1463</v>
          </cell>
          <cell r="B75" t="str">
            <v>MMO RECOVERY FROM ANL</v>
          </cell>
          <cell r="C75">
            <v>219413.7</v>
          </cell>
          <cell r="D75">
            <v>-16941.7</v>
          </cell>
          <cell r="E75">
            <v>202472</v>
          </cell>
        </row>
        <row r="76">
          <cell r="A76" t="str">
            <v>BS1464</v>
          </cell>
          <cell r="B76" t="str">
            <v>MMO RECOVERY FROM MMH</v>
          </cell>
          <cell r="C76">
            <v>12611.5</v>
          </cell>
          <cell r="D76">
            <v>11465</v>
          </cell>
          <cell r="E76">
            <v>24076.5</v>
          </cell>
        </row>
        <row r="77">
          <cell r="A77" t="str">
            <v>BS1466</v>
          </cell>
          <cell r="B77" t="str">
            <v>MMO B/CHARGE TO ANL</v>
          </cell>
          <cell r="C77">
            <v>101258.51</v>
          </cell>
          <cell r="D77">
            <v>-61461.21</v>
          </cell>
          <cell r="E77">
            <v>39797.300000000003</v>
          </cell>
        </row>
        <row r="78">
          <cell r="A78" t="str">
            <v>BS1467</v>
          </cell>
          <cell r="B78" t="str">
            <v>MMO B/CHARGE TO MTM</v>
          </cell>
          <cell r="C78">
            <v>25636.03</v>
          </cell>
          <cell r="D78">
            <v>-420</v>
          </cell>
          <cell r="E78">
            <v>25216.03</v>
          </cell>
        </row>
        <row r="79">
          <cell r="A79" t="str">
            <v>BS1469</v>
          </cell>
          <cell r="B79" t="str">
            <v>MMO B/CHARGE TO ANE</v>
          </cell>
          <cell r="C79">
            <v>1430</v>
          </cell>
          <cell r="D79">
            <v>0</v>
          </cell>
          <cell r="E79">
            <v>1430</v>
          </cell>
        </row>
        <row r="80">
          <cell r="A80" t="str">
            <v>BS1476</v>
          </cell>
          <cell r="B80" t="str">
            <v>PARTICIP'TS REV HOLDG</v>
          </cell>
          <cell r="C80">
            <v>-151084.4</v>
          </cell>
          <cell r="D80">
            <v>-708800.89</v>
          </cell>
          <cell r="E80">
            <v>-859885.29</v>
          </cell>
        </row>
        <row r="81">
          <cell r="A81" t="str">
            <v>BS1491</v>
          </cell>
          <cell r="B81" t="str">
            <v>INTERCO DEBT PROVIS'N</v>
          </cell>
          <cell r="C81">
            <v>0</v>
          </cell>
          <cell r="D81">
            <v>-2033851.81</v>
          </cell>
          <cell r="E81">
            <v>-2033851.81</v>
          </cell>
        </row>
        <row r="82">
          <cell r="A82" t="str">
            <v>BS1505</v>
          </cell>
          <cell r="B82" t="str">
            <v>HG ORE STOCKS</v>
          </cell>
          <cell r="C82">
            <v>3792439.84</v>
          </cell>
          <cell r="D82">
            <v>-830756.07</v>
          </cell>
          <cell r="E82">
            <v>2961683.77</v>
          </cell>
        </row>
        <row r="83">
          <cell r="A83" t="str">
            <v>BS1510</v>
          </cell>
          <cell r="B83" t="str">
            <v>CALCRETE ORE STOCKS</v>
          </cell>
          <cell r="C83">
            <v>2535511.14</v>
          </cell>
          <cell r="D83">
            <v>-701740.95</v>
          </cell>
          <cell r="E83">
            <v>1833770.19</v>
          </cell>
        </row>
        <row r="84">
          <cell r="A84" t="str">
            <v>BS1520</v>
          </cell>
          <cell r="B84" t="str">
            <v>WIP STOCKS</v>
          </cell>
          <cell r="C84">
            <v>11793899</v>
          </cell>
          <cell r="D84">
            <v>486661.16</v>
          </cell>
          <cell r="E84">
            <v>12280560.16</v>
          </cell>
        </row>
        <row r="85">
          <cell r="A85" t="str">
            <v>BS1570</v>
          </cell>
          <cell r="B85" t="str">
            <v>FINISHED STOCKS SITE</v>
          </cell>
          <cell r="C85">
            <v>0</v>
          </cell>
          <cell r="D85">
            <v>1526525.58</v>
          </cell>
          <cell r="E85">
            <v>1526525.58</v>
          </cell>
        </row>
        <row r="86">
          <cell r="A86" t="str">
            <v>BS1575</v>
          </cell>
          <cell r="B86" t="str">
            <v>FINISHED STOCKS KWIN</v>
          </cell>
          <cell r="C86">
            <v>0</v>
          </cell>
          <cell r="D86">
            <v>16090850</v>
          </cell>
          <cell r="E86">
            <v>16090850</v>
          </cell>
        </row>
        <row r="87">
          <cell r="A87" t="str">
            <v>BS1579</v>
          </cell>
          <cell r="B87" t="str">
            <v>FIN ST NRV WRITE DOWN</v>
          </cell>
          <cell r="C87">
            <v>0</v>
          </cell>
          <cell r="D87">
            <v>-164688</v>
          </cell>
          <cell r="E87">
            <v>-164688</v>
          </cell>
        </row>
        <row r="88">
          <cell r="A88" t="str">
            <v>BS1600</v>
          </cell>
          <cell r="B88" t="str">
            <v>INVENTORY CONTROL ACC</v>
          </cell>
          <cell r="C88">
            <v>46147815.93</v>
          </cell>
          <cell r="D88">
            <v>655385.26</v>
          </cell>
          <cell r="E88">
            <v>46803201.189999998</v>
          </cell>
        </row>
        <row r="89">
          <cell r="A89" t="str">
            <v>BS1601</v>
          </cell>
          <cell r="B89" t="str">
            <v>PROVN STOCK OBSELENCE</v>
          </cell>
          <cell r="C89">
            <v>-1101361.1499999999</v>
          </cell>
          <cell r="D89">
            <v>-251065.26</v>
          </cell>
          <cell r="E89">
            <v>-1352426.41</v>
          </cell>
        </row>
        <row r="90">
          <cell r="A90" t="str">
            <v>BS1603</v>
          </cell>
          <cell r="B90" t="str">
            <v>INVENTORY SUSPENSE</v>
          </cell>
          <cell r="C90">
            <v>78202.75</v>
          </cell>
          <cell r="D90">
            <v>92320.47</v>
          </cell>
          <cell r="E90">
            <v>170523.22</v>
          </cell>
        </row>
        <row r="91">
          <cell r="A91" t="str">
            <v>BS1605</v>
          </cell>
          <cell r="B91" t="str">
            <v>UNALLOC'D ISSUES CTRL</v>
          </cell>
          <cell r="C91">
            <v>603.54</v>
          </cell>
          <cell r="D91">
            <v>241.92</v>
          </cell>
          <cell r="E91">
            <v>845.46</v>
          </cell>
        </row>
        <row r="92">
          <cell r="A92" t="str">
            <v>BS1610</v>
          </cell>
          <cell r="B92" t="str">
            <v>MAT IN TRANSIT DIRECT</v>
          </cell>
          <cell r="C92">
            <v>269047.34999999998</v>
          </cell>
          <cell r="D92">
            <v>-4587</v>
          </cell>
          <cell r="E92">
            <v>264460.34999999998</v>
          </cell>
        </row>
        <row r="93">
          <cell r="A93" t="str">
            <v>BS1615</v>
          </cell>
          <cell r="B93" t="str">
            <v>REPAIRS CONTROL</v>
          </cell>
          <cell r="C93">
            <v>5710518.0700000003</v>
          </cell>
          <cell r="D93">
            <v>-2252236.7200000002</v>
          </cell>
          <cell r="E93">
            <v>3458281.35</v>
          </cell>
        </row>
        <row r="94">
          <cell r="A94" t="str">
            <v>BS1622</v>
          </cell>
          <cell r="B94" t="str">
            <v>INV RETURNS HLD'G</v>
          </cell>
          <cell r="C94">
            <v>71996.23</v>
          </cell>
          <cell r="D94">
            <v>0</v>
          </cell>
          <cell r="E94">
            <v>71996.23</v>
          </cell>
        </row>
        <row r="95">
          <cell r="A95" t="str">
            <v>BS1640</v>
          </cell>
          <cell r="B95" t="str">
            <v>PART PAID INVENTY ADV</v>
          </cell>
          <cell r="C95">
            <v>611160</v>
          </cell>
          <cell r="D95">
            <v>-470326.35</v>
          </cell>
          <cell r="E95">
            <v>140833.65</v>
          </cell>
        </row>
        <row r="96">
          <cell r="A96" t="str">
            <v>BS1641</v>
          </cell>
          <cell r="B96" t="str">
            <v>PFP INVENT'Y PAYMT</v>
          </cell>
          <cell r="C96">
            <v>-522178.39</v>
          </cell>
          <cell r="D96">
            <v>0</v>
          </cell>
          <cell r="E96">
            <v>-522178.39</v>
          </cell>
        </row>
        <row r="97">
          <cell r="A97" t="str">
            <v>BS1650</v>
          </cell>
          <cell r="B97" t="str">
            <v>SULPHUR FRGHT RAIL</v>
          </cell>
          <cell r="C97">
            <v>15690876.75</v>
          </cell>
          <cell r="D97">
            <v>-15690876.75</v>
          </cell>
          <cell r="E97">
            <v>0</v>
          </cell>
        </row>
        <row r="98">
          <cell r="A98" t="str">
            <v>BS1651</v>
          </cell>
          <cell r="B98" t="str">
            <v>SULPHUR STD PRICE ADJ</v>
          </cell>
          <cell r="C98">
            <v>-16451368.4</v>
          </cell>
          <cell r="D98">
            <v>15762036.15</v>
          </cell>
          <cell r="E98">
            <v>-689332.25</v>
          </cell>
        </row>
        <row r="99">
          <cell r="A99" t="str">
            <v>BS1655</v>
          </cell>
          <cell r="B99" t="str">
            <v>STORES STD PRICE ADJ</v>
          </cell>
          <cell r="C99">
            <v>-3679399.96</v>
          </cell>
          <cell r="D99">
            <v>4507323.78</v>
          </cell>
          <cell r="E99">
            <v>827923.82</v>
          </cell>
        </row>
        <row r="100">
          <cell r="A100" t="str">
            <v>BS1656</v>
          </cell>
          <cell r="B100" t="str">
            <v>INVENT'Y ISSUES ACC'L</v>
          </cell>
          <cell r="C100">
            <v>-680193.44</v>
          </cell>
          <cell r="D100">
            <v>-1051173.27</v>
          </cell>
          <cell r="E100">
            <v>-1731366.71</v>
          </cell>
        </row>
        <row r="101">
          <cell r="A101" t="str">
            <v>BS1660</v>
          </cell>
          <cell r="B101" t="str">
            <v>AMMONIA FRGHT &amp; INCID</v>
          </cell>
          <cell r="C101">
            <v>233050.57</v>
          </cell>
          <cell r="D101">
            <v>-233050.57</v>
          </cell>
          <cell r="E101">
            <v>0</v>
          </cell>
        </row>
        <row r="102">
          <cell r="A102" t="str">
            <v>BS1670</v>
          </cell>
          <cell r="B102" t="str">
            <v>DIESEL FUEL HLDG</v>
          </cell>
          <cell r="C102">
            <v>-550291.41</v>
          </cell>
          <cell r="D102">
            <v>-376571.16</v>
          </cell>
          <cell r="E102">
            <v>-926862.57</v>
          </cell>
        </row>
        <row r="103">
          <cell r="A103" t="str">
            <v>BS1671</v>
          </cell>
          <cell r="B103" t="str">
            <v>DIESEL FUEL CLAIMS</v>
          </cell>
          <cell r="C103">
            <v>65437.56</v>
          </cell>
          <cell r="D103">
            <v>161103.34</v>
          </cell>
          <cell r="E103">
            <v>226540.9</v>
          </cell>
        </row>
        <row r="104">
          <cell r="A104" t="str">
            <v>BS1675</v>
          </cell>
          <cell r="B104" t="str">
            <v>LT VEH DIESEL HLDG</v>
          </cell>
          <cell r="C104">
            <v>-285343.90999999997</v>
          </cell>
          <cell r="D104">
            <v>-111252.9</v>
          </cell>
          <cell r="E104">
            <v>-396596.81</v>
          </cell>
        </row>
        <row r="105">
          <cell r="A105" t="str">
            <v>BS1690</v>
          </cell>
          <cell r="B105" t="str">
            <v>FRGT - INVENTORY HLDG</v>
          </cell>
          <cell r="C105">
            <v>591614.59</v>
          </cell>
          <cell r="D105">
            <v>952365.51</v>
          </cell>
          <cell r="E105">
            <v>1543980.1</v>
          </cell>
        </row>
        <row r="106">
          <cell r="A106" t="str">
            <v>BS1691</v>
          </cell>
          <cell r="B106" t="str">
            <v>SULPHURIC ACID INVENT</v>
          </cell>
          <cell r="C106">
            <v>0</v>
          </cell>
          <cell r="D106">
            <v>1046240</v>
          </cell>
          <cell r="E106">
            <v>1046240</v>
          </cell>
        </row>
        <row r="107">
          <cell r="A107" t="str">
            <v>BS1805</v>
          </cell>
          <cell r="B107" t="str">
            <v>OTHER PREPAYMENTS</v>
          </cell>
          <cell r="C107">
            <v>0</v>
          </cell>
          <cell r="D107">
            <v>808480.06</v>
          </cell>
          <cell r="E107">
            <v>808480.06</v>
          </cell>
        </row>
        <row r="108">
          <cell r="A108" t="str">
            <v>BS1810</v>
          </cell>
          <cell r="B108" t="str">
            <v>EMPLOYEE PREPAY</v>
          </cell>
          <cell r="C108">
            <v>-6875.95</v>
          </cell>
          <cell r="D108">
            <v>6875.95</v>
          </cell>
          <cell r="E108">
            <v>0</v>
          </cell>
        </row>
        <row r="109">
          <cell r="A109" t="str">
            <v>BS1811</v>
          </cell>
          <cell r="B109" t="str">
            <v>PAYROLL ADV RECOVERY</v>
          </cell>
          <cell r="C109">
            <v>7368.88</v>
          </cell>
          <cell r="D109">
            <v>-6875.95</v>
          </cell>
          <cell r="E109">
            <v>492.93</v>
          </cell>
        </row>
        <row r="110">
          <cell r="A110" t="str">
            <v>BS1820</v>
          </cell>
          <cell r="B110" t="str">
            <v>UNALLOC'D PAYL DR ACC</v>
          </cell>
          <cell r="C110">
            <v>496.03</v>
          </cell>
          <cell r="D110">
            <v>0</v>
          </cell>
          <cell r="E110">
            <v>496.03</v>
          </cell>
        </row>
        <row r="111">
          <cell r="A111" t="str">
            <v>BS1825</v>
          </cell>
          <cell r="B111" t="str">
            <v>UNALLOC'D PAYL CR ACC</v>
          </cell>
          <cell r="C111">
            <v>-1096.01</v>
          </cell>
          <cell r="D111">
            <v>0</v>
          </cell>
          <cell r="E111">
            <v>-1096.01</v>
          </cell>
        </row>
        <row r="112">
          <cell r="A112" t="str">
            <v>BS1901</v>
          </cell>
          <cell r="B112" t="str">
            <v>DEBTOR - PIHA</v>
          </cell>
          <cell r="C112">
            <v>0</v>
          </cell>
          <cell r="D112">
            <v>1200</v>
          </cell>
          <cell r="E112">
            <v>1200</v>
          </cell>
        </row>
        <row r="113">
          <cell r="A113" t="str">
            <v>BS1903</v>
          </cell>
          <cell r="B113" t="str">
            <v>DEBTOR - AJ MAYOR</v>
          </cell>
          <cell r="C113">
            <v>12745</v>
          </cell>
          <cell r="D113">
            <v>-2070</v>
          </cell>
          <cell r="E113">
            <v>10675</v>
          </cell>
        </row>
        <row r="114">
          <cell r="A114" t="str">
            <v>BS1904</v>
          </cell>
          <cell r="B114" t="str">
            <v>DEBTOR - AIRSIDE MTCE</v>
          </cell>
          <cell r="C114">
            <v>0</v>
          </cell>
          <cell r="D114">
            <v>154.38</v>
          </cell>
          <cell r="E114">
            <v>154.38</v>
          </cell>
        </row>
        <row r="115">
          <cell r="A115" t="str">
            <v>BS1905</v>
          </cell>
          <cell r="B115" t="str">
            <v>DEBTOR - CBI CONST'N</v>
          </cell>
          <cell r="C115">
            <v>8834.5300000000007</v>
          </cell>
          <cell r="D115">
            <v>2168.73</v>
          </cell>
          <cell r="E115">
            <v>11003.26</v>
          </cell>
        </row>
        <row r="116">
          <cell r="A116" t="str">
            <v>BS1909</v>
          </cell>
          <cell r="B116" t="str">
            <v>DEBTOR - HITACHI</v>
          </cell>
          <cell r="C116">
            <v>1025</v>
          </cell>
          <cell r="D116">
            <v>-2050</v>
          </cell>
          <cell r="E116">
            <v>-1025</v>
          </cell>
        </row>
        <row r="117">
          <cell r="A117" t="str">
            <v>BS1913</v>
          </cell>
          <cell r="B117" t="str">
            <v>DEBTOR - KOMATSU</v>
          </cell>
          <cell r="C117">
            <v>11731.56</v>
          </cell>
          <cell r="D117">
            <v>-1887.46</v>
          </cell>
          <cell r="E117">
            <v>9844.1</v>
          </cell>
        </row>
        <row r="118">
          <cell r="A118" t="str">
            <v>BS1916</v>
          </cell>
          <cell r="B118" t="str">
            <v>DEBTOR - DYNATEC</v>
          </cell>
          <cell r="C118">
            <v>2750</v>
          </cell>
          <cell r="D118">
            <v>0</v>
          </cell>
          <cell r="E118">
            <v>2750</v>
          </cell>
        </row>
        <row r="119">
          <cell r="A119" t="str">
            <v>BS1920</v>
          </cell>
          <cell r="B119" t="str">
            <v>DEBTOR - MONA TOP ENT</v>
          </cell>
          <cell r="C119">
            <v>27657.49</v>
          </cell>
          <cell r="D119">
            <v>-3663.51</v>
          </cell>
          <cell r="E119">
            <v>23993.98</v>
          </cell>
        </row>
        <row r="120">
          <cell r="A120" t="str">
            <v>BS1923</v>
          </cell>
          <cell r="B120" t="str">
            <v>DEBTOR - MOWATT REF</v>
          </cell>
          <cell r="C120">
            <v>45100</v>
          </cell>
          <cell r="D120">
            <v>0</v>
          </cell>
          <cell r="E120">
            <v>45100</v>
          </cell>
        </row>
        <row r="121">
          <cell r="A121" t="str">
            <v>BS1925</v>
          </cell>
          <cell r="B121" t="str">
            <v>DEBTOR - JENDA CONT</v>
          </cell>
          <cell r="C121">
            <v>3700.01</v>
          </cell>
          <cell r="D121">
            <v>-3700</v>
          </cell>
          <cell r="E121">
            <v>0.01</v>
          </cell>
        </row>
        <row r="122">
          <cell r="A122" t="str">
            <v>BS1928</v>
          </cell>
          <cell r="B122" t="str">
            <v>DEBTOR - FINN INT</v>
          </cell>
          <cell r="C122">
            <v>9073.52</v>
          </cell>
          <cell r="D122">
            <v>11463.59</v>
          </cell>
          <cell r="E122">
            <v>20537.11</v>
          </cell>
        </row>
        <row r="123">
          <cell r="A123" t="str">
            <v>BS1930</v>
          </cell>
          <cell r="B123" t="str">
            <v>DEBTOR - WESTERN CONS</v>
          </cell>
          <cell r="C123">
            <v>14784.38</v>
          </cell>
          <cell r="D123">
            <v>-4241.93</v>
          </cell>
          <cell r="E123">
            <v>10542.45</v>
          </cell>
        </row>
        <row r="124">
          <cell r="A124" t="str">
            <v>BS1933</v>
          </cell>
          <cell r="B124" t="str">
            <v>INTICO HOLDG ACCOUNT</v>
          </cell>
          <cell r="C124">
            <v>235028.96</v>
          </cell>
          <cell r="D124">
            <v>7713.51</v>
          </cell>
          <cell r="E124">
            <v>242742.47</v>
          </cell>
        </row>
        <row r="125">
          <cell r="A125" t="str">
            <v>BS1934</v>
          </cell>
          <cell r="B125" t="str">
            <v>DEBTOR HOMESTAKE GOLD</v>
          </cell>
          <cell r="C125">
            <v>-4600</v>
          </cell>
          <cell r="D125">
            <v>0</v>
          </cell>
          <cell r="E125">
            <v>-4600</v>
          </cell>
        </row>
        <row r="126">
          <cell r="A126" t="str">
            <v>BS1935</v>
          </cell>
          <cell r="B126" t="str">
            <v>DEBTOR - LINOTEX PTY</v>
          </cell>
          <cell r="C126">
            <v>35686.239999999998</v>
          </cell>
          <cell r="D126">
            <v>-4754.41</v>
          </cell>
          <cell r="E126">
            <v>30931.83</v>
          </cell>
        </row>
        <row r="127">
          <cell r="A127" t="str">
            <v>BS1939</v>
          </cell>
          <cell r="B127" t="str">
            <v>DEBTOR IND ISSUES MGT</v>
          </cell>
          <cell r="C127">
            <v>6260</v>
          </cell>
          <cell r="D127">
            <v>-660</v>
          </cell>
          <cell r="E127">
            <v>5600</v>
          </cell>
        </row>
        <row r="128">
          <cell r="A128" t="str">
            <v>BS1943</v>
          </cell>
          <cell r="B128" t="str">
            <v>DEBTOR - BSPC</v>
          </cell>
          <cell r="C128">
            <v>3100.73</v>
          </cell>
          <cell r="D128">
            <v>1483.17</v>
          </cell>
          <cell r="E128">
            <v>4583.8999999999996</v>
          </cell>
        </row>
        <row r="129">
          <cell r="A129" t="str">
            <v>BS1951</v>
          </cell>
          <cell r="B129" t="str">
            <v>DEBTOR - AUST TANK IN</v>
          </cell>
          <cell r="C129">
            <v>0.01</v>
          </cell>
          <cell r="D129">
            <v>0</v>
          </cell>
          <cell r="E129">
            <v>0.01</v>
          </cell>
        </row>
        <row r="130">
          <cell r="A130" t="str">
            <v>BS1954</v>
          </cell>
          <cell r="B130" t="str">
            <v>DEBTOR - GLENMURRIN</v>
          </cell>
          <cell r="C130">
            <v>0</v>
          </cell>
          <cell r="D130">
            <v>2000</v>
          </cell>
          <cell r="E130">
            <v>2000</v>
          </cell>
        </row>
        <row r="131">
          <cell r="A131" t="str">
            <v>BS1955</v>
          </cell>
          <cell r="B131" t="str">
            <v>DEBTOR -SCORE PACIFIC</v>
          </cell>
          <cell r="C131">
            <v>1006.53</v>
          </cell>
          <cell r="D131">
            <v>477.49</v>
          </cell>
          <cell r="E131">
            <v>1484.02</v>
          </cell>
        </row>
        <row r="132">
          <cell r="A132" t="str">
            <v>BS1958</v>
          </cell>
          <cell r="B132" t="str">
            <v>DEBTOR-STEBBINS CONTR</v>
          </cell>
          <cell r="C132">
            <v>7700</v>
          </cell>
          <cell r="D132">
            <v>0</v>
          </cell>
          <cell r="E132">
            <v>7700</v>
          </cell>
        </row>
        <row r="133">
          <cell r="A133" t="str">
            <v>BS1959</v>
          </cell>
          <cell r="B133" t="str">
            <v>DEBTORS-GLOBAL REFACT</v>
          </cell>
          <cell r="C133">
            <v>15375</v>
          </cell>
          <cell r="D133">
            <v>0</v>
          </cell>
          <cell r="E133">
            <v>15375</v>
          </cell>
        </row>
        <row r="134">
          <cell r="A134" t="str">
            <v>BS1960</v>
          </cell>
          <cell r="B134" t="str">
            <v>DEBTORS - ATLAS COPCO</v>
          </cell>
          <cell r="C134">
            <v>675</v>
          </cell>
          <cell r="D134">
            <v>-675</v>
          </cell>
          <cell r="E134">
            <v>0</v>
          </cell>
        </row>
        <row r="135">
          <cell r="A135" t="str">
            <v>BS1962</v>
          </cell>
          <cell r="B135" t="str">
            <v>DEBTOR - SPEC WELDING</v>
          </cell>
          <cell r="C135">
            <v>9652.5</v>
          </cell>
          <cell r="D135">
            <v>0</v>
          </cell>
          <cell r="E135">
            <v>9652.5</v>
          </cell>
        </row>
        <row r="136">
          <cell r="A136" t="str">
            <v>BS1968</v>
          </cell>
          <cell r="B136" t="str">
            <v>DEBTOR - BORAL ENERGY</v>
          </cell>
          <cell r="C136">
            <v>365.2</v>
          </cell>
          <cell r="D136">
            <v>14.27</v>
          </cell>
          <cell r="E136">
            <v>379.47</v>
          </cell>
        </row>
        <row r="137">
          <cell r="A137" t="str">
            <v>BS1969</v>
          </cell>
          <cell r="B137" t="str">
            <v>DEBTOR - BULONG</v>
          </cell>
          <cell r="C137">
            <v>-167.3</v>
          </cell>
          <cell r="D137">
            <v>167.3</v>
          </cell>
          <cell r="E137">
            <v>0</v>
          </cell>
        </row>
        <row r="138">
          <cell r="A138" t="str">
            <v>BS1973</v>
          </cell>
          <cell r="B138" t="str">
            <v>Western Process Cont</v>
          </cell>
          <cell r="C138">
            <v>100</v>
          </cell>
          <cell r="D138">
            <v>-100</v>
          </cell>
          <cell r="E138">
            <v>0</v>
          </cell>
        </row>
        <row r="139">
          <cell r="A139" t="str">
            <v>BS1981</v>
          </cell>
          <cell r="B139" t="str">
            <v>DEBTOR - DTMT CONSTRU</v>
          </cell>
          <cell r="C139">
            <v>10747.08</v>
          </cell>
          <cell r="D139">
            <v>-10447.08</v>
          </cell>
          <cell r="E139">
            <v>300</v>
          </cell>
        </row>
        <row r="140">
          <cell r="A140" t="str">
            <v>BS1990</v>
          </cell>
          <cell r="B140" t="str">
            <v>DEBTOR - ER BUNGEY</v>
          </cell>
          <cell r="C140">
            <v>38055.11</v>
          </cell>
          <cell r="D140">
            <v>-12369.11</v>
          </cell>
          <cell r="E140">
            <v>25686</v>
          </cell>
        </row>
        <row r="141">
          <cell r="A141" t="str">
            <v>BS1991</v>
          </cell>
          <cell r="B141" t="str">
            <v>DEBTOR- INTER RAW MAT</v>
          </cell>
          <cell r="C141">
            <v>27347.32</v>
          </cell>
          <cell r="D141">
            <v>0</v>
          </cell>
          <cell r="E141">
            <v>27347.32</v>
          </cell>
        </row>
        <row r="142">
          <cell r="A142" t="str">
            <v>BS1992</v>
          </cell>
          <cell r="B142" t="str">
            <v>DEBTOR - TENNANT LTD</v>
          </cell>
          <cell r="C142">
            <v>-2160.02</v>
          </cell>
          <cell r="D142">
            <v>2160.02</v>
          </cell>
          <cell r="E142">
            <v>0</v>
          </cell>
        </row>
        <row r="143">
          <cell r="A143" t="str">
            <v>BS1994</v>
          </cell>
          <cell r="B143" t="str">
            <v>DEBTOR - CBI ROLL EXP</v>
          </cell>
          <cell r="C143">
            <v>2700</v>
          </cell>
          <cell r="D143">
            <v>-2000</v>
          </cell>
          <cell r="E143">
            <v>700</v>
          </cell>
        </row>
        <row r="144">
          <cell r="A144" t="str">
            <v>BS1995</v>
          </cell>
          <cell r="B144" t="str">
            <v>DEBTOR REDOX CHEMICAL</v>
          </cell>
          <cell r="C144">
            <v>2100</v>
          </cell>
          <cell r="D144">
            <v>-2100</v>
          </cell>
          <cell r="E144">
            <v>0</v>
          </cell>
        </row>
        <row r="145">
          <cell r="A145" t="str">
            <v>BS1996</v>
          </cell>
          <cell r="B145" t="str">
            <v>DEBTOR - PLAS-TECH</v>
          </cell>
          <cell r="C145">
            <v>8600.27</v>
          </cell>
          <cell r="D145">
            <v>-6267.08</v>
          </cell>
          <cell r="E145">
            <v>2333.19</v>
          </cell>
        </row>
        <row r="146">
          <cell r="A146" t="str">
            <v>BS1997</v>
          </cell>
          <cell r="B146" t="str">
            <v>FD/ASCE AC INT DEFECT</v>
          </cell>
          <cell r="C146">
            <v>926148.64</v>
          </cell>
          <cell r="D146">
            <v>32710.29</v>
          </cell>
          <cell r="E146">
            <v>958858.93</v>
          </cell>
        </row>
        <row r="147">
          <cell r="A147" t="str">
            <v>BS1999</v>
          </cell>
          <cell r="B147" t="str">
            <v>DEBTOR MISC ADHOC VAR</v>
          </cell>
          <cell r="C147">
            <v>145820.85</v>
          </cell>
          <cell r="D147">
            <v>-143181.75</v>
          </cell>
          <cell r="E147">
            <v>2639.1</v>
          </cell>
        </row>
        <row r="148">
          <cell r="A148" t="str">
            <v>BS2210</v>
          </cell>
          <cell r="B148" t="str">
            <v>LG ORE STOCKS</v>
          </cell>
          <cell r="C148">
            <v>17308940.25</v>
          </cell>
          <cell r="D148">
            <v>-6279255.9500000002</v>
          </cell>
          <cell r="E148">
            <v>11029684.300000001</v>
          </cell>
        </row>
        <row r="149">
          <cell r="A149" t="str">
            <v>BS2215</v>
          </cell>
          <cell r="B149" t="str">
            <v>MG ORE STOCKS</v>
          </cell>
          <cell r="C149">
            <v>28450795.780000001</v>
          </cell>
          <cell r="D149">
            <v>-4545837.82</v>
          </cell>
          <cell r="E149">
            <v>23904957.960000001</v>
          </cell>
        </row>
        <row r="150">
          <cell r="A150" t="str">
            <v>BS2504</v>
          </cell>
          <cell r="B150" t="str">
            <v>MMH PP INV'N &amp; EVALN</v>
          </cell>
          <cell r="C150">
            <v>27075329</v>
          </cell>
          <cell r="D150">
            <v>0</v>
          </cell>
          <cell r="E150">
            <v>27075329</v>
          </cell>
        </row>
        <row r="151">
          <cell r="A151" t="str">
            <v>BS2505</v>
          </cell>
          <cell r="B151" t="str">
            <v>PRE-PRJ INV'N &amp; EVALN</v>
          </cell>
          <cell r="C151">
            <v>2455929</v>
          </cell>
          <cell r="D151">
            <v>0</v>
          </cell>
          <cell r="E151">
            <v>2455929</v>
          </cell>
        </row>
        <row r="152">
          <cell r="A152" t="str">
            <v>BS2510</v>
          </cell>
          <cell r="B152" t="str">
            <v>ADDITIONAL EXPLORATN</v>
          </cell>
          <cell r="C152">
            <v>3398402</v>
          </cell>
          <cell r="D152">
            <v>5500</v>
          </cell>
          <cell r="E152">
            <v>3403902</v>
          </cell>
        </row>
        <row r="153">
          <cell r="A153" t="str">
            <v>BS2550</v>
          </cell>
          <cell r="B153" t="str">
            <v>VALUE ADDED TAX</v>
          </cell>
          <cell r="C153">
            <v>4790.6499999999996</v>
          </cell>
          <cell r="D153">
            <v>95.28</v>
          </cell>
          <cell r="E153">
            <v>4885.93</v>
          </cell>
        </row>
        <row r="154">
          <cell r="A154" t="str">
            <v>BS2612</v>
          </cell>
          <cell r="B154" t="str">
            <v>MPD PRJ DEV AREA 2000</v>
          </cell>
          <cell r="C154">
            <v>2717349.6</v>
          </cell>
          <cell r="D154">
            <v>0</v>
          </cell>
          <cell r="E154">
            <v>2717349.6</v>
          </cell>
        </row>
        <row r="155">
          <cell r="A155" t="str">
            <v>BS2614</v>
          </cell>
          <cell r="B155" t="str">
            <v>MPD PRJ DEV AREA 7000</v>
          </cell>
          <cell r="C155">
            <v>24640106.170000002</v>
          </cell>
          <cell r="D155">
            <v>0</v>
          </cell>
          <cell r="E155">
            <v>24640106.170000002</v>
          </cell>
        </row>
        <row r="156">
          <cell r="A156" t="str">
            <v>BS2615</v>
          </cell>
          <cell r="B156" t="str">
            <v>MPD PRJ DEV AREA 8000</v>
          </cell>
          <cell r="C156">
            <v>5102819.67</v>
          </cell>
          <cell r="D156">
            <v>0</v>
          </cell>
          <cell r="E156">
            <v>5102819.67</v>
          </cell>
        </row>
        <row r="157">
          <cell r="A157" t="str">
            <v>BS2620</v>
          </cell>
          <cell r="B157" t="str">
            <v>MPD PRJ DEV AREA 9100</v>
          </cell>
          <cell r="C157">
            <v>61528486.5</v>
          </cell>
          <cell r="D157">
            <v>5939987</v>
          </cell>
          <cell r="E157">
            <v>67468473.5</v>
          </cell>
        </row>
        <row r="158">
          <cell r="A158" t="str">
            <v>BS2625</v>
          </cell>
          <cell r="B158" t="str">
            <v>MPD PRJ DEV AREA 9200</v>
          </cell>
          <cell r="C158">
            <v>17631057.649999999</v>
          </cell>
          <cell r="D158">
            <v>0</v>
          </cell>
          <cell r="E158">
            <v>17631057.649999999</v>
          </cell>
        </row>
        <row r="159">
          <cell r="A159" t="str">
            <v>BS2630</v>
          </cell>
          <cell r="B159" t="str">
            <v>MPD PRJ DEV FINANCE</v>
          </cell>
          <cell r="C159">
            <v>21264642.75</v>
          </cell>
          <cell r="D159">
            <v>0</v>
          </cell>
          <cell r="E159">
            <v>21264642.75</v>
          </cell>
        </row>
        <row r="160">
          <cell r="A160" t="str">
            <v>BS2639</v>
          </cell>
          <cell r="B160" t="str">
            <v>MPD-PPE ADJUSMTENTS</v>
          </cell>
          <cell r="C160">
            <v>-42080789</v>
          </cell>
          <cell r="D160">
            <v>-2774822</v>
          </cell>
          <cell r="E160">
            <v>-44855611</v>
          </cell>
        </row>
        <row r="161">
          <cell r="A161" t="str">
            <v>BS2648</v>
          </cell>
          <cell r="B161" t="str">
            <v>PRE PRD - CARUA ADJ</v>
          </cell>
          <cell r="C161">
            <v>0</v>
          </cell>
          <cell r="D161">
            <v>-23719774</v>
          </cell>
          <cell r="E161">
            <v>-23719774</v>
          </cell>
        </row>
        <row r="162">
          <cell r="A162" t="str">
            <v>BS2650</v>
          </cell>
          <cell r="B162" t="str">
            <v>PRE PRD FIN ROY &amp; OTH</v>
          </cell>
          <cell r="C162">
            <v>42514555.289999999</v>
          </cell>
          <cell r="D162">
            <v>6470097</v>
          </cell>
          <cell r="E162">
            <v>48984652.289999999</v>
          </cell>
        </row>
        <row r="163">
          <cell r="A163" t="str">
            <v>BS2651</v>
          </cell>
          <cell r="B163" t="str">
            <v>PRE PROD'N TOTAL OPEX</v>
          </cell>
          <cell r="C163">
            <v>425925156</v>
          </cell>
          <cell r="D163">
            <v>24081948</v>
          </cell>
          <cell r="E163">
            <v>450007104</v>
          </cell>
        </row>
        <row r="164">
          <cell r="A164" t="str">
            <v>BS2654</v>
          </cell>
          <cell r="B164" t="str">
            <v>REAL'N MINING COSTS</v>
          </cell>
          <cell r="C164">
            <v>-49065461.700000003</v>
          </cell>
          <cell r="D164">
            <v>91184.2</v>
          </cell>
          <cell r="E164">
            <v>-48974277.5</v>
          </cell>
        </row>
        <row r="165">
          <cell r="A165" t="str">
            <v>BS2665</v>
          </cell>
          <cell r="B165" t="str">
            <v>ALLN PP COSTS TO STKS</v>
          </cell>
          <cell r="C165">
            <v>-298652917.38</v>
          </cell>
          <cell r="D165">
            <v>-24182402.120000001</v>
          </cell>
          <cell r="E165">
            <v>-322835319.5</v>
          </cell>
        </row>
        <row r="166">
          <cell r="A166" t="str">
            <v>BS2666</v>
          </cell>
          <cell r="B166" t="str">
            <v>PP FINISHED PROD SHIP</v>
          </cell>
          <cell r="C166">
            <v>286859019.19</v>
          </cell>
          <cell r="D166">
            <v>22169216.32</v>
          </cell>
          <cell r="E166">
            <v>309028235.50999999</v>
          </cell>
        </row>
        <row r="167">
          <cell r="A167" t="str">
            <v>BS2668</v>
          </cell>
          <cell r="B167" t="str">
            <v>ALLN FINISH STKS KWIN</v>
          </cell>
          <cell r="C167">
            <v>0</v>
          </cell>
          <cell r="D167">
            <v>-16090850</v>
          </cell>
          <cell r="E167">
            <v>-16090850</v>
          </cell>
        </row>
        <row r="168">
          <cell r="A168" t="str">
            <v>BS2669</v>
          </cell>
          <cell r="B168" t="str">
            <v>PP WIP NRV WRITE DOWN</v>
          </cell>
          <cell r="C168">
            <v>0</v>
          </cell>
          <cell r="D168">
            <v>1104567</v>
          </cell>
          <cell r="E168">
            <v>1104567</v>
          </cell>
        </row>
        <row r="169">
          <cell r="A169" t="str">
            <v>BS2670</v>
          </cell>
          <cell r="B169" t="str">
            <v>PRE PRD P&amp;L CHGS/OTH</v>
          </cell>
          <cell r="C169">
            <v>-267375</v>
          </cell>
          <cell r="D169">
            <v>1375958.03</v>
          </cell>
          <cell r="E169">
            <v>1108583.03</v>
          </cell>
        </row>
        <row r="170">
          <cell r="A170" t="str">
            <v>BS2689</v>
          </cell>
          <cell r="B170" t="str">
            <v>PRE PRD UNALL'D COSTS</v>
          </cell>
          <cell r="C170">
            <v>-32262.05</v>
          </cell>
          <cell r="D170">
            <v>0</v>
          </cell>
          <cell r="E170">
            <v>-32262.05</v>
          </cell>
        </row>
        <row r="171">
          <cell r="A171" t="str">
            <v>BS2699</v>
          </cell>
          <cell r="B171" t="str">
            <v>DEF'D MINING (WASTE)</v>
          </cell>
          <cell r="C171">
            <v>-486714.98</v>
          </cell>
          <cell r="D171">
            <v>11564664.699999999</v>
          </cell>
          <cell r="E171">
            <v>11077949.720000001</v>
          </cell>
        </row>
        <row r="172">
          <cell r="A172" t="str">
            <v>BS2703</v>
          </cell>
          <cell r="B172" t="str">
            <v>PPE-MPD ADJUSTMENTS</v>
          </cell>
          <cell r="C172">
            <v>42080789</v>
          </cell>
          <cell r="D172">
            <v>2774822</v>
          </cell>
          <cell r="E172">
            <v>44855611</v>
          </cell>
        </row>
        <row r="173">
          <cell r="A173" t="str">
            <v>BS2704</v>
          </cell>
          <cell r="B173" t="str">
            <v>EPC PPE ADJUSTMENTS</v>
          </cell>
          <cell r="C173">
            <v>-36831730.609999999</v>
          </cell>
          <cell r="D173">
            <v>2662941.61</v>
          </cell>
          <cell r="E173">
            <v>-34168789</v>
          </cell>
        </row>
        <row r="174">
          <cell r="A174" t="str">
            <v>BS2705</v>
          </cell>
          <cell r="B174" t="str">
            <v>CONST'N IN PROG (P&amp;E)</v>
          </cell>
          <cell r="C174">
            <v>762395254.64999998</v>
          </cell>
          <cell r="D174">
            <v>-4812521.45</v>
          </cell>
          <cell r="E174">
            <v>757582733.20000005</v>
          </cell>
        </row>
        <row r="175">
          <cell r="A175" t="str">
            <v>BS2707</v>
          </cell>
          <cell r="B175" t="str">
            <v>OPERAT'G LSE PROCEEDS</v>
          </cell>
          <cell r="C175">
            <v>-74030456.030000001</v>
          </cell>
          <cell r="D175">
            <v>0</v>
          </cell>
          <cell r="E175">
            <v>-74030456.030000001</v>
          </cell>
        </row>
        <row r="176">
          <cell r="A176" t="str">
            <v>BS2708</v>
          </cell>
          <cell r="B176" t="str">
            <v>PRE PRD OPS CIP</v>
          </cell>
          <cell r="C176">
            <v>24309289</v>
          </cell>
          <cell r="D176">
            <v>2454557</v>
          </cell>
          <cell r="E176">
            <v>26763846</v>
          </cell>
        </row>
        <row r="177">
          <cell r="A177" t="str">
            <v>BS2709</v>
          </cell>
          <cell r="B177" t="str">
            <v>GLM 100% P&amp;E</v>
          </cell>
          <cell r="C177">
            <v>234549893</v>
          </cell>
          <cell r="D177">
            <v>0</v>
          </cell>
          <cell r="E177">
            <v>234549893</v>
          </cell>
        </row>
        <row r="178">
          <cell r="A178" t="str">
            <v>BS2714</v>
          </cell>
          <cell r="B178" t="str">
            <v>DEV - COBALT EXPN</v>
          </cell>
          <cell r="C178">
            <v>11820279</v>
          </cell>
          <cell r="D178">
            <v>0</v>
          </cell>
          <cell r="E178">
            <v>11820279</v>
          </cell>
        </row>
        <row r="179">
          <cell r="A179" t="str">
            <v>BS2716</v>
          </cell>
          <cell r="B179" t="str">
            <v>DEV - ANO ROLL'G EXP</v>
          </cell>
          <cell r="C179">
            <v>7410265</v>
          </cell>
          <cell r="D179">
            <v>1388980</v>
          </cell>
          <cell r="E179">
            <v>8799245</v>
          </cell>
        </row>
        <row r="180">
          <cell r="A180" t="str">
            <v>BS2733</v>
          </cell>
          <cell r="B180" t="str">
            <v>LEASEHOLD MOTOR VEH</v>
          </cell>
          <cell r="C180">
            <v>351296.75</v>
          </cell>
          <cell r="D180">
            <v>0</v>
          </cell>
          <cell r="E180">
            <v>351296.75</v>
          </cell>
        </row>
        <row r="181">
          <cell r="A181" t="str">
            <v>BS2735</v>
          </cell>
          <cell r="B181" t="str">
            <v>LSEHLD OFF/COMP EQUIP</v>
          </cell>
          <cell r="C181">
            <v>562119.26</v>
          </cell>
          <cell r="D181">
            <v>0</v>
          </cell>
          <cell r="E181">
            <v>562119.26</v>
          </cell>
        </row>
        <row r="182">
          <cell r="A182" t="str">
            <v>BS2738</v>
          </cell>
          <cell r="B182" t="str">
            <v>LEASED MPD COST</v>
          </cell>
          <cell r="C182">
            <v>1927000</v>
          </cell>
          <cell r="D182">
            <v>0</v>
          </cell>
          <cell r="E182">
            <v>1927000</v>
          </cell>
        </row>
        <row r="183">
          <cell r="A183" t="str">
            <v>BS2740</v>
          </cell>
          <cell r="B183" t="str">
            <v>LSEHLD OFF EQ ACC DEP</v>
          </cell>
          <cell r="C183">
            <v>14936</v>
          </cell>
          <cell r="D183">
            <v>0</v>
          </cell>
          <cell r="E183">
            <v>14936</v>
          </cell>
        </row>
        <row r="184">
          <cell r="A184" t="str">
            <v>BS2795</v>
          </cell>
          <cell r="B184" t="str">
            <v>HP COST MOTOR VEHICLE</v>
          </cell>
          <cell r="C184">
            <v>286000</v>
          </cell>
          <cell r="D184">
            <v>0</v>
          </cell>
          <cell r="E184">
            <v>286000</v>
          </cell>
        </row>
        <row r="185">
          <cell r="A185" t="str">
            <v>BS3106</v>
          </cell>
          <cell r="B185" t="str">
            <v>CREDITORS MIMS CNTRL</v>
          </cell>
          <cell r="C185">
            <v>-27701470.960000001</v>
          </cell>
          <cell r="D185">
            <v>-2622033.1</v>
          </cell>
          <cell r="E185">
            <v>-30323504.059999999</v>
          </cell>
        </row>
        <row r="186">
          <cell r="A186" t="str">
            <v>BS3121</v>
          </cell>
          <cell r="B186" t="str">
            <v>GST INV PENDING HOLD</v>
          </cell>
          <cell r="C186">
            <v>-103316.21</v>
          </cell>
          <cell r="D186">
            <v>27558.29</v>
          </cell>
          <cell r="E186">
            <v>-75757.919999999998</v>
          </cell>
        </row>
        <row r="187">
          <cell r="A187" t="str">
            <v>BS3124</v>
          </cell>
          <cell r="B187" t="str">
            <v>GST-Sales &amp; Other G1</v>
          </cell>
          <cell r="C187">
            <v>-72133.509999999995</v>
          </cell>
          <cell r="D187">
            <v>60431.13</v>
          </cell>
          <cell r="E187">
            <v>-11702.38</v>
          </cell>
        </row>
        <row r="188">
          <cell r="A188" t="str">
            <v>BS3130</v>
          </cell>
          <cell r="B188" t="str">
            <v>CREDITORS - OTHER EPC</v>
          </cell>
          <cell r="C188">
            <v>-23617120</v>
          </cell>
          <cell r="D188">
            <v>-99526</v>
          </cell>
          <cell r="E188">
            <v>-23716646</v>
          </cell>
        </row>
        <row r="189">
          <cell r="A189" t="str">
            <v>BS3135</v>
          </cell>
          <cell r="B189" t="str">
            <v>CREDITORS - ACCRUALS</v>
          </cell>
          <cell r="C189">
            <v>-8749509.5899999999</v>
          </cell>
          <cell r="D189">
            <v>-2286680.7599999998</v>
          </cell>
          <cell r="E189">
            <v>-11036190.35</v>
          </cell>
        </row>
        <row r="190">
          <cell r="A190" t="str">
            <v>BS3136</v>
          </cell>
          <cell r="B190" t="str">
            <v>ACC MINING CONT COSTS</v>
          </cell>
          <cell r="C190">
            <v>-2240358.86</v>
          </cell>
          <cell r="D190">
            <v>92237.37</v>
          </cell>
          <cell r="E190">
            <v>-2148121.4900000002</v>
          </cell>
        </row>
        <row r="191">
          <cell r="A191" t="str">
            <v>BS3137</v>
          </cell>
          <cell r="B191" t="str">
            <v>OP'G LEASE PAYMT ACCL</v>
          </cell>
          <cell r="C191">
            <v>-2784741.47</v>
          </cell>
          <cell r="D191">
            <v>395764.97</v>
          </cell>
          <cell r="E191">
            <v>-2388976.5</v>
          </cell>
        </row>
        <row r="192">
          <cell r="A192" t="str">
            <v>BS3138</v>
          </cell>
          <cell r="B192" t="str">
            <v>E&amp;M ACCURALS</v>
          </cell>
          <cell r="C192">
            <v>-6497693.1699999999</v>
          </cell>
          <cell r="D192">
            <v>1477205.23</v>
          </cell>
          <cell r="E192">
            <v>-5020487.9400000004</v>
          </cell>
        </row>
        <row r="193">
          <cell r="A193" t="str">
            <v>BS3139</v>
          </cell>
          <cell r="B193" t="str">
            <v>E&amp;M LAB COST ACCRUALS</v>
          </cell>
          <cell r="C193">
            <v>-139663.26</v>
          </cell>
          <cell r="D193">
            <v>35775.18</v>
          </cell>
          <cell r="E193">
            <v>-103888.08</v>
          </cell>
        </row>
        <row r="194">
          <cell r="A194" t="str">
            <v>BS3141</v>
          </cell>
          <cell r="B194" t="str">
            <v>ROYALTY ACCURALS</v>
          </cell>
          <cell r="C194">
            <v>-2933705</v>
          </cell>
          <cell r="D194">
            <v>-743553</v>
          </cell>
          <cell r="E194">
            <v>-3677258</v>
          </cell>
        </row>
        <row r="195">
          <cell r="A195" t="str">
            <v>BS3144</v>
          </cell>
          <cell r="B195" t="str">
            <v>CONTRACT RETENTIONS</v>
          </cell>
          <cell r="C195">
            <v>-48452.6</v>
          </cell>
          <cell r="D195">
            <v>0</v>
          </cell>
          <cell r="E195">
            <v>-48452.6</v>
          </cell>
        </row>
        <row r="196">
          <cell r="A196" t="str">
            <v>BS3150</v>
          </cell>
          <cell r="B196" t="str">
            <v>INV PND NON GDS MIMS</v>
          </cell>
          <cell r="C196">
            <v>-8124.59</v>
          </cell>
          <cell r="D196">
            <v>433.8</v>
          </cell>
          <cell r="E196">
            <v>-7690.79</v>
          </cell>
        </row>
        <row r="197">
          <cell r="A197" t="str">
            <v>BS3155</v>
          </cell>
          <cell r="B197" t="str">
            <v>SALES TAX LIAB - MIMS</v>
          </cell>
          <cell r="C197">
            <v>-18315.28</v>
          </cell>
          <cell r="D197">
            <v>0</v>
          </cell>
          <cell r="E197">
            <v>-18315.28</v>
          </cell>
        </row>
        <row r="198">
          <cell r="A198" t="str">
            <v>BS3165</v>
          </cell>
          <cell r="B198" t="str">
            <v>CNSGNMNT STCK MIMS</v>
          </cell>
          <cell r="C198">
            <v>-2539380.81</v>
          </cell>
          <cell r="D198">
            <v>64088.29</v>
          </cell>
          <cell r="E198">
            <v>-2475292.52</v>
          </cell>
        </row>
        <row r="199">
          <cell r="A199" t="str">
            <v>BS3170</v>
          </cell>
          <cell r="B199" t="str">
            <v>INV PEND - GOODS MIMS</v>
          </cell>
          <cell r="C199">
            <v>-25981689.07</v>
          </cell>
          <cell r="D199">
            <v>8785478.5899999999</v>
          </cell>
          <cell r="E199">
            <v>-17196210.48</v>
          </cell>
        </row>
        <row r="200">
          <cell r="A200" t="str">
            <v>BS3172</v>
          </cell>
          <cell r="B200" t="str">
            <v>INVOICE PENDING ADJMT</v>
          </cell>
          <cell r="C200">
            <v>4814803.87</v>
          </cell>
          <cell r="D200">
            <v>-1036667.32</v>
          </cell>
          <cell r="E200">
            <v>3778136.55</v>
          </cell>
        </row>
        <row r="201">
          <cell r="A201" t="str">
            <v>BS3175</v>
          </cell>
          <cell r="B201" t="str">
            <v>MATERIAL TRANSIT MIMS</v>
          </cell>
          <cell r="C201">
            <v>-635</v>
          </cell>
          <cell r="D201">
            <v>0</v>
          </cell>
          <cell r="E201">
            <v>-635</v>
          </cell>
        </row>
        <row r="202">
          <cell r="A202" t="str">
            <v>BS3180</v>
          </cell>
          <cell r="B202" t="str">
            <v>CNCLD CHQ MIMS CNTRL</v>
          </cell>
          <cell r="C202">
            <v>-8807.7199999999993</v>
          </cell>
          <cell r="D202">
            <v>9483.91</v>
          </cell>
          <cell r="E202">
            <v>676.19</v>
          </cell>
        </row>
        <row r="203">
          <cell r="A203" t="str">
            <v>BS3305</v>
          </cell>
          <cell r="B203" t="str">
            <v>PROV FOR ANNUAL LEAVE</v>
          </cell>
          <cell r="C203">
            <v>-2299798.42</v>
          </cell>
          <cell r="D203">
            <v>38877.21</v>
          </cell>
          <cell r="E203">
            <v>-2260921.21</v>
          </cell>
        </row>
        <row r="204">
          <cell r="A204" t="str">
            <v>BS3420</v>
          </cell>
          <cell r="B204" t="str">
            <v>PROV FOR FBT</v>
          </cell>
          <cell r="C204">
            <v>-83726.5</v>
          </cell>
          <cell r="D204">
            <v>44103.38</v>
          </cell>
          <cell r="E204">
            <v>-39623.120000000003</v>
          </cell>
        </row>
        <row r="205">
          <cell r="A205" t="str">
            <v>BS3421</v>
          </cell>
          <cell r="B205" t="str">
            <v>FBT PAID</v>
          </cell>
          <cell r="C205">
            <v>201644.63</v>
          </cell>
          <cell r="D205">
            <v>-103553.8</v>
          </cell>
          <cell r="E205">
            <v>98090.83</v>
          </cell>
        </row>
        <row r="206">
          <cell r="A206" t="str">
            <v>BS3435</v>
          </cell>
          <cell r="B206" t="str">
            <v>WORKERS COMP PREMIUM</v>
          </cell>
          <cell r="C206">
            <v>-136041.39000000001</v>
          </cell>
          <cell r="D206">
            <v>-5436.68</v>
          </cell>
          <cell r="E206">
            <v>-141478.07</v>
          </cell>
        </row>
        <row r="207">
          <cell r="A207" t="str">
            <v>BS3500</v>
          </cell>
          <cell r="B207" t="str">
            <v>PAY CLG LEND LEASE</v>
          </cell>
          <cell r="C207">
            <v>-6594.54</v>
          </cell>
          <cell r="D207">
            <v>0</v>
          </cell>
          <cell r="E207">
            <v>-6594.54</v>
          </cell>
        </row>
        <row r="208">
          <cell r="A208" t="str">
            <v>BS3501</v>
          </cell>
          <cell r="B208" t="str">
            <v>PAY CLG MIMS CNTRL</v>
          </cell>
          <cell r="C208">
            <v>640.33000000000004</v>
          </cell>
          <cell r="D208">
            <v>0</v>
          </cell>
          <cell r="E208">
            <v>640.33000000000004</v>
          </cell>
        </row>
        <row r="209">
          <cell r="A209" t="str">
            <v>BS3502</v>
          </cell>
          <cell r="B209" t="str">
            <v>PROVISION FOR CHEQUE</v>
          </cell>
          <cell r="C209">
            <v>-2171.5300000000002</v>
          </cell>
          <cell r="D209">
            <v>0</v>
          </cell>
          <cell r="E209">
            <v>-2171.5300000000002</v>
          </cell>
        </row>
        <row r="210">
          <cell r="A210" t="str">
            <v>BS3505</v>
          </cell>
          <cell r="B210" t="str">
            <v>PAYE TAX CONTROL ACCT</v>
          </cell>
          <cell r="C210">
            <v>882715.65</v>
          </cell>
          <cell r="D210">
            <v>0</v>
          </cell>
          <cell r="E210">
            <v>882715.65</v>
          </cell>
        </row>
        <row r="211">
          <cell r="A211" t="str">
            <v>BS3510</v>
          </cell>
          <cell r="B211" t="str">
            <v>SUPER'N CONTROL ACCT</v>
          </cell>
          <cell r="C211">
            <v>281633.09999999998</v>
          </cell>
          <cell r="D211">
            <v>0</v>
          </cell>
          <cell r="E211">
            <v>281633.09999999998</v>
          </cell>
        </row>
        <row r="212">
          <cell r="A212" t="str">
            <v>BS3515</v>
          </cell>
          <cell r="B212" t="str">
            <v>S&amp;W DEDN MANUAL CNTRL</v>
          </cell>
          <cell r="C212">
            <v>-29966.73</v>
          </cell>
          <cell r="D212">
            <v>-8526.76</v>
          </cell>
          <cell r="E212">
            <v>-38493.49</v>
          </cell>
        </row>
        <row r="213">
          <cell r="A213" t="str">
            <v>BS3520</v>
          </cell>
          <cell r="B213" t="str">
            <v>SALARY SACRIFICE CTRL</v>
          </cell>
          <cell r="C213">
            <v>-12624.73</v>
          </cell>
          <cell r="D213">
            <v>0</v>
          </cell>
          <cell r="E213">
            <v>-12624.73</v>
          </cell>
        </row>
        <row r="214">
          <cell r="A214" t="str">
            <v>BS3530</v>
          </cell>
          <cell r="B214" t="str">
            <v>STATE PAYROLL TAX CTL</v>
          </cell>
          <cell r="C214">
            <v>-132199.26999999999</v>
          </cell>
          <cell r="D214">
            <v>-171287.19</v>
          </cell>
          <cell r="E214">
            <v>-303486.46000000002</v>
          </cell>
        </row>
        <row r="215">
          <cell r="A215" t="str">
            <v>BS3536</v>
          </cell>
          <cell r="B215" t="str">
            <v>PP TAX HLDG MIMS CNTL</v>
          </cell>
          <cell r="C215">
            <v>-437.31</v>
          </cell>
          <cell r="D215">
            <v>0</v>
          </cell>
          <cell r="E215">
            <v>-437.31</v>
          </cell>
        </row>
        <row r="216">
          <cell r="A216" t="str">
            <v>BS3550</v>
          </cell>
          <cell r="B216" t="str">
            <v>LEASED MOTOR VEHICLES</v>
          </cell>
          <cell r="C216">
            <v>-51016.44</v>
          </cell>
          <cell r="D216">
            <v>23729.09</v>
          </cell>
          <cell r="E216">
            <v>-27287.35</v>
          </cell>
        </row>
        <row r="217">
          <cell r="A217" t="str">
            <v>BS3555</v>
          </cell>
          <cell r="B217" t="str">
            <v>LEASED -OFF/COM EQUIP</v>
          </cell>
          <cell r="C217">
            <v>-124860.51</v>
          </cell>
          <cell r="D217">
            <v>7491.68</v>
          </cell>
          <cell r="E217">
            <v>-117368.83</v>
          </cell>
        </row>
        <row r="218">
          <cell r="A218" t="str">
            <v>BS3570</v>
          </cell>
          <cell r="B218" t="str">
            <v>LEASED MPD</v>
          </cell>
          <cell r="C218">
            <v>-1059849.9099999999</v>
          </cell>
          <cell r="D218">
            <v>32116.67</v>
          </cell>
          <cell r="E218">
            <v>-1027733.24</v>
          </cell>
        </row>
        <row r="219">
          <cell r="A219" t="str">
            <v>BS3575</v>
          </cell>
          <cell r="B219" t="str">
            <v>HP LIAB MOTOR VEHICLE</v>
          </cell>
          <cell r="C219">
            <v>-159699.39000000001</v>
          </cell>
          <cell r="D219">
            <v>6057.57</v>
          </cell>
          <cell r="E219">
            <v>-153641.82</v>
          </cell>
        </row>
        <row r="220">
          <cell r="A220" t="str">
            <v>BS4205</v>
          </cell>
          <cell r="B220" t="str">
            <v>PROV FOR LSL</v>
          </cell>
          <cell r="C220">
            <v>-280362.7</v>
          </cell>
          <cell r="D220">
            <v>-18041.23</v>
          </cell>
          <cell r="E220">
            <v>-298403.93</v>
          </cell>
        </row>
        <row r="221">
          <cell r="A221" t="str">
            <v>BS4310</v>
          </cell>
          <cell r="B221" t="str">
            <v>PROV FOR REHABILIT'N</v>
          </cell>
          <cell r="C221">
            <v>0</v>
          </cell>
          <cell r="D221">
            <v>-714118</v>
          </cell>
          <cell r="E221">
            <v>-714118</v>
          </cell>
        </row>
        <row r="222">
          <cell r="A222" t="str">
            <v>BS5005</v>
          </cell>
          <cell r="B222" t="str">
            <v>ISS CAP - FULLY PAID</v>
          </cell>
          <cell r="C222">
            <v>-100</v>
          </cell>
          <cell r="D222">
            <v>0</v>
          </cell>
          <cell r="E222">
            <v>-100</v>
          </cell>
        </row>
        <row r="223">
          <cell r="A223" t="str">
            <v>BS5805</v>
          </cell>
          <cell r="B223" t="str">
            <v>CONTRIB FROM ANL-MMH</v>
          </cell>
          <cell r="C223">
            <v>-27075329</v>
          </cell>
          <cell r="D223">
            <v>0</v>
          </cell>
          <cell r="E223">
            <v>-27075329</v>
          </cell>
        </row>
        <row r="224">
          <cell r="A224" t="str">
            <v>BS5810</v>
          </cell>
          <cell r="B224" t="str">
            <v>INT LOAN G/C USD73.3M</v>
          </cell>
          <cell r="C224">
            <v>-94911258.769999996</v>
          </cell>
          <cell r="D224">
            <v>0</v>
          </cell>
          <cell r="E224">
            <v>-94911258.769999996</v>
          </cell>
        </row>
        <row r="225">
          <cell r="A225" t="str">
            <v>BS5811</v>
          </cell>
          <cell r="B225" t="str">
            <v>CONTRA BS5810 SPON'S</v>
          </cell>
          <cell r="C225">
            <v>94911259.379999995</v>
          </cell>
          <cell r="D225">
            <v>0</v>
          </cell>
          <cell r="E225">
            <v>94911259.379999995</v>
          </cell>
        </row>
        <row r="226">
          <cell r="A226" t="str">
            <v>BS5815</v>
          </cell>
          <cell r="B226" t="str">
            <v>GLM INTERIM LOAN MMH</v>
          </cell>
          <cell r="C226">
            <v>-47574834.229999997</v>
          </cell>
          <cell r="D226">
            <v>0</v>
          </cell>
          <cell r="E226">
            <v>-47574834.229999997</v>
          </cell>
        </row>
        <row r="227">
          <cell r="A227" t="str">
            <v>BS5825</v>
          </cell>
          <cell r="B227" t="str">
            <v>MMH SPON CONT 60% PLT</v>
          </cell>
          <cell r="C227">
            <v>-759177979</v>
          </cell>
          <cell r="D227">
            <v>-16754717</v>
          </cell>
          <cell r="E227">
            <v>-775932696</v>
          </cell>
        </row>
        <row r="228">
          <cell r="A228" t="str">
            <v>BS5828</v>
          </cell>
          <cell r="B228" t="str">
            <v>MMH USD CONT 60% PLT</v>
          </cell>
          <cell r="C228">
            <v>-3527944</v>
          </cell>
          <cell r="D228">
            <v>-1228593</v>
          </cell>
          <cell r="E228">
            <v>-4756537</v>
          </cell>
        </row>
        <row r="229">
          <cell r="A229" t="str">
            <v>BS5850</v>
          </cell>
          <cell r="B229" t="str">
            <v>GLM INTLN GLM 40% PL</v>
          </cell>
          <cell r="C229">
            <v>-31716556.149999999</v>
          </cell>
          <cell r="D229">
            <v>0</v>
          </cell>
          <cell r="E229">
            <v>-31716556.149999999</v>
          </cell>
        </row>
        <row r="230">
          <cell r="A230" t="str">
            <v>BS5855</v>
          </cell>
          <cell r="B230" t="str">
            <v>GLM INTLN GLM 100% PL</v>
          </cell>
          <cell r="C230">
            <v>-15619869</v>
          </cell>
          <cell r="D230">
            <v>0</v>
          </cell>
          <cell r="E230">
            <v>-15619869</v>
          </cell>
        </row>
        <row r="231">
          <cell r="A231" t="str">
            <v>BS5860</v>
          </cell>
          <cell r="B231" t="str">
            <v>MMH CONT GLM 40% PLT</v>
          </cell>
          <cell r="C231">
            <v>-15494503</v>
          </cell>
          <cell r="D231">
            <v>0</v>
          </cell>
          <cell r="E231">
            <v>-15494503</v>
          </cell>
        </row>
        <row r="232">
          <cell r="A232" t="str">
            <v>BS5861</v>
          </cell>
          <cell r="B232" t="str">
            <v>MMH CONT GLM 100% PLT</v>
          </cell>
          <cell r="C232">
            <v>-32080331</v>
          </cell>
          <cell r="D232">
            <v>0</v>
          </cell>
          <cell r="E232">
            <v>-32080331</v>
          </cell>
        </row>
        <row r="233">
          <cell r="A233" t="str">
            <v>BS5864</v>
          </cell>
          <cell r="B233" t="str">
            <v>GLM SPON CONT 40% PLT</v>
          </cell>
          <cell r="C233">
            <v>-490624152</v>
          </cell>
          <cell r="D233">
            <v>-11169811</v>
          </cell>
          <cell r="E233">
            <v>-501793963</v>
          </cell>
        </row>
        <row r="234">
          <cell r="A234" t="str">
            <v>BS5865</v>
          </cell>
          <cell r="B234" t="str">
            <v>GLM SPON CONT 100% PL</v>
          </cell>
          <cell r="C234">
            <v>-186849693</v>
          </cell>
          <cell r="D234">
            <v>0</v>
          </cell>
          <cell r="E234">
            <v>-186849693</v>
          </cell>
        </row>
        <row r="235">
          <cell r="A235" t="str">
            <v>BS5871</v>
          </cell>
          <cell r="B235" t="str">
            <v>GLM USD CONT 40% PLT</v>
          </cell>
          <cell r="C235">
            <v>-2351962</v>
          </cell>
          <cell r="D235">
            <v>-819062</v>
          </cell>
          <cell r="E235">
            <v>-3171024</v>
          </cell>
        </row>
      </sheetData>
      <sheetData sheetId="4" refreshError="1"/>
      <sheetData sheetId="5" refreshError="1"/>
      <sheetData sheetId="6" refreshError="1"/>
      <sheetData sheetId="7" refreshError="1"/>
      <sheetData sheetId="8"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Resumen San Andres"/>
      <sheetName val="CENTRO"/>
      <sheetName val="APU CENTRO"/>
      <sheetName val="El Peaje"/>
      <sheetName val="APU El Peaje"/>
      <sheetName val="La Calle"/>
      <sheetName val="APU La Calle"/>
      <sheetName val="EL Piñar"/>
      <sheetName val="APU El Piñar"/>
      <sheetName val="Morrocerrado"/>
      <sheetName val="APU La Morrocerrado"/>
      <sheetName val="Tusa"/>
      <sheetName val="APU Tusa"/>
      <sheetName val="Sol. Ind."/>
      <sheetName val="APU"/>
    </sheetNames>
    <sheetDataSet>
      <sheetData sheetId="0">
        <row r="280">
          <cell r="D280">
            <v>240000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ESTADO RED TEC"/>
      <sheetName val="PUNITARIOS PARA 241201 2S"/>
      <sheetName val="PR 1"/>
      <sheetName val="Hoja1"/>
      <sheetName val="items"/>
      <sheetName val="A-HOR"/>
      <sheetName val="INSUMOS"/>
      <sheetName val="BANCOS"/>
      <sheetName val="CARGOS"/>
      <sheetName val="EPS"/>
      <sheetName val="PENSIONES"/>
      <sheetName val="PREACTA 10"/>
      <sheetName val="DATOS"/>
      <sheetName val="PREACTA 9"/>
      <sheetName val="Res-Accide-10"/>
      <sheetName val="TARIFAS"/>
      <sheetName val=" Liquidacion de Obra por Tramos"/>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 de contratacion"/>
      <sheetName val="Cuadro p. Capital Vs estimado"/>
      <sheetName val="Alcance inst. bascula"/>
      <sheetName val="Alcance inst. bascula (blanco)"/>
      <sheetName val="Alcance contenedores CON PRECIO"/>
      <sheetName val="Alcance O. Civil CON PRECIO (2)"/>
      <sheetName val="Alcance puente ejercicio)"/>
      <sheetName val="Alcance O. Civil sin puente EJe"/>
      <sheetName val="Alcance O. Civil CON PRECIOS"/>
      <sheetName val="contenedor bascula"/>
      <sheetName val="contenedor Garita 2"/>
      <sheetName val="contenedor Garita 1"/>
      <sheetName val="Materiales"/>
    </sheetNames>
    <sheetDataSet>
      <sheetData sheetId="0"/>
      <sheetData sheetId="1" refreshError="1">
        <row r="1">
          <cell r="G1">
            <v>2226.87</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ios"/>
    </sheetNames>
    <sheetDataSet>
      <sheetData sheetId="0"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prestacional"/>
      <sheetName val="AIU - Obra"/>
      <sheetName val="Impuestos"/>
    </sheetNames>
    <sheetDataSet>
      <sheetData sheetId="0">
        <row r="7">
          <cell r="E7">
            <v>4.1666666666666664E-2</v>
          </cell>
        </row>
        <row r="8">
          <cell r="E8">
            <v>5.4100000000000002E-2</v>
          </cell>
        </row>
        <row r="12">
          <cell r="G12">
            <v>0.63333333333333319</v>
          </cell>
        </row>
        <row r="14">
          <cell r="E14">
            <v>7.0000000000000007E-2</v>
          </cell>
        </row>
        <row r="15">
          <cell r="E15">
            <v>0.125</v>
          </cell>
        </row>
        <row r="16">
          <cell r="E16">
            <v>0.12</v>
          </cell>
        </row>
        <row r="17">
          <cell r="E17">
            <v>0.09</v>
          </cell>
        </row>
        <row r="18">
          <cell r="E18">
            <v>0.01</v>
          </cell>
        </row>
        <row r="20">
          <cell r="E20">
            <v>0.80461875938291949</v>
          </cell>
        </row>
        <row r="25">
          <cell r="E25"/>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Database"/>
      <sheetName val="Report - Cash Flow"/>
      <sheetName val="Report - CCS not used"/>
      <sheetName val="Monthly Spent to date"/>
      <sheetName val="Report - Glencore"/>
      <sheetName val="Report CCS"/>
      <sheetName val="Report - AFE status"/>
      <sheetName val="Report - Capital investment"/>
      <sheetName val="Report - 1Q Forecast"/>
      <sheetName val="Paste in Cash Flow"/>
      <sheetName val="Paste in Cash Flow (2)"/>
      <sheetName val="REF - 2004 thru 2006 Database"/>
      <sheetName val="REF - CASH FLOW FEB 19 07"/>
      <sheetName val="REF - Capex in Models"/>
      <sheetName val="REF - Access Fee"/>
      <sheetName val="REF - Listas"/>
      <sheetName val="REF - Notas"/>
      <sheetName val="Report - Forecast"/>
      <sheetName val="Reporte por proyecto"/>
      <sheetName val="Reporte por responsible"/>
      <sheetName val="Nota"/>
      <sheetName val="Reporte"/>
      <sheetName val="JAG Total Cap"/>
      <sheetName val="JAG Other Cap"/>
      <sheetName val="CAL Total Cap"/>
      <sheetName val="CAL Other Cap"/>
      <sheetName val="Grafica Cash Flow"/>
      <sheetName val="Capital table"/>
      <sheetName val="Calenturitas - CAPITAL"/>
      <sheetName val="La Jagua - CAPITAL"/>
      <sheetName val="Statistics"/>
      <sheetName val="Capex projection (2)"/>
      <sheetName val="Sheet1"/>
      <sheetName val="La Jagua - CAPITAL 2008"/>
      <sheetName val="Prodeco - CAPITAL 2008"/>
      <sheetName val="Calenturitas - CAPITAL 2007"/>
      <sheetName val="La Jagua - CAPITAL  2007"/>
    </sheetNames>
    <sheetDataSet>
      <sheetData sheetId="0" refreshError="1">
        <row r="2">
          <cell r="E2" t="str">
            <v>A1-001</v>
          </cell>
        </row>
        <row r="3">
          <cell r="E3" t="str">
            <v>A1-002</v>
          </cell>
        </row>
        <row r="4">
          <cell r="E4" t="str">
            <v>A1-004</v>
          </cell>
        </row>
        <row r="5">
          <cell r="E5" t="str">
            <v>A1-005</v>
          </cell>
        </row>
        <row r="6">
          <cell r="E6" t="str">
            <v>M2-045</v>
          </cell>
        </row>
        <row r="7">
          <cell r="E7" t="str">
            <v>M2-047</v>
          </cell>
        </row>
        <row r="8">
          <cell r="E8" t="str">
            <v>M2-048</v>
          </cell>
        </row>
        <row r="9">
          <cell r="E9" t="str">
            <v>M2-027</v>
          </cell>
        </row>
        <row r="10">
          <cell r="E10" t="str">
            <v>M2-049</v>
          </cell>
        </row>
        <row r="11">
          <cell r="E11" t="str">
            <v>M2-056</v>
          </cell>
        </row>
        <row r="12">
          <cell r="E12" t="str">
            <v>M2-057</v>
          </cell>
        </row>
        <row r="13">
          <cell r="E13" t="str">
            <v>M2-061</v>
          </cell>
        </row>
        <row r="14">
          <cell r="E14" t="str">
            <v>M2-063</v>
          </cell>
        </row>
        <row r="15">
          <cell r="E15" t="str">
            <v>M2-064</v>
          </cell>
        </row>
        <row r="16">
          <cell r="E16" t="str">
            <v>M2-065</v>
          </cell>
        </row>
        <row r="17">
          <cell r="E17" t="str">
            <v>M2-066</v>
          </cell>
        </row>
        <row r="18">
          <cell r="E18" t="str">
            <v>M2-067</v>
          </cell>
        </row>
        <row r="19">
          <cell r="E19" t="str">
            <v>M2-069</v>
          </cell>
        </row>
        <row r="20">
          <cell r="E20" t="str">
            <v>M2-071</v>
          </cell>
        </row>
        <row r="21">
          <cell r="E21" t="str">
            <v>M2-073</v>
          </cell>
        </row>
        <row r="22">
          <cell r="E22" t="str">
            <v>M2-075</v>
          </cell>
        </row>
        <row r="23">
          <cell r="E23" t="str">
            <v>M2-078</v>
          </cell>
        </row>
        <row r="24">
          <cell r="E24" t="str">
            <v>M2-079</v>
          </cell>
        </row>
        <row r="25">
          <cell r="E25" t="str">
            <v>M2-080</v>
          </cell>
        </row>
        <row r="26">
          <cell r="E26" t="str">
            <v>M2-081</v>
          </cell>
        </row>
        <row r="27">
          <cell r="E27" t="str">
            <v>M2-082</v>
          </cell>
        </row>
        <row r="28">
          <cell r="E28" t="str">
            <v>M2-083</v>
          </cell>
        </row>
        <row r="29">
          <cell r="E29" t="str">
            <v>M2-086</v>
          </cell>
        </row>
        <row r="30">
          <cell r="E30" t="str">
            <v>M2-088</v>
          </cell>
        </row>
        <row r="31">
          <cell r="E31" t="str">
            <v>M2-090</v>
          </cell>
        </row>
        <row r="32">
          <cell r="E32" t="str">
            <v>M2-091</v>
          </cell>
        </row>
        <row r="33">
          <cell r="E33" t="str">
            <v>M2-050</v>
          </cell>
        </row>
        <row r="34">
          <cell r="E34" t="str">
            <v>M2-092</v>
          </cell>
        </row>
        <row r="35">
          <cell r="E35" t="str">
            <v>M2-096</v>
          </cell>
        </row>
        <row r="36">
          <cell r="E36" t="str">
            <v>M2-097</v>
          </cell>
        </row>
        <row r="37">
          <cell r="E37" t="str">
            <v>M2-098</v>
          </cell>
        </row>
        <row r="38">
          <cell r="E38" t="str">
            <v>M2-100</v>
          </cell>
        </row>
        <row r="39">
          <cell r="E39" t="str">
            <v>M2-102</v>
          </cell>
        </row>
        <row r="40">
          <cell r="E40" t="str">
            <v>M2-103</v>
          </cell>
        </row>
        <row r="41">
          <cell r="E41" t="str">
            <v>M2-104</v>
          </cell>
        </row>
        <row r="42">
          <cell r="E42" t="str">
            <v>M2-107</v>
          </cell>
        </row>
        <row r="43">
          <cell r="E43" t="str">
            <v>M2-108</v>
          </cell>
        </row>
        <row r="44">
          <cell r="E44" t="str">
            <v>M2-109</v>
          </cell>
        </row>
        <row r="45">
          <cell r="E45" t="str">
            <v>P1-137</v>
          </cell>
        </row>
        <row r="46">
          <cell r="E46" t="str">
            <v>P1-152</v>
          </cell>
        </row>
        <row r="47">
          <cell r="E47" t="str">
            <v>P1-149</v>
          </cell>
        </row>
        <row r="48">
          <cell r="E48" t="str">
            <v>P1-154</v>
          </cell>
        </row>
        <row r="49">
          <cell r="E49" t="str">
            <v>P1-142</v>
          </cell>
        </row>
        <row r="50">
          <cell r="E50" t="str">
            <v>P1-143</v>
          </cell>
        </row>
        <row r="51">
          <cell r="E51" t="str">
            <v>M1-083</v>
          </cell>
        </row>
        <row r="52">
          <cell r="E52" t="str">
            <v>M1-073</v>
          </cell>
        </row>
        <row r="53">
          <cell r="E53" t="str">
            <v>P1-117</v>
          </cell>
        </row>
        <row r="54">
          <cell r="E54" t="str">
            <v>P1-139</v>
          </cell>
        </row>
        <row r="55">
          <cell r="E55" t="str">
            <v>P1-150</v>
          </cell>
        </row>
        <row r="56">
          <cell r="E56" t="str">
            <v>P1-147</v>
          </cell>
        </row>
        <row r="57">
          <cell r="E57" t="str">
            <v>M1-084</v>
          </cell>
        </row>
        <row r="58">
          <cell r="E58" t="str">
            <v>P1-148</v>
          </cell>
        </row>
        <row r="59">
          <cell r="E59" t="str">
            <v>P1-141</v>
          </cell>
        </row>
        <row r="60">
          <cell r="E60" t="str">
            <v>M1-064</v>
          </cell>
        </row>
        <row r="61">
          <cell r="E61" t="str">
            <v>M1-082</v>
          </cell>
        </row>
        <row r="62">
          <cell r="E62" t="str">
            <v>RAI06-001</v>
          </cell>
        </row>
        <row r="63">
          <cell r="E63" t="str">
            <v>RAI06-002</v>
          </cell>
        </row>
        <row r="64">
          <cell r="E64" t="str">
            <v>F1-018</v>
          </cell>
        </row>
        <row r="65">
          <cell r="E65" t="str">
            <v>RAI06-003</v>
          </cell>
        </row>
        <row r="66">
          <cell r="E66" t="str">
            <v>RAI06-004</v>
          </cell>
        </row>
        <row r="67">
          <cell r="E67" t="str">
            <v>RAI06-005</v>
          </cell>
        </row>
        <row r="68">
          <cell r="E68" t="str">
            <v>F1-006</v>
          </cell>
        </row>
        <row r="69">
          <cell r="E69" t="str">
            <v>F1-007</v>
          </cell>
        </row>
        <row r="70">
          <cell r="E70" t="str">
            <v>M3-011</v>
          </cell>
        </row>
        <row r="71">
          <cell r="E71" t="str">
            <v>M3-024</v>
          </cell>
        </row>
        <row r="72">
          <cell r="E72" t="str">
            <v>M3-001</v>
          </cell>
        </row>
        <row r="73">
          <cell r="E73" t="str">
            <v>M3-023</v>
          </cell>
        </row>
        <row r="74">
          <cell r="E74" t="str">
            <v>M3-012</v>
          </cell>
        </row>
        <row r="75">
          <cell r="E75" t="str">
            <v>M3-022</v>
          </cell>
        </row>
        <row r="76">
          <cell r="E76" t="str">
            <v>M3-015</v>
          </cell>
        </row>
        <row r="77">
          <cell r="E77" t="str">
            <v>M3-016</v>
          </cell>
        </row>
        <row r="78">
          <cell r="E78" t="str">
            <v>M2-110</v>
          </cell>
        </row>
        <row r="79">
          <cell r="E79" t="str">
            <v>M1-075</v>
          </cell>
        </row>
        <row r="80">
          <cell r="E80" t="str">
            <v>M1-063</v>
          </cell>
        </row>
        <row r="81">
          <cell r="E81" t="str">
            <v>M2-111</v>
          </cell>
        </row>
        <row r="82">
          <cell r="E82" t="str">
            <v>M1-091</v>
          </cell>
        </row>
        <row r="83">
          <cell r="E83" t="str">
            <v>M2-112</v>
          </cell>
        </row>
        <row r="84">
          <cell r="E84" t="str">
            <v>M1-071</v>
          </cell>
        </row>
        <row r="85">
          <cell r="E85" t="str">
            <v>M1-042</v>
          </cell>
        </row>
        <row r="86">
          <cell r="E86" t="str">
            <v>P1-151</v>
          </cell>
        </row>
        <row r="87">
          <cell r="E87" t="str">
            <v>P1-115</v>
          </cell>
        </row>
        <row r="88">
          <cell r="E88" t="str">
            <v>P1-153</v>
          </cell>
        </row>
        <row r="89">
          <cell r="E89" t="str">
            <v>M1-080</v>
          </cell>
        </row>
        <row r="90">
          <cell r="E90" t="str">
            <v>P1-131</v>
          </cell>
        </row>
        <row r="91">
          <cell r="E91" t="str">
            <v>P1-140</v>
          </cell>
        </row>
        <row r="92">
          <cell r="E92" t="str">
            <v>P1-134</v>
          </cell>
        </row>
        <row r="93">
          <cell r="E93" t="str">
            <v>P1-133</v>
          </cell>
        </row>
        <row r="94">
          <cell r="E94" t="str">
            <v>P1-132</v>
          </cell>
        </row>
        <row r="95">
          <cell r="E95" t="str">
            <v>P1-098</v>
          </cell>
        </row>
        <row r="96">
          <cell r="E96" t="str">
            <v>M1-087</v>
          </cell>
        </row>
        <row r="97">
          <cell r="E97" t="str">
            <v>P1-128</v>
          </cell>
        </row>
        <row r="98">
          <cell r="E98" t="str">
            <v>P1-119</v>
          </cell>
        </row>
        <row r="99">
          <cell r="E99" t="str">
            <v>M1-092</v>
          </cell>
        </row>
        <row r="100">
          <cell r="E100" t="str">
            <v>M1-079</v>
          </cell>
        </row>
        <row r="101">
          <cell r="E101" t="str">
            <v>M1-078</v>
          </cell>
        </row>
        <row r="102">
          <cell r="E102" t="str">
            <v>P1-126</v>
          </cell>
        </row>
        <row r="103">
          <cell r="E103" t="str">
            <v>P1-138</v>
          </cell>
        </row>
        <row r="104">
          <cell r="E104" t="str">
            <v>M1-072</v>
          </cell>
        </row>
        <row r="105">
          <cell r="E105" t="str">
            <v>M1-076</v>
          </cell>
        </row>
        <row r="106">
          <cell r="E106" t="str">
            <v>M1-081</v>
          </cell>
        </row>
        <row r="107">
          <cell r="E107" t="str">
            <v>P1-136</v>
          </cell>
        </row>
        <row r="108">
          <cell r="E108" t="str">
            <v>P1-135</v>
          </cell>
        </row>
        <row r="109">
          <cell r="E109" t="str">
            <v>M1-077</v>
          </cell>
        </row>
        <row r="110">
          <cell r="E110" t="str">
            <v>P1-146</v>
          </cell>
        </row>
        <row r="111">
          <cell r="E111" t="str">
            <v>M1-088</v>
          </cell>
        </row>
        <row r="112">
          <cell r="E112" t="str">
            <v>P1-127</v>
          </cell>
        </row>
        <row r="113">
          <cell r="E113" t="str">
            <v>M1-049</v>
          </cell>
        </row>
        <row r="114">
          <cell r="E114" t="str">
            <v>P1-155</v>
          </cell>
        </row>
        <row r="115">
          <cell r="E115" t="str">
            <v>M1-085</v>
          </cell>
        </row>
        <row r="116">
          <cell r="E116" t="str">
            <v>M1-074</v>
          </cell>
        </row>
        <row r="117">
          <cell r="E117" t="str">
            <v>M2-113</v>
          </cell>
        </row>
        <row r="118">
          <cell r="E118" t="str">
            <v>M2-115</v>
          </cell>
        </row>
        <row r="119">
          <cell r="E119" t="str">
            <v>M1-093</v>
          </cell>
        </row>
        <row r="120">
          <cell r="E120" t="str">
            <v>M2-117</v>
          </cell>
        </row>
        <row r="121">
          <cell r="E121" t="str">
            <v>M1-095</v>
          </cell>
        </row>
        <row r="122">
          <cell r="E122" t="str">
            <v>P1-125</v>
          </cell>
        </row>
        <row r="123">
          <cell r="E123" t="str">
            <v>M1-055</v>
          </cell>
        </row>
        <row r="124">
          <cell r="E124" t="str">
            <v>JAG06-023</v>
          </cell>
        </row>
        <row r="125">
          <cell r="E125" t="str">
            <v>M3-003</v>
          </cell>
        </row>
        <row r="126">
          <cell r="E126" t="str">
            <v>M3-005</v>
          </cell>
        </row>
        <row r="127">
          <cell r="E127" t="str">
            <v>M3-006</v>
          </cell>
        </row>
        <row r="128">
          <cell r="E128" t="str">
            <v>M1-065</v>
          </cell>
        </row>
        <row r="129">
          <cell r="E129" t="str">
            <v>M1-094</v>
          </cell>
        </row>
        <row r="130">
          <cell r="E130" t="str">
            <v>M1-068</v>
          </cell>
        </row>
        <row r="131">
          <cell r="E131" t="str">
            <v>M1-050</v>
          </cell>
        </row>
        <row r="132">
          <cell r="E132" t="str">
            <v>M1-051</v>
          </cell>
        </row>
        <row r="133">
          <cell r="E133" t="str">
            <v>P1-158</v>
          </cell>
        </row>
        <row r="134">
          <cell r="E134" t="str">
            <v>M1-067</v>
          </cell>
        </row>
        <row r="135">
          <cell r="E135" t="str">
            <v>RAI06-003a</v>
          </cell>
        </row>
        <row r="136">
          <cell r="E136" t="str">
            <v>F1-005a</v>
          </cell>
        </row>
        <row r="137">
          <cell r="E137" t="str">
            <v>F1-007a</v>
          </cell>
        </row>
        <row r="138">
          <cell r="E138" t="str">
            <v>RAI06-003b</v>
          </cell>
        </row>
        <row r="139">
          <cell r="E139" t="str">
            <v>F1-005b</v>
          </cell>
        </row>
        <row r="140">
          <cell r="E140" t="str">
            <v>M1-074a</v>
          </cell>
        </row>
        <row r="141">
          <cell r="E141" t="str">
            <v>M1-086</v>
          </cell>
        </row>
        <row r="142">
          <cell r="E142" t="str">
            <v>M2-119</v>
          </cell>
        </row>
        <row r="143">
          <cell r="E143" t="str">
            <v>M2-120</v>
          </cell>
        </row>
        <row r="144">
          <cell r="E144" t="str">
            <v>M2-035</v>
          </cell>
        </row>
        <row r="145">
          <cell r="E145" t="str">
            <v>M2-043</v>
          </cell>
        </row>
        <row r="146">
          <cell r="E146" t="str">
            <v>M2-030</v>
          </cell>
        </row>
        <row r="147">
          <cell r="E147" t="str">
            <v>M2-039</v>
          </cell>
        </row>
        <row r="148">
          <cell r="E148" t="str">
            <v>M2-037</v>
          </cell>
        </row>
        <row r="149">
          <cell r="E149" t="str">
            <v>M2-042</v>
          </cell>
        </row>
        <row r="150">
          <cell r="E150" t="str">
            <v>M2-034</v>
          </cell>
        </row>
        <row r="151">
          <cell r="E151" t="str">
            <v>PSM05-076</v>
          </cell>
        </row>
        <row r="152">
          <cell r="E152" t="str">
            <v>A1-003</v>
          </cell>
        </row>
        <row r="153">
          <cell r="E153" t="str">
            <v>M3-013</v>
          </cell>
        </row>
        <row r="154">
          <cell r="E154" t="str">
            <v>M2-052</v>
          </cell>
        </row>
        <row r="155">
          <cell r="E155" t="str">
            <v>F1-008</v>
          </cell>
        </row>
        <row r="156">
          <cell r="E156" t="str">
            <v>M2-121</v>
          </cell>
        </row>
        <row r="157">
          <cell r="E157" t="str">
            <v>PSM06-118</v>
          </cell>
        </row>
        <row r="158">
          <cell r="E158" t="str">
            <v>M2-007</v>
          </cell>
        </row>
        <row r="159">
          <cell r="E159" t="str">
            <v>M3-004</v>
          </cell>
        </row>
        <row r="160">
          <cell r="E160" t="str">
            <v>N/A - BAQ</v>
          </cell>
        </row>
        <row r="161">
          <cell r="E161" t="str">
            <v>F1-009</v>
          </cell>
        </row>
        <row r="162">
          <cell r="E162" t="str">
            <v>F1-010</v>
          </cell>
        </row>
        <row r="163">
          <cell r="E163" t="str">
            <v>M1-096</v>
          </cell>
        </row>
        <row r="164">
          <cell r="E164" t="str">
            <v>M1-097</v>
          </cell>
        </row>
        <row r="165">
          <cell r="E165" t="str">
            <v>M1-098</v>
          </cell>
        </row>
        <row r="166">
          <cell r="E166" t="str">
            <v>M1-099</v>
          </cell>
        </row>
        <row r="167">
          <cell r="E167" t="str">
            <v>P1-156</v>
          </cell>
        </row>
        <row r="168">
          <cell r="E168" t="str">
            <v>M1-100</v>
          </cell>
        </row>
        <row r="169">
          <cell r="E169" t="str">
            <v>M1-089</v>
          </cell>
        </row>
        <row r="170">
          <cell r="E170" t="str">
            <v>F1-011</v>
          </cell>
        </row>
        <row r="171">
          <cell r="E171" t="str">
            <v>M1-101</v>
          </cell>
        </row>
        <row r="172">
          <cell r="E172" t="str">
            <v>M3-010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refreshError="1"/>
      <sheetData sheetId="32"/>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efreshError="1">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Escritorio\amv 2011\a  aaInfo"/>
      <sheetName val="\Users\avargase\AppData\Local\M"/>
      <sheetName val="\Mini HP Enero 2015\Proyectos i"/>
      <sheetName val="\C\Users\avargase\AppData\Local"/>
      <sheetName val="\Volumes\USB PIOLIN\Escritorio\"/>
      <sheetName val="CANT OBRA"/>
      <sheetName val="Res-Accide-10"/>
      <sheetName val="\Users\ANDRES FELIPE MUÑOZ\Down"/>
      <sheetName val="Insumos"/>
      <sheetName val="Analisis Mano de Obra"/>
      <sheetName val="SEÑALIZACION CINTA"/>
      <sheetName val="TUBERIA DESAGUE DE 2&quot;"/>
      <sheetName val="TUBERIA  DE SUCCIÓN DE 2"/>
      <sheetName val="TUBERIA DE PRESIÓN 1 1-2 RDE21"/>
      <sheetName val="TUBERIA DE 1 1-2"/>
      <sheetName val="CODO DE 1 1 2&quot;X90°"/>
      <sheetName val="VALBULA DE PASO DE 2&quot;"/>
      <sheetName val="VALBULA DE CIERRE DE 1 1 2&quot; "/>
      <sheetName val="TANQUE HIDROACUMULADOR"/>
      <sheetName val="ELECTROBOMBAS CENTRIFUGAS"/>
      <sheetName val="LOSA SUPERIOR DEL TANQUE "/>
      <sheetName val="PAREDES DEL TANQUE"/>
      <sheetName val="LOSA DE FONDO DEL TANQUE"/>
      <sheetName val="SOLADO DE LIMP. 2500 PSI"/>
      <sheetName val="CUPULAS TRAG 4X3"/>
      <sheetName val="SALIDA SONIDO"/>
      <sheetName val="CANAL EN LAMINA GALV"/>
      <sheetName val="CUBIERTA LUXALON"/>
      <sheetName val="TENDIDO DE CABLE No.8 "/>
      <sheetName val="VAR. COBRE 2.44X5-8"/>
      <sheetName val="CAJA EN MAMPOSTERÍA"/>
      <sheetName val="CAJA DE PASO METÁLICA"/>
      <sheetName val="BAJANTE ACOM. ELECTRICA 1&quot;"/>
      <sheetName val="SISTEMA DE TIERRA Y MALLA"/>
      <sheetName val="CERTIFICADO DE RECIBO"/>
      <sheetName val="TRAMITE APROBAR"/>
      <sheetName val="APLIQUE DE 25W"/>
      <sheetName val="LUMINARIA FLUORESCENTE DE 2X32W"/>
      <sheetName val="LÁMPARA METAL HALIDE 250W"/>
      <sheetName val="DUCTO PVC DE 3&quot;"/>
      <sheetName val="DUCTO PVC DE 1&quot;"/>
      <sheetName val="TENDIDO DE ACOMETIDA BIFÁSICA"/>
      <sheetName val="TELERRUPTOR BIPOLAR DE 16 AM"/>
      <sheetName val="TABLERO MINIPRAGMA DE 12 C"/>
      <sheetName val="AUTOMÁTICO INDUSTRIAL"/>
      <sheetName val="AUTOMÁTICO TIPO RIEL 2"/>
      <sheetName val="AUTOMÁTICO TIPO RIEL 1"/>
      <sheetName val="SALIDA PARA PULSADOR"/>
      <sheetName val="SALIDA TOMA MONOFACISA 10"/>
      <sheetName val="SALIDA TOMA MONOFASICA 12"/>
      <sheetName val="SALIDA PARA APLIQUE"/>
      <sheetName val="SALIDA LAMPARA FLUORESCENTE"/>
      <sheetName val="DERIVACION DE LUMINARIA"/>
      <sheetName val="SALIDA PARA LÁMPARA METAL"/>
      <sheetName val="Transformador 25 KVA"/>
      <sheetName val="Acometida Subt Baja Tensión"/>
      <sheetName val="Puesta a Tierra"/>
      <sheetName val="Tablero Bifasico 24 Circuitos"/>
      <sheetName val="Salida Luminaria Cerrada"/>
      <sheetName val="Salida Toma 120 V"/>
      <sheetName val="Salida Toma 220 V"/>
      <sheetName val="Tendido Alumbrado Publico"/>
      <sheetName val="Ducto Tuberia Conduit PVC 3 -4"/>
      <sheetName val="Sumin e Inst luminaria Brika"/>
      <sheetName val="Sumin e Inst luminaria Cerrada"/>
      <sheetName val="Sumin e Inst Poste ITO"/>
      <sheetName val="Sumin y mont Caja metal"/>
      <sheetName val="Sardinel prefabricado Tipo A"/>
      <sheetName val="LIMPIEZA Y DESCAPOTE"/>
      <sheetName val="LOCALIZACIÓN Y REPLANTEO"/>
      <sheetName val="DEMOLICON DE MUROS"/>
      <sheetName val="EXCAVACION MANUAL"/>
      <sheetName val="Demolicion de Graderias Exist"/>
      <sheetName val="RELLENO BASE GRANULAR"/>
      <sheetName val="RELLENO TIERRA NEGRA"/>
      <sheetName val="EMPRADIZACIÓN"/>
      <sheetName val="CONCRETO DE LIMPIEZA"/>
      <sheetName val="ZAPATAS"/>
      <sheetName val="VIGA DE CIMIENTO"/>
      <sheetName val="COLUMNAS"/>
      <sheetName val="VIGA AEREA"/>
      <sheetName val="GRADERIAS"/>
      <sheetName val="CERCHAS CELOSIA"/>
      <sheetName val="CORREAS"/>
      <sheetName val="Sum e Inst de Medidor"/>
      <sheetName val="Sum e Inst de lavamanos de empo"/>
      <sheetName val="Muros divisorios bloque No. 4"/>
      <sheetName val="Pañete sobre muros"/>
      <sheetName val="Pintura tipo koraza"/>
      <sheetName val="Ceramica 30x30, incluye win "/>
      <sheetName val="Granito Pulido"/>
      <sheetName val="Bordillos ducha ceram."/>
      <sheetName val="poceta de aseo en granito"/>
      <sheetName val="Alistado de piso mortero imp."/>
      <sheetName val="Piso en baldosa de granito"/>
      <sheetName val="media caña en granito"/>
      <sheetName val="Alfajia a la vista"/>
      <sheetName val="Tubería PVCS 2&quot; "/>
      <sheetName val="Tuberia aguas lluvias bajante"/>
      <sheetName val="Tuberia PVC aguas lluvias 3&quot;"/>
      <sheetName val="Puntos Hidráulicos 1 2&quot; "/>
      <sheetName val="tuberia pvc ag lluvia 4&quot;"/>
      <sheetName val="tuberia pvc corrugada 6&quot; "/>
      <sheetName val="tuberia pvc corrugada 8&quot; "/>
      <sheetName val="Tubería PVC 6&quot; Tipo Fort"/>
      <sheetName val="FILTRO DRENAJE 4&quot;"/>
      <sheetName val="FILTRO DRENAJE 6&quot;"/>
      <sheetName val="FILTRO DRENAJE 8&quot;"/>
      <sheetName val="Tubería PVC 4&quot; corrugada AN"/>
      <sheetName val="Tuberia PVC 6&quot; Corrugada AN"/>
      <sheetName val="Tuberia PVC 8&quot; Corrugada AN"/>
      <sheetName val="Tubería PVC 3&quot; sanitaria"/>
      <sheetName val="Tubería PVC 4&quot; sanitaria"/>
      <sheetName val="Registro RW de 1&quot;"/>
      <sheetName val="Registro RW de 1 1 2&quot;"/>
      <sheetName val="Válvula de corte tipo RW 3 ,4&quot; "/>
      <sheetName val="Sum e inst. lavamanos de colg"/>
      <sheetName val="Sum e inst. lavaplatos"/>
      <sheetName val="Tubería PVC san 2&quot; "/>
      <sheetName val="Puntos Sanitarios 2&quot; "/>
      <sheetName val="Puntos Sanitarios 4&quot;  "/>
      <sheetName val="TUBERIA PVC V D  3&quot; "/>
      <sheetName val="TUBERIA PVC VD 4&quot;"/>
      <sheetName val="TUBERIA PVC V D  3&quot; A. LL"/>
      <sheetName val="TERMINAL DE VENTILACIÓN D  3&quot; "/>
      <sheetName val="TUBERIA PVCP 1 1- 2&quot; "/>
      <sheetName val="TUBERIA PVC P D  1- 2&quot;"/>
      <sheetName val="Tuberioa PVC 3- 4&quot; "/>
      <sheetName val="TUBERIA PVC P D  1&quot;"/>
      <sheetName val="TUBERIA PVC P D  1 1-2&quot;"/>
      <sheetName val="CAJA PLASTICA PARA VALVULAS "/>
      <sheetName val="Sum. e inst. Inodoro tanque"/>
      <sheetName val="Sum. e inst. orinal de llave"/>
      <sheetName val="Sum. e inst. ducha"/>
      <sheetName val="Sum. e inst. sanitario niño"/>
      <sheetName val="Canal en lamina galv cal 20"/>
      <sheetName val="Ventana con marco lam."/>
      <sheetName val="Ventana con marco corrediza"/>
      <sheetName val="Puerta doble con marco"/>
      <sheetName val="Puerta division baño 1,12x1,60"/>
      <sheetName val="Puerta division baño 60x1,60"/>
      <sheetName val="Puerta con marco entamborada"/>
      <sheetName val="Espejo en cristal 4 mm"/>
      <sheetName val="Espejo en cristal 4 mm con marc"/>
      <sheetName val="Excavación a maquina"/>
      <sheetName val="Cerramiento exterior"/>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MEM"/>
      <sheetName val="TUBERIAS"/>
      <sheetName val="Hoja3"/>
    </sheetNames>
    <sheetDataSet>
      <sheetData sheetId="0" refreshError="1"/>
      <sheetData sheetId="1">
        <row r="39">
          <cell r="E39">
            <v>111.47</v>
          </cell>
        </row>
        <row r="45">
          <cell r="N45">
            <v>0</v>
          </cell>
        </row>
        <row r="46">
          <cell r="N46">
            <v>32</v>
          </cell>
        </row>
        <row r="47">
          <cell r="I47">
            <v>1</v>
          </cell>
          <cell r="N47">
            <v>2</v>
          </cell>
        </row>
        <row r="48">
          <cell r="I48">
            <v>1</v>
          </cell>
        </row>
        <row r="49">
          <cell r="N49">
            <v>12</v>
          </cell>
        </row>
        <row r="51">
          <cell r="N51">
            <v>160</v>
          </cell>
        </row>
        <row r="53">
          <cell r="E53">
            <v>70.83</v>
          </cell>
        </row>
        <row r="54">
          <cell r="E54">
            <v>30.36</v>
          </cell>
        </row>
        <row r="55">
          <cell r="E55">
            <v>47.02</v>
          </cell>
        </row>
        <row r="56">
          <cell r="E56">
            <v>47.01</v>
          </cell>
        </row>
        <row r="59">
          <cell r="E59">
            <v>10.119999999999999</v>
          </cell>
        </row>
        <row r="60">
          <cell r="E60">
            <v>9.4</v>
          </cell>
          <cell r="M60">
            <v>8.73</v>
          </cell>
        </row>
        <row r="62">
          <cell r="M62">
            <v>35.11</v>
          </cell>
        </row>
        <row r="63">
          <cell r="M63">
            <v>0</v>
          </cell>
        </row>
        <row r="64">
          <cell r="M64">
            <v>168.21</v>
          </cell>
        </row>
        <row r="66">
          <cell r="M66">
            <v>1</v>
          </cell>
        </row>
        <row r="79">
          <cell r="M79">
            <v>110.27</v>
          </cell>
        </row>
        <row r="80">
          <cell r="M80">
            <v>0</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INVIAS UT"/>
      <sheetName val="APU UT"/>
      <sheetName val="APU"/>
      <sheetName val="APU finales"/>
      <sheetName val="prestaciones"/>
      <sheetName val="equipo"/>
      <sheetName val="mano"/>
      <sheetName val="materiales"/>
    </sheetNames>
    <sheetDataSet>
      <sheetData sheetId="0"/>
      <sheetData sheetId="1"/>
      <sheetData sheetId="2"/>
      <sheetData sheetId="3"/>
      <sheetData sheetId="4">
        <row r="44">
          <cell r="F44">
            <v>1.98</v>
          </cell>
        </row>
        <row r="46">
          <cell r="F46">
            <v>1.98</v>
          </cell>
        </row>
      </sheetData>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
      <sheetName val="PU (2)"/>
      <sheetName val="RESUMEN"/>
      <sheetName val="PRECIOS"/>
      <sheetName val="fotos"/>
    </sheetNames>
    <sheetDataSet>
      <sheetData sheetId="0"/>
      <sheetData sheetId="1">
        <row r="10">
          <cell r="F10" t="str">
            <v>ITEM: Terraplenes (con material proveniente de corte)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sheetName val="AASHTO"/>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2.008"/>
      <sheetName val="2.009"/>
      <sheetName val="2.010"/>
      <sheetName val="2.011"/>
      <sheetName val="Produccion"/>
      <sheetName val="Gastos"/>
      <sheetName val="Dólar"/>
      <sheetName val="Activos"/>
      <sheetName val="Valoracion"/>
      <sheetName val="Módulo1"/>
      <sheetName val="2008_Database Pate In"/>
      <sheetName val="2008 Databas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aInformación GRUPO"/>
    </sheetNames>
    <definedNames>
      <definedName name="absc"/>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Users\ANDRES FELIPE MUÑOZ\Down"/>
      <sheetName val="aCCIDENTES DE 1995 - 1996.xls"/>
      <sheetName val="#¡REF"/>
      <sheetName val="\a  aaInformación GRUPO 4\A MIn"/>
      <sheetName val="Informacion"/>
      <sheetName val="INDICMICROEMP"/>
      <sheetName val="Hoja1"/>
      <sheetName val="AMC"/>
      <sheetName val="Basico"/>
      <sheetName val="Iva"/>
      <sheetName val="Total"/>
      <sheetName val="amc_acta"/>
      <sheetName val="amc_bas"/>
      <sheetName val="amc_iva"/>
      <sheetName val="amc_total"/>
      <sheetName val="amc_anticip"/>
      <sheetName val="Datos"/>
      <sheetName val="aCCIDENTES%20DE%201995%20-%2019"/>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 A COSTO DIRECTO"/>
      <sheetName val="AIU"/>
      <sheetName val="VALOR DE LA PROPUESTA"/>
      <sheetName val="TARIFAS EQUIPOS"/>
      <sheetName val="Resumen Equipos"/>
      <sheetName val="VARIOS APU"/>
      <sheetName val="Movimiento de Tierra Via Ppal"/>
      <sheetName val="Cuadro de áreas y volmúmenes"/>
      <sheetName val="Consolidado equipos principal"/>
      <sheetName val="Transporte"/>
    </sheetNames>
    <sheetDataSet>
      <sheetData sheetId="0">
        <row r="13">
          <cell r="E13">
            <v>325198.28000000003</v>
          </cell>
        </row>
      </sheetData>
      <sheetData sheetId="1">
        <row r="4">
          <cell r="G4">
            <v>26</v>
          </cell>
        </row>
        <row r="6">
          <cell r="F6">
            <v>27</v>
          </cell>
        </row>
      </sheetData>
      <sheetData sheetId="2">
        <row r="14">
          <cell r="E14">
            <v>107433</v>
          </cell>
        </row>
      </sheetData>
      <sheetData sheetId="3">
        <row r="2">
          <cell r="C2">
            <v>8000</v>
          </cell>
        </row>
      </sheetData>
      <sheetData sheetId="4">
        <row r="21">
          <cell r="M21">
            <v>409586.58600000001</v>
          </cell>
        </row>
      </sheetData>
      <sheetData sheetId="5">
        <row r="6">
          <cell r="B6">
            <v>45702</v>
          </cell>
        </row>
      </sheetData>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PPTO 076-2007 B"/>
      <sheetName val="CRONOGRAMA"/>
      <sheetName val="Gráfico1"/>
    </sheetNames>
    <sheetDataSet>
      <sheetData sheetId="0">
        <row r="5">
          <cell r="J5">
            <v>0.185</v>
          </cell>
        </row>
        <row r="7">
          <cell r="J7">
            <v>0.05</v>
          </cell>
        </row>
      </sheetData>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Macro"/>
      <sheetName val="Control"/>
      <sheetName val="Bitacora"/>
      <sheetName val="Flujo"/>
      <sheetName val="PRESUPUESTO OFICIAL"/>
      <sheetName val="PRESUPUESTO licitación"/>
      <sheetName val="P. ACTIVIDADES"/>
      <sheetName val="SIM"/>
      <sheetName val="Cantidades"/>
      <sheetName val="UNITARIOS"/>
      <sheetName val="MATERIALES"/>
      <sheetName val="MATERIALES (2)"/>
      <sheetName val="EQUIPOS"/>
      <sheetName val="Mano de Obra Directa"/>
      <sheetName val="Formaleta y equipos concreto"/>
      <sheetName val="Tensionamiento"/>
      <sheetName val="TARIFAS EQUIPOS"/>
      <sheetName val="CALCULO DE FACTOR PRESTACIONAL"/>
      <sheetName val="Administración"/>
      <sheetName val="cupos de crédito"/>
    </sheetNames>
    <sheetDataSet>
      <sheetData sheetId="0"/>
      <sheetData sheetId="1">
        <row r="3">
          <cell r="B3">
            <v>2500</v>
          </cell>
        </row>
      </sheetData>
      <sheetData sheetId="2"/>
      <sheetData sheetId="3"/>
      <sheetData sheetId="4"/>
      <sheetData sheetId="5"/>
      <sheetData sheetId="6"/>
      <sheetData sheetId="7"/>
      <sheetData sheetId="8"/>
      <sheetData sheetId="9"/>
      <sheetData sheetId="10">
        <row r="2">
          <cell r="D2">
            <v>20000</v>
          </cell>
        </row>
        <row r="3">
          <cell r="D3">
            <v>820</v>
          </cell>
        </row>
      </sheetData>
      <sheetData sheetId="11"/>
      <sheetData sheetId="12"/>
      <sheetData sheetId="13"/>
      <sheetData sheetId="14"/>
      <sheetData sheetId="15"/>
      <sheetData sheetId="16">
        <row r="2">
          <cell r="C2">
            <v>6500</v>
          </cell>
        </row>
        <row r="33">
          <cell r="D33">
            <v>121756.2527693224</v>
          </cell>
          <cell r="E33">
            <v>164436.60742150401</v>
          </cell>
          <cell r="F33">
            <v>63657.670896440803</v>
          </cell>
          <cell r="G33">
            <v>97876.506344661204</v>
          </cell>
          <cell r="H33">
            <v>210000</v>
          </cell>
          <cell r="I33">
            <v>143949.27489332241</v>
          </cell>
          <cell r="J33">
            <v>136891.26562862241</v>
          </cell>
          <cell r="K33">
            <v>92205.264398591797</v>
          </cell>
          <cell r="M33">
            <v>150602.23521332239</v>
          </cell>
          <cell r="N33">
            <v>81115.796666311202</v>
          </cell>
          <cell r="O33">
            <v>78025.796666311202</v>
          </cell>
          <cell r="P33">
            <v>87290.050538421405</v>
          </cell>
          <cell r="Q33">
            <v>155874.9263707728</v>
          </cell>
        </row>
      </sheetData>
      <sheetData sheetId="17">
        <row r="21">
          <cell r="E21">
            <v>0.77124454283222643</v>
          </cell>
        </row>
        <row r="25">
          <cell r="B25">
            <v>1.25</v>
          </cell>
        </row>
        <row r="42">
          <cell r="F42">
            <v>0.98</v>
          </cell>
        </row>
      </sheetData>
      <sheetData sheetId="18">
        <row r="65">
          <cell r="C65">
            <v>0.30000000000000004</v>
          </cell>
        </row>
      </sheetData>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vil A. Base Zona A2S4"/>
      <sheetName val="O.Civil B. Vías y Aguas lluvias"/>
      <sheetName val="O.Civil C. Otras adecuaciones"/>
      <sheetName val="RESUMEN ACTIVIDADES"/>
      <sheetName val="PROGRAMA INVERSIONES"/>
      <sheetName val="APU"/>
      <sheetName val="APU (2)"/>
      <sheetName val="APU (3)"/>
      <sheetName val="APU (4)"/>
      <sheetName val="APU (5)"/>
      <sheetName val="APU (6)"/>
      <sheetName val="APU (7)"/>
      <sheetName val="APU (8)"/>
      <sheetName val="APU (9)"/>
      <sheetName val="APU (10)"/>
      <sheetName val="APU (11)"/>
      <sheetName val="APU (12)"/>
      <sheetName val="APU (13)"/>
      <sheetName val="APU (14)"/>
      <sheetName val="APU (15)"/>
      <sheetName val="APU (16)"/>
      <sheetName val="APU (17)"/>
      <sheetName val="APU (18)"/>
      <sheetName val="APU (19)"/>
      <sheetName val="APU (20)"/>
      <sheetName val="APU (21)"/>
      <sheetName val="APU (22)"/>
      <sheetName val="APU (23)"/>
      <sheetName val="APU (24)"/>
      <sheetName val="APU (25)"/>
      <sheetName val="APU (26)"/>
      <sheetName val="APU (27)"/>
      <sheetName val="APU (28)"/>
      <sheetName val="APU (29)"/>
      <sheetName val="APU (30)"/>
      <sheetName val="APU (31)"/>
      <sheetName val="APU (32)"/>
      <sheetName val="APU (33)"/>
      <sheetName val="APU (34)"/>
      <sheetName val="APU (35)"/>
      <sheetName val="Hoja2"/>
      <sheetName val="Administración"/>
    </sheetNames>
    <sheetDataSet>
      <sheetData sheetId="0">
        <row r="50">
          <cell r="E50">
            <v>0.2</v>
          </cell>
        </row>
        <row r="51">
          <cell r="E51">
            <v>0</v>
          </cell>
        </row>
        <row r="53">
          <cell r="E53">
            <v>0.16</v>
          </cell>
        </row>
      </sheetData>
      <sheetData sheetId="1"/>
      <sheetData sheetId="2"/>
      <sheetData sheetId="3">
        <row r="51">
          <cell r="O51">
            <v>9736371649.7059994</v>
          </cell>
        </row>
        <row r="58">
          <cell r="O58">
            <v>12090539019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0">
          <cell r="P20">
            <v>116727</v>
          </cell>
        </row>
        <row r="27">
          <cell r="P27">
            <v>85000</v>
          </cell>
        </row>
      </sheetData>
      <sheetData sheetId="27"/>
      <sheetData sheetId="28"/>
      <sheetData sheetId="29"/>
      <sheetData sheetId="30"/>
      <sheetData sheetId="31"/>
      <sheetData sheetId="32"/>
      <sheetData sheetId="33"/>
      <sheetData sheetId="34"/>
      <sheetData sheetId="35">
        <row r="10">
          <cell r="M10">
            <v>243599.99999999997</v>
          </cell>
        </row>
      </sheetData>
      <sheetData sheetId="36"/>
      <sheetData sheetId="37"/>
      <sheetData sheetId="38"/>
      <sheetData sheetId="39"/>
      <sheetData sheetId="40"/>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Book"/>
      <sheetName val="Budget 2009"/>
      <sheetName val="Pivot"/>
      <sheetName val="Hoja1"/>
      <sheetName val="2009 Jagua"/>
      <sheetName val="Carry Over Jagua"/>
      <sheetName val="M1-229- 2009"/>
      <sheetName val="M1-229-2010"/>
      <sheetName val="M1-229-2011"/>
      <sheetName val="M3-026-2009"/>
      <sheetName val="M3-026-2010"/>
      <sheetName val="M3-026-2011"/>
      <sheetName val="M2-312"/>
      <sheetName val="M2-313"/>
      <sheetName val="M2-314"/>
      <sheetName val="M2-315"/>
      <sheetName val="M2-110"/>
      <sheetName val="M2-162"/>
      <sheetName val="M2-165"/>
      <sheetName val="M2-169"/>
      <sheetName val="M2-180"/>
      <sheetName val="M2-203"/>
      <sheetName val="M2-219"/>
      <sheetName val="M2-280"/>
      <sheetName val="M2-281"/>
      <sheetName val="M2-282"/>
      <sheetName val="M2-283"/>
      <sheetName val="M2-284"/>
      <sheetName val="M2-285"/>
      <sheetName val="M2-286"/>
      <sheetName val="M2-287"/>
      <sheetName val="M2-288"/>
      <sheetName val="M2-289"/>
      <sheetName val="M2-290"/>
      <sheetName val="M2-291"/>
      <sheetName val="M2-292"/>
      <sheetName val="M2-293"/>
      <sheetName val="M2-294"/>
      <sheetName val="M2-295"/>
      <sheetName val="M2-296"/>
      <sheetName val="M2-297"/>
      <sheetName val="M2-298"/>
      <sheetName val="M2-299"/>
      <sheetName val="M2-300"/>
      <sheetName val="M2-301"/>
      <sheetName val="M2-302"/>
      <sheetName val="M2-303"/>
      <sheetName val="M2-304"/>
      <sheetName val="M2-305"/>
      <sheetName val="M2-306"/>
      <sheetName val="M2-307"/>
      <sheetName val="M2-308"/>
      <sheetName val="M2-309"/>
      <sheetName val="M2-310"/>
      <sheetName val="M2-311"/>
      <sheetName val="REF - Listas"/>
      <sheetName val="% aprobados"/>
      <sheetName val="M2-210"/>
      <sheetName val="M2-231"/>
      <sheetName val="Forecast"/>
    </sheetNames>
    <sheetDataSet>
      <sheetData sheetId="0" refreshError="1"/>
      <sheetData sheetId="1" refreshError="1"/>
      <sheetData sheetId="2" refreshError="1"/>
      <sheetData sheetId="3" refreshError="1"/>
      <sheetData sheetId="4">
        <row r="2">
          <cell r="C2" t="str">
            <v>Los proyectos en color amarillo tienen pendiente por definir algun item como cotizaciones, alcance</v>
          </cell>
        </row>
        <row r="3">
          <cell r="C3" t="str">
            <v>M2-280</v>
          </cell>
        </row>
        <row r="4">
          <cell r="C4" t="str">
            <v>No. AFE</v>
          </cell>
          <cell r="G4" t="str">
            <v>Responsible</v>
          </cell>
        </row>
        <row r="5">
          <cell r="C5" t="str">
            <v>M2-280</v>
          </cell>
          <cell r="G5" t="str">
            <v>Fabio Carrillo</v>
          </cell>
        </row>
        <row r="6">
          <cell r="C6" t="str">
            <v>M2-281</v>
          </cell>
          <cell r="G6" t="str">
            <v>Fabio Carrillo</v>
          </cell>
        </row>
        <row r="7">
          <cell r="C7" t="str">
            <v>M2-282</v>
          </cell>
          <cell r="G7" t="str">
            <v>Fabio Carrillo</v>
          </cell>
        </row>
        <row r="8">
          <cell r="C8" t="str">
            <v>M2-283</v>
          </cell>
          <cell r="G8" t="str">
            <v>Fabio Carrillo</v>
          </cell>
        </row>
        <row r="9">
          <cell r="C9" t="str">
            <v>M2-284</v>
          </cell>
          <cell r="G9" t="str">
            <v>Fabio carrillo</v>
          </cell>
        </row>
        <row r="10">
          <cell r="C10" t="str">
            <v>M2-285</v>
          </cell>
          <cell r="G10" t="str">
            <v>Fabio Carrillo</v>
          </cell>
        </row>
        <row r="11">
          <cell r="C11" t="str">
            <v>M2-286</v>
          </cell>
          <cell r="G11" t="str">
            <v>Juan Aguilar</v>
          </cell>
        </row>
        <row r="12">
          <cell r="C12" t="str">
            <v>M2-287</v>
          </cell>
          <cell r="G12" t="str">
            <v>Juan Aguilar</v>
          </cell>
        </row>
        <row r="13">
          <cell r="C13" t="str">
            <v>M2-288</v>
          </cell>
          <cell r="G13" t="str">
            <v>Juan Aguilar</v>
          </cell>
        </row>
        <row r="14">
          <cell r="C14" t="str">
            <v>M2-289</v>
          </cell>
          <cell r="G14" t="str">
            <v>Justin Martin</v>
          </cell>
        </row>
        <row r="15">
          <cell r="C15" t="str">
            <v>M2-290</v>
          </cell>
          <cell r="G15" t="str">
            <v>Justin Martin</v>
          </cell>
        </row>
        <row r="16">
          <cell r="C16" t="str">
            <v>M2-291</v>
          </cell>
          <cell r="G16" t="str">
            <v>Carlos Baena</v>
          </cell>
        </row>
        <row r="17">
          <cell r="C17" t="str">
            <v>M2-292</v>
          </cell>
          <cell r="G17" t="str">
            <v>Justin Martin</v>
          </cell>
        </row>
        <row r="18">
          <cell r="C18" t="str">
            <v>M2-293</v>
          </cell>
          <cell r="G18" t="str">
            <v>Justin Martin</v>
          </cell>
        </row>
        <row r="19">
          <cell r="C19" t="str">
            <v>M2-294</v>
          </cell>
          <cell r="G19" t="str">
            <v>Carlos Baena</v>
          </cell>
        </row>
        <row r="20">
          <cell r="C20" t="str">
            <v>M2-295</v>
          </cell>
          <cell r="G20" t="str">
            <v>Eneira Torres</v>
          </cell>
        </row>
        <row r="21">
          <cell r="C21" t="str">
            <v>M2-296</v>
          </cell>
          <cell r="G21" t="str">
            <v>Edward Delilla</v>
          </cell>
        </row>
        <row r="22">
          <cell r="C22" t="str">
            <v>M2-297</v>
          </cell>
          <cell r="G22" t="str">
            <v>Justin Martin</v>
          </cell>
        </row>
        <row r="23">
          <cell r="C23" t="str">
            <v>M2-298</v>
          </cell>
          <cell r="G23" t="str">
            <v>Ivan Woodcock</v>
          </cell>
        </row>
        <row r="24">
          <cell r="C24" t="str">
            <v>M2-299</v>
          </cell>
          <cell r="G24" t="str">
            <v>Justin Martin</v>
          </cell>
        </row>
        <row r="25">
          <cell r="C25" t="str">
            <v>M2-300</v>
          </cell>
          <cell r="G25" t="str">
            <v>Hernan  Restrepo</v>
          </cell>
        </row>
        <row r="26">
          <cell r="C26" t="str">
            <v>M2-301</v>
          </cell>
          <cell r="G26" t="str">
            <v>Gerardo Espitia</v>
          </cell>
        </row>
        <row r="27">
          <cell r="C27" t="str">
            <v>M2-302</v>
          </cell>
          <cell r="G27" t="str">
            <v>Alejandro Mena</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sheetData sheetId="7" refreshError="1">
        <row r="8">
          <cell r="B8">
            <v>2.8888699999999998</v>
          </cell>
        </row>
        <row r="11">
          <cell r="B11">
            <v>2.25027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ANTARILLADO RAS"/>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MANTENIMIENTO RUTA 1001_MARZO "/>
      <sheetName val="\I\MANTENIMIENTO RUTA 1001_MARZ"/>
      <sheetName val="\F\MANTENIMIENTO RUTA 1001_MARZ"/>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Accide-10"/>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  aaInformación GRUPO 4\A MIn"/>
      <sheetName val="aCCIDENTES DE 1995 - 1996.xls"/>
      <sheetName val="items"/>
      <sheetName val="ACTA DE MODIFICACION  (2)"/>
      <sheetName val="CONT_ADI"/>
      <sheetName val="aCCIDENTES%20DE%201995%20-%2019"/>
      <sheetName val="#¡REF"/>
      <sheetName val="Informe"/>
      <sheetName val="Seguim-16"/>
      <sheetName val="otros"/>
      <sheetName val="PRESUPUESTO"/>
      <sheetName val="Informacion"/>
      <sheetName val="INDICMICROEMP"/>
      <sheetName val="Datos"/>
      <sheetName val="\\Escritorio\amv 2011\a  aaInfo"/>
      <sheetName val="MATERIALES"/>
      <sheetName val="\Users\avargase\AppData\Local\M"/>
      <sheetName val="Datos Básicos"/>
      <sheetName val="SALARIOS"/>
      <sheetName val="SUB APU"/>
      <sheetName val="INV"/>
      <sheetName val="AASHTO"/>
      <sheetName val="\Mini HP Enero 2015\Proyectos i"/>
      <sheetName val="\C\Users\avargase\AppData\Local"/>
      <sheetName val="\Volumes\USB PIOLIN\Escritorio\"/>
      <sheetName val="PESOS"/>
      <sheetName val="Formulario N° 4"/>
      <sheetName val="EQUIPO"/>
      <sheetName val="CANT OBRA"/>
      <sheetName val="Base Muestras"/>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Users\ANDRES FELIPE MUÑOZ\Down"/>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Hoja1 (2)"/>
      <sheetName val="ANLS.  PPTL"/>
      <sheetName val="FLUJO"/>
      <sheetName val="Hoja1"/>
      <sheetName val="1.0"/>
      <sheetName val="2.0"/>
      <sheetName val="3.0"/>
      <sheetName val="4.0"/>
      <sheetName val="5.0"/>
      <sheetName val="6.0"/>
      <sheetName val="7.0"/>
      <sheetName val="8.0"/>
      <sheetName val="10.0"/>
      <sheetName val="APU"/>
    </sheetNames>
    <sheetDataSet>
      <sheetData sheetId="0"/>
      <sheetData sheetId="1">
        <row r="1">
          <cell r="C1">
            <v>1</v>
          </cell>
          <cell r="D1" t="str">
            <v>Capítulo - Obras Preliminares Y Demoliciones</v>
          </cell>
          <cell r="E1" t="str">
            <v>SD</v>
          </cell>
          <cell r="F1">
            <v>0</v>
          </cell>
          <cell r="G1">
            <v>42857</v>
          </cell>
        </row>
        <row r="2">
          <cell r="C2">
            <v>2</v>
          </cell>
          <cell r="D2" t="str">
            <v>Capítulo - Excavación, Cimentaciones Y Rellenos</v>
          </cell>
          <cell r="E2" t="str">
            <v>SD</v>
          </cell>
          <cell r="F2">
            <v>0</v>
          </cell>
          <cell r="G2">
            <v>41018</v>
          </cell>
        </row>
        <row r="3">
          <cell r="C3">
            <v>3</v>
          </cell>
          <cell r="D3" t="str">
            <v>Capítulo - Mampostería Y Concretos</v>
          </cell>
          <cell r="E3" t="str">
            <v>SD</v>
          </cell>
          <cell r="F3">
            <v>0</v>
          </cell>
          <cell r="G3">
            <v>42857</v>
          </cell>
        </row>
        <row r="4">
          <cell r="C4">
            <v>4</v>
          </cell>
          <cell r="D4" t="str">
            <v>Capítulo -  Pañetes</v>
          </cell>
          <cell r="E4" t="str">
            <v>SD</v>
          </cell>
          <cell r="F4">
            <v>0</v>
          </cell>
          <cell r="G4">
            <v>41018</v>
          </cell>
        </row>
        <row r="5">
          <cell r="C5">
            <v>5</v>
          </cell>
          <cell r="D5" t="str">
            <v>Capítulo - Estructuras</v>
          </cell>
          <cell r="E5" t="str">
            <v>SD</v>
          </cell>
          <cell r="F5">
            <v>0</v>
          </cell>
          <cell r="G5">
            <v>41018</v>
          </cell>
        </row>
        <row r="6">
          <cell r="C6">
            <v>6</v>
          </cell>
          <cell r="D6" t="str">
            <v>Capítulo - Cubiertas E Impermabilización</v>
          </cell>
          <cell r="E6" t="str">
            <v>SD</v>
          </cell>
          <cell r="F6">
            <v>0</v>
          </cell>
          <cell r="G6">
            <v>41018</v>
          </cell>
        </row>
        <row r="7">
          <cell r="C7">
            <v>7</v>
          </cell>
          <cell r="D7" t="str">
            <v>Capítulo - Pisos, Enchapes Y Revestimientos</v>
          </cell>
          <cell r="E7" t="str">
            <v>SD</v>
          </cell>
          <cell r="F7">
            <v>0</v>
          </cell>
          <cell r="G7">
            <v>41018</v>
          </cell>
        </row>
        <row r="8">
          <cell r="C8">
            <v>8</v>
          </cell>
          <cell r="D8" t="str">
            <v>Capítulo - Instalaciones Hidráulicas Y Sanitarias</v>
          </cell>
          <cell r="E8" t="str">
            <v>SD</v>
          </cell>
          <cell r="F8">
            <v>0</v>
          </cell>
          <cell r="G8">
            <v>41018</v>
          </cell>
        </row>
        <row r="9">
          <cell r="C9">
            <v>9</v>
          </cell>
          <cell r="D9" t="str">
            <v>Capítulo - Instalaciones Eléctricas Y Especiales</v>
          </cell>
          <cell r="E9" t="str">
            <v>SD</v>
          </cell>
          <cell r="F9">
            <v>0</v>
          </cell>
          <cell r="G9">
            <v>41018</v>
          </cell>
        </row>
        <row r="10">
          <cell r="C10">
            <v>10</v>
          </cell>
          <cell r="D10" t="str">
            <v>Capítulo - Aparatos Sanitarios</v>
          </cell>
          <cell r="E10" t="str">
            <v>SD</v>
          </cell>
          <cell r="F10">
            <v>0</v>
          </cell>
          <cell r="G10">
            <v>41018</v>
          </cell>
        </row>
        <row r="11">
          <cell r="C11">
            <v>11</v>
          </cell>
          <cell r="D11" t="str">
            <v>Capítulo - Carpintería Metálica Y De Madera</v>
          </cell>
          <cell r="E11" t="str">
            <v>SD</v>
          </cell>
          <cell r="F11">
            <v>0</v>
          </cell>
          <cell r="G11">
            <v>41018</v>
          </cell>
        </row>
        <row r="12">
          <cell r="C12">
            <v>12</v>
          </cell>
          <cell r="D12" t="str">
            <v>Capítulo - Acabados Y Pañetes</v>
          </cell>
          <cell r="E12" t="str">
            <v>SD</v>
          </cell>
          <cell r="F12">
            <v>0</v>
          </cell>
          <cell r="G12">
            <v>42857</v>
          </cell>
        </row>
        <row r="13">
          <cell r="C13">
            <v>13</v>
          </cell>
          <cell r="D13" t="str">
            <v>Capítulo - Obras Complementarias</v>
          </cell>
          <cell r="E13" t="str">
            <v>SD</v>
          </cell>
          <cell r="F13">
            <v>0</v>
          </cell>
          <cell r="G13">
            <v>41018</v>
          </cell>
        </row>
        <row r="14">
          <cell r="C14">
            <v>14</v>
          </cell>
          <cell r="D14" t="str">
            <v>Capitulo - Cancha Multiple</v>
          </cell>
          <cell r="E14" t="str">
            <v>UN</v>
          </cell>
          <cell r="F14">
            <v>0</v>
          </cell>
          <cell r="G14">
            <v>42857</v>
          </cell>
        </row>
        <row r="15">
          <cell r="C15">
            <v>15</v>
          </cell>
          <cell r="D15" t="str">
            <v>Capitulo - Obras De Cerramiento</v>
          </cell>
          <cell r="E15" t="str">
            <v>UN</v>
          </cell>
          <cell r="F15">
            <v>0</v>
          </cell>
          <cell r="G15">
            <v>41185</v>
          </cell>
        </row>
        <row r="16">
          <cell r="C16">
            <v>16</v>
          </cell>
          <cell r="D16" t="str">
            <v>Capítulo - Juegos</v>
          </cell>
          <cell r="E16" t="str">
            <v>UN</v>
          </cell>
          <cell r="F16">
            <v>0</v>
          </cell>
          <cell r="G16">
            <v>41185</v>
          </cell>
        </row>
        <row r="17">
          <cell r="C17">
            <v>17</v>
          </cell>
          <cell r="D17" t="str">
            <v>Recuperación Y Adecuación De Canchas De Arena</v>
          </cell>
          <cell r="E17" t="str">
            <v>SD</v>
          </cell>
          <cell r="F17">
            <v>0</v>
          </cell>
          <cell r="G17">
            <v>41603</v>
          </cell>
        </row>
        <row r="18">
          <cell r="C18">
            <v>18</v>
          </cell>
          <cell r="D18" t="str">
            <v>Capitulo - Construcción Y Adecuación De Canchas De Concreto</v>
          </cell>
          <cell r="E18" t="str">
            <v>SD</v>
          </cell>
          <cell r="F18">
            <v>0</v>
          </cell>
          <cell r="G18">
            <v>41772</v>
          </cell>
        </row>
        <row r="19">
          <cell r="C19">
            <v>19</v>
          </cell>
          <cell r="D19" t="str">
            <v>Empalme De Tubería De Alcantarillado Desde 160 Mm (6") Hasta 300 Mm (12") A Pozo Existente O Tubería Existente</v>
          </cell>
          <cell r="E19" t="str">
            <v>UN</v>
          </cell>
          <cell r="F19">
            <v>70000</v>
          </cell>
          <cell r="G19">
            <v>41333</v>
          </cell>
        </row>
        <row r="20">
          <cell r="C20">
            <v>20</v>
          </cell>
          <cell r="D20" t="str">
            <v>Suministro, Instalacion Y Montaje De Elementos Y Modulos Recreacionales Para El Parque Bosquesito, Ubicado En La Calle 60 Con Carrera 9, Barrio El Bosque, Distrito De Barranquilla</v>
          </cell>
          <cell r="E20" t="str">
            <v>GL</v>
          </cell>
          <cell r="F20">
            <v>6572497</v>
          </cell>
          <cell r="G20">
            <v>40304</v>
          </cell>
        </row>
        <row r="21">
          <cell r="C21">
            <v>47</v>
          </cell>
          <cell r="D21" t="str">
            <v>E - Suministro E Instalación De Lampara Fluorescente De 2 X 48" , Tipo Comercial, De Encendido Instantáneo, Para Empotrar</v>
          </cell>
          <cell r="E21" t="str">
            <v>UN</v>
          </cell>
          <cell r="F21">
            <v>114606.25</v>
          </cell>
          <cell r="G21">
            <v>41697</v>
          </cell>
        </row>
        <row r="22">
          <cell r="C22">
            <v>76</v>
          </cell>
          <cell r="D22" t="str">
            <v>Mortero 1:4</v>
          </cell>
          <cell r="E22" t="str">
            <v>M3</v>
          </cell>
          <cell r="F22">
            <v>238243.08</v>
          </cell>
          <cell r="G22">
            <v>42752</v>
          </cell>
        </row>
        <row r="23">
          <cell r="C23">
            <v>77</v>
          </cell>
          <cell r="D23" t="str">
            <v>Suministro E Instalación De Pisos Falsos Escalonados En Módulos De 0.50 X 0.50 Metros, En Madera Plástica De Prolipropileno Perforada, Con Estructura En Acero, Para Cableado, Etc. , Es Un Sistema Térmico Para Ups Y Datacenter (Proim) (Solo En El Primer Nivel)</v>
          </cell>
          <cell r="E23" t="str">
            <v>M2</v>
          </cell>
          <cell r="F23">
            <v>0</v>
          </cell>
          <cell r="G23">
            <v>42415</v>
          </cell>
        </row>
        <row r="24">
          <cell r="C24">
            <v>78</v>
          </cell>
          <cell r="D24" t="str">
            <v>Acero De Refuerzo Figurado</v>
          </cell>
          <cell r="E24" t="str">
            <v>KG</v>
          </cell>
          <cell r="F24">
            <v>4737.6499999999996</v>
          </cell>
          <cell r="G24">
            <v>42825</v>
          </cell>
        </row>
        <row r="25">
          <cell r="C25">
            <v>79</v>
          </cell>
          <cell r="D25" t="str">
            <v>Mortero 1:4 Impermeabilizado Con Sika 1</v>
          </cell>
          <cell r="E25" t="str">
            <v>M3</v>
          </cell>
          <cell r="F25">
            <v>321335.62</v>
          </cell>
          <cell r="G25">
            <v>42825</v>
          </cell>
        </row>
        <row r="26">
          <cell r="C26">
            <v>80</v>
          </cell>
          <cell r="D26" t="str">
            <v>Mortero 1:6 Impermeabilizado</v>
          </cell>
          <cell r="E26" t="str">
            <v>M3</v>
          </cell>
          <cell r="F26">
            <v>262593.37</v>
          </cell>
          <cell r="G26">
            <v>42438</v>
          </cell>
        </row>
        <row r="27">
          <cell r="C27">
            <v>81</v>
          </cell>
          <cell r="D27" t="str">
            <v>Concreto De 2500 Psi.</v>
          </cell>
          <cell r="E27" t="str">
            <v>M3</v>
          </cell>
          <cell r="F27">
            <v>290723.38</v>
          </cell>
          <cell r="G27">
            <v>42776</v>
          </cell>
        </row>
        <row r="28">
          <cell r="C28">
            <v>83</v>
          </cell>
          <cell r="D28" t="str">
            <v>Concreto De 3000 Psi</v>
          </cell>
          <cell r="E28" t="str">
            <v>M3</v>
          </cell>
          <cell r="F28">
            <v>308977.03000000003</v>
          </cell>
          <cell r="G28">
            <v>42776</v>
          </cell>
        </row>
        <row r="29">
          <cell r="C29">
            <v>84</v>
          </cell>
          <cell r="D29" t="str">
            <v>Acero De Refuerzo Cortado</v>
          </cell>
          <cell r="E29" t="str">
            <v>KG</v>
          </cell>
          <cell r="F29">
            <v>3619.4</v>
          </cell>
          <cell r="G29">
            <v>42825</v>
          </cell>
        </row>
        <row r="30">
          <cell r="C30">
            <v>85</v>
          </cell>
          <cell r="D30" t="str">
            <v>Pavimento En Concreto Rígido Mr = 550 Psi, E = 0.20 Mts, Pasadores D = 1" - Longitud 0.35 Metros A Cada 0.30 Metros Y  D = 1//2"  - Longitud 0.85 Metros A Cada 1.20 Metros, Junta Y Antisol</v>
          </cell>
          <cell r="E30" t="str">
            <v>M2</v>
          </cell>
          <cell r="F30">
            <v>128708.74</v>
          </cell>
          <cell r="G30">
            <v>42572</v>
          </cell>
        </row>
        <row r="31">
          <cell r="C31">
            <v>88</v>
          </cell>
          <cell r="D31" t="str">
            <v>Nivelación, Replanteo Y Señalización Vias</v>
          </cell>
          <cell r="E31" t="str">
            <v>M2</v>
          </cell>
          <cell r="F31">
            <v>1899.21</v>
          </cell>
          <cell r="G31">
            <v>42552</v>
          </cell>
        </row>
        <row r="32">
          <cell r="C32">
            <v>89</v>
          </cell>
          <cell r="D32" t="str">
            <v>Excavación A Máquina Y Retiro De Material</v>
          </cell>
          <cell r="E32" t="str">
            <v>M3</v>
          </cell>
          <cell r="F32">
            <v>38835.01</v>
          </cell>
          <cell r="G32">
            <v>42572</v>
          </cell>
        </row>
        <row r="33">
          <cell r="C33">
            <v>90</v>
          </cell>
          <cell r="D33" t="str">
            <v>Aplicacion De Geotextil T - 2400</v>
          </cell>
          <cell r="E33" t="str">
            <v>M2</v>
          </cell>
          <cell r="F33">
            <v>11002.03</v>
          </cell>
          <cell r="G33">
            <v>41508</v>
          </cell>
        </row>
        <row r="34">
          <cell r="C34">
            <v>92</v>
          </cell>
          <cell r="D34" t="str">
            <v>Relleno Con  Material Del Sitio, Compactado</v>
          </cell>
          <cell r="E34" t="str">
            <v>M3</v>
          </cell>
          <cell r="F34">
            <v>21397.51</v>
          </cell>
          <cell r="G34">
            <v>42552</v>
          </cell>
        </row>
        <row r="35">
          <cell r="C35">
            <v>93</v>
          </cell>
          <cell r="D35" t="str">
            <v>Relleno En Material De Subbase Caliche Compactado</v>
          </cell>
          <cell r="E35" t="str">
            <v>M3</v>
          </cell>
          <cell r="F35">
            <v>82381.45</v>
          </cell>
          <cell r="G35">
            <v>42198</v>
          </cell>
        </row>
        <row r="36">
          <cell r="C36">
            <v>95</v>
          </cell>
          <cell r="D36" t="str">
            <v>Relleno En Material De Subbase Granular Compactado</v>
          </cell>
          <cell r="E36" t="str">
            <v>M3</v>
          </cell>
          <cell r="F36">
            <v>100535.95</v>
          </cell>
          <cell r="G36">
            <v>42067</v>
          </cell>
        </row>
        <row r="37">
          <cell r="C37">
            <v>111</v>
          </cell>
          <cell r="D37" t="str">
            <v>Base Suelo Cemento 1:20 Compactado E = 0.15 Mts</v>
          </cell>
          <cell r="E37" t="str">
            <v>M2</v>
          </cell>
          <cell r="F37">
            <v>28179.21</v>
          </cell>
          <cell r="G37">
            <v>42572</v>
          </cell>
        </row>
        <row r="38">
          <cell r="C38">
            <v>113</v>
          </cell>
          <cell r="D38" t="str">
            <v>Pavimento En Concreto Rígido Mr = 500 Psi, E = 0.20 Mts, Pasadores D = 1"  - Longitud 0.35 Metros A Cada 030 Metros Y D = 1/2" - Longitud 0.85 Metros A Cada 1.20 Metros , Junta Y Antisol.</v>
          </cell>
          <cell r="E38" t="str">
            <v>M2</v>
          </cell>
          <cell r="F38">
            <v>124210.54</v>
          </cell>
          <cell r="G38">
            <v>42493</v>
          </cell>
        </row>
        <row r="39">
          <cell r="C39">
            <v>114</v>
          </cell>
          <cell r="D39" t="str">
            <v>Conformación De Pedraplén Suelto</v>
          </cell>
          <cell r="E39" t="str">
            <v>M3</v>
          </cell>
          <cell r="F39">
            <v>76849.25</v>
          </cell>
          <cell r="G39">
            <v>41026</v>
          </cell>
        </row>
        <row r="40">
          <cell r="C40">
            <v>122</v>
          </cell>
          <cell r="D40" t="str">
            <v>Pavimento En Concreto Rígido Mr = 500 Psi, E = 0.15 Mts, Pasadores D = 3/4" - Longitud 0.35 Metros A Cada 0.30 Metros, Y D = 1/2"  - Longitud 0.85 Metros A Cada 1.20 Metros, Junta Y Antisol</v>
          </cell>
          <cell r="E40" t="str">
            <v>M2</v>
          </cell>
          <cell r="F40">
            <v>100653.57</v>
          </cell>
          <cell r="G40">
            <v>42517</v>
          </cell>
        </row>
        <row r="41">
          <cell r="C41">
            <v>123</v>
          </cell>
          <cell r="D41" t="str">
            <v>Pavimento En Concreto Rígido Mr = 550 Psi, E = 0.15 Mts, Pasadores D = 3/4" - Longitud 0.35 Metros A Cada 0.30 Metros Y D = 1/2" - Longitud 0.85 Metros A Cada 1.20 Metros, Junta Y Antisol</v>
          </cell>
          <cell r="E41" t="str">
            <v>M2</v>
          </cell>
          <cell r="F41">
            <v>105468.04</v>
          </cell>
          <cell r="G41">
            <v>42493</v>
          </cell>
        </row>
        <row r="42">
          <cell r="C42">
            <v>125</v>
          </cell>
          <cell r="D42" t="str">
            <v>Bordillo En Concreto De 3000 Psi De 0,15 X 0,30 Mts</v>
          </cell>
          <cell r="E42" t="str">
            <v>ML</v>
          </cell>
          <cell r="F42">
            <v>46560.959999999999</v>
          </cell>
          <cell r="G42">
            <v>42572</v>
          </cell>
        </row>
        <row r="43">
          <cell r="C43">
            <v>127</v>
          </cell>
          <cell r="D43" t="str">
            <v>Nivelación, Replanteo Y Señalización</v>
          </cell>
          <cell r="E43" t="str">
            <v>M2</v>
          </cell>
          <cell r="F43">
            <v>2746.63</v>
          </cell>
          <cell r="G43">
            <v>42578</v>
          </cell>
        </row>
        <row r="44">
          <cell r="C44">
            <v>129</v>
          </cell>
          <cell r="D44" t="str">
            <v>Demolición De Muros De Mampostería E = 0.12 Y Retiro De Material</v>
          </cell>
          <cell r="E44" t="str">
            <v>M2</v>
          </cell>
          <cell r="F44">
            <v>16040.83</v>
          </cell>
          <cell r="G44">
            <v>42538</v>
          </cell>
        </row>
        <row r="45">
          <cell r="C45">
            <v>130</v>
          </cell>
          <cell r="D45" t="str">
            <v>E - Desmonte Y Retiro Punto Eléctrico De Lámpara O Tomacorriente Incluido Alambrado</v>
          </cell>
          <cell r="E45" t="str">
            <v>UN</v>
          </cell>
          <cell r="F45">
            <v>9659.58</v>
          </cell>
          <cell r="G45">
            <v>42472</v>
          </cell>
        </row>
        <row r="46">
          <cell r="C46">
            <v>132</v>
          </cell>
          <cell r="D46" t="str">
            <v>Demoliciones Generales Y Retiro De Material</v>
          </cell>
          <cell r="E46" t="str">
            <v>GL</v>
          </cell>
          <cell r="F46">
            <v>120000</v>
          </cell>
          <cell r="G46">
            <v>41075</v>
          </cell>
        </row>
        <row r="47">
          <cell r="C47">
            <v>133</v>
          </cell>
          <cell r="D47" t="str">
            <v>Levante De Muro En Block De Arcilla No. 4 De 0,10 X 0,20 X 0,40 Mts</v>
          </cell>
          <cell r="E47" t="str">
            <v>M2</v>
          </cell>
          <cell r="F47">
            <v>32919.980000000003</v>
          </cell>
          <cell r="G47">
            <v>42578</v>
          </cell>
        </row>
        <row r="48">
          <cell r="C48">
            <v>137</v>
          </cell>
          <cell r="D48" t="str">
            <v>Pañete Pulido Con Cal Sobre Muro</v>
          </cell>
          <cell r="E48" t="str">
            <v>M2</v>
          </cell>
          <cell r="F48">
            <v>16199.77</v>
          </cell>
          <cell r="G48">
            <v>41022</v>
          </cell>
        </row>
        <row r="49">
          <cell r="C49">
            <v>146</v>
          </cell>
          <cell r="D49" t="str">
            <v>Suministro E Instalación De Cielo Raso En Lámina Plana De Asbesto Cemento Con Estructura En Aluminio, Incluye Entramado De Apoyo.</v>
          </cell>
          <cell r="E49" t="str">
            <v>M2</v>
          </cell>
          <cell r="F49">
            <v>42003.18</v>
          </cell>
          <cell r="G49">
            <v>42578</v>
          </cell>
        </row>
        <row r="50">
          <cell r="C50">
            <v>148</v>
          </cell>
          <cell r="D50" t="str">
            <v>Pintura En Vinilo Para Cielo Raso,  A Tres Manos, Tipo Viniltex O Similar</v>
          </cell>
          <cell r="E50" t="str">
            <v>M2</v>
          </cell>
          <cell r="F50">
            <v>13038.54</v>
          </cell>
          <cell r="G50">
            <v>42578</v>
          </cell>
        </row>
        <row r="51">
          <cell r="C51">
            <v>149</v>
          </cell>
          <cell r="D51" t="str">
            <v>E - Suministro E Instalación De Lámpara Fluorescente De 2 X 48" , Tipo Comercial, Con Encendido Instantáneo, De Sobreponer</v>
          </cell>
          <cell r="E51" t="str">
            <v>UN</v>
          </cell>
          <cell r="F51">
            <v>91931.88</v>
          </cell>
          <cell r="G51">
            <v>42496</v>
          </cell>
        </row>
        <row r="52">
          <cell r="C52">
            <v>152</v>
          </cell>
          <cell r="D52" t="str">
            <v>Pintura En Vinilo Para Muro Interior, A Tres Manos Tipo Viniltex</v>
          </cell>
          <cell r="E52" t="str">
            <v>M2</v>
          </cell>
          <cell r="F52">
            <v>11065.47</v>
          </cell>
          <cell r="G52">
            <v>42578</v>
          </cell>
        </row>
        <row r="53">
          <cell r="C53">
            <v>164</v>
          </cell>
          <cell r="D53" t="str">
            <v>E - Salida De Alumbrado</v>
          </cell>
          <cell r="E53" t="str">
            <v>UN</v>
          </cell>
          <cell r="F53">
            <v>82346.75</v>
          </cell>
          <cell r="G53">
            <v>42496</v>
          </cell>
        </row>
        <row r="54">
          <cell r="C54">
            <v>167</v>
          </cell>
          <cell r="D54" t="str">
            <v>Demolición De Placa De Piso, Muro, Placa O Losa De Entrepiso, En Concreto Reforzado Ancho &gt; 0.30 Metros  Incluye Retiro De Material</v>
          </cell>
          <cell r="E54" t="str">
            <v>M2</v>
          </cell>
          <cell r="F54">
            <v>56510.75</v>
          </cell>
          <cell r="G54">
            <v>42472</v>
          </cell>
        </row>
        <row r="55">
          <cell r="C55">
            <v>173</v>
          </cell>
          <cell r="D55" t="str">
            <v>Viga De Amarre En Concreto De 3000 Psi De 0.15 X 0.25 Mts Incluye Acero De Refuerzo De 4 D = 1/2" , Estribos De D = 1/4"  A Cada 0.15 Mts</v>
          </cell>
          <cell r="E55" t="str">
            <v>ML</v>
          </cell>
          <cell r="F55">
            <v>57883.99</v>
          </cell>
          <cell r="G55">
            <v>41927</v>
          </cell>
        </row>
        <row r="56">
          <cell r="C56">
            <v>179</v>
          </cell>
          <cell r="D56" t="str">
            <v>Suministro E Instalación De Cubierta En Teja Canaleta 90, Incluye Fijador, Gancho Y Sellador</v>
          </cell>
          <cell r="E56" t="str">
            <v>M2</v>
          </cell>
          <cell r="F56">
            <v>67098.649999999994</v>
          </cell>
          <cell r="G56">
            <v>41680</v>
          </cell>
        </row>
        <row r="57">
          <cell r="C57">
            <v>182</v>
          </cell>
          <cell r="D57" t="str">
            <v>Suministro E Instalación De Correa Metálica, Con 3 Varilla De D= 5/8" , Con Estribos De D= 3/8"  A Cada 0.20 Mts, Incluye Pintura Anticorrosiva Y Esmalte, Altura 0.35 Mts</v>
          </cell>
          <cell r="E57" t="str">
            <v>ML</v>
          </cell>
          <cell r="F57">
            <v>47060.55</v>
          </cell>
          <cell r="G57">
            <v>41067</v>
          </cell>
        </row>
        <row r="58">
          <cell r="C58">
            <v>184</v>
          </cell>
          <cell r="D58" t="str">
            <v>Demolición De Cimiento Existente De 0.30 X 0.30 Mts Y Retiro De Material</v>
          </cell>
          <cell r="E58" t="str">
            <v>ML</v>
          </cell>
          <cell r="F58">
            <v>9490</v>
          </cell>
          <cell r="G58">
            <v>41569</v>
          </cell>
        </row>
        <row r="59">
          <cell r="C59">
            <v>187</v>
          </cell>
          <cell r="D59" t="str">
            <v>Excavación Para Cimiento De 0,50 X 1,05 Mts Y Retiro De Material Sobrante</v>
          </cell>
          <cell r="E59" t="str">
            <v>ML</v>
          </cell>
          <cell r="F59">
            <v>11932.5</v>
          </cell>
          <cell r="G59">
            <v>41017</v>
          </cell>
        </row>
        <row r="60">
          <cell r="C60">
            <v>189</v>
          </cell>
          <cell r="D60" t="str">
            <v>Excavación Para Cimiento De 0.80 X 1.20 Mts Y Retiro De Material</v>
          </cell>
          <cell r="E60" t="str">
            <v>ML</v>
          </cell>
          <cell r="F60">
            <v>22033.33</v>
          </cell>
          <cell r="G60">
            <v>41386</v>
          </cell>
        </row>
        <row r="61">
          <cell r="C61">
            <v>191</v>
          </cell>
          <cell r="D61" t="str">
            <v>Viga Corona En Concreto De Fc=3000 Psi, De 0,15 X 0,20 Mts, Incluye Acero De Refuerzo 2 D=1/2" , Estribos De D=3/8"  A Cada 0,15 Mts</v>
          </cell>
          <cell r="E61" t="str">
            <v>ML</v>
          </cell>
          <cell r="F61">
            <v>49415.11</v>
          </cell>
          <cell r="G61">
            <v>42572</v>
          </cell>
        </row>
        <row r="62">
          <cell r="C62">
            <v>197</v>
          </cell>
          <cell r="D62" t="str">
            <v>E - Acometida Eléctrica De D=1/2" , Alambre Aislado 3 Líneas De 110 V.-</v>
          </cell>
          <cell r="E62" t="str">
            <v>ML</v>
          </cell>
          <cell r="F62">
            <v>24298.48</v>
          </cell>
          <cell r="G62">
            <v>42496</v>
          </cell>
        </row>
        <row r="63">
          <cell r="C63">
            <v>198</v>
          </cell>
          <cell r="D63" t="str">
            <v>Relleno En Material Seleccionado Compactado</v>
          </cell>
          <cell r="E63" t="str">
            <v>M3</v>
          </cell>
          <cell r="F63">
            <v>77374.27</v>
          </cell>
          <cell r="G63">
            <v>42552</v>
          </cell>
        </row>
        <row r="64">
          <cell r="C64">
            <v>200</v>
          </cell>
          <cell r="D64" t="str">
            <v>Capitulo - Obra Civil Estación De Bombeo</v>
          </cell>
          <cell r="E64" t="str">
            <v>UN</v>
          </cell>
          <cell r="F64">
            <v>0</v>
          </cell>
          <cell r="G64">
            <v>41773</v>
          </cell>
        </row>
        <row r="65">
          <cell r="C65">
            <v>201</v>
          </cell>
          <cell r="D65" t="str">
            <v>Suministro E Instalacion De Puerta Metalica, Incluye Marco De 0.90 X 2.00 Metros</v>
          </cell>
          <cell r="E65" t="str">
            <v>UN</v>
          </cell>
          <cell r="F65">
            <v>177276.22</v>
          </cell>
          <cell r="G65">
            <v>40106</v>
          </cell>
        </row>
        <row r="66">
          <cell r="C66">
            <v>202</v>
          </cell>
          <cell r="D66" t="str">
            <v>Pedestal Ornamental (Ver Diseño)</v>
          </cell>
          <cell r="E66" t="str">
            <v>UN</v>
          </cell>
          <cell r="F66">
            <v>147000</v>
          </cell>
          <cell r="G66">
            <v>41380</v>
          </cell>
        </row>
        <row r="67">
          <cell r="C67">
            <v>203</v>
          </cell>
          <cell r="D67" t="str">
            <v>Suministro, Instalacion Y Montaje De Elementos Y Modulos Recreacionales Para El Parque Stcherassi 2, Ubicado En La Carrera 2 Sur - Calle 48, Barrio Ciudadela, Distrito De Barranquilla</v>
          </cell>
          <cell r="E67" t="str">
            <v>GL</v>
          </cell>
          <cell r="F67">
            <v>6775497</v>
          </cell>
          <cell r="G67">
            <v>40304</v>
          </cell>
        </row>
        <row r="68">
          <cell r="C68">
            <v>204</v>
          </cell>
          <cell r="D68" t="str">
            <v>Salida Eléctrica Para Toma Bifásica De 220 V En Cable Thhn 3 X No. 12, Tubería Conduit Pvc D = 1/2"</v>
          </cell>
          <cell r="E68" t="str">
            <v>UN</v>
          </cell>
          <cell r="F68">
            <v>74500</v>
          </cell>
          <cell r="G68">
            <v>41480</v>
          </cell>
        </row>
        <row r="69">
          <cell r="C69">
            <v>205</v>
          </cell>
          <cell r="D69" t="str">
            <v>Suministro E Instalación De Escalera De Emergencia Metálica, Compuesta Por Dos (2) Tramos De 1.00 Metro De Ancho, Incluye Un Descanso, Huellas En Lámina Cold Rolled Calibre 12, Estructura En Perfil Pag 180 De 0.18 Metros De Alto Por 0.06 Metros De Ancho Y Calibre 14, Barandas En Tubo Galvanizado De 2" Y Parales En Tubo Galcanizado De 1", Incluye Acabado Final</v>
          </cell>
          <cell r="E69" t="str">
            <v>UN</v>
          </cell>
          <cell r="F69">
            <v>9780000</v>
          </cell>
          <cell r="G69">
            <v>41934</v>
          </cell>
        </row>
        <row r="70">
          <cell r="C70">
            <v>206</v>
          </cell>
          <cell r="D70" t="str">
            <v>Suministro, Instalacion Y Montaje De Elementos Y Modulos Recreacionales Para El Parque Felfle, Ubicado En La Carrera 6C Con Calle 46D, Barrio Ciudadela, Distrito De Barranquilla</v>
          </cell>
          <cell r="E70" t="str">
            <v>GL</v>
          </cell>
          <cell r="F70">
            <v>5289600</v>
          </cell>
          <cell r="G70">
            <v>40304</v>
          </cell>
        </row>
        <row r="71">
          <cell r="C71">
            <v>207</v>
          </cell>
          <cell r="D71" t="str">
            <v>Suministro E Instalación Del Sistema Contraincendios, Incluye Tubería General, Roseadores Y Conexión Con El Sistema Existente</v>
          </cell>
          <cell r="E71" t="str">
            <v>GL</v>
          </cell>
          <cell r="F71">
            <v>30000000</v>
          </cell>
          <cell r="G71">
            <v>41936</v>
          </cell>
        </row>
        <row r="72">
          <cell r="C72">
            <v>208</v>
          </cell>
          <cell r="D72" t="str">
            <v>Viga Canal En Concreto Reforzado De 3000 Psi, Con Varillas De 1/2"  En Ambos Sentidos A Cada 0.20 Mts, De 0.60 X 0.10 Metros</v>
          </cell>
          <cell r="E72" t="str">
            <v>ML</v>
          </cell>
          <cell r="F72">
            <v>107133.99</v>
          </cell>
          <cell r="G72">
            <v>39835</v>
          </cell>
        </row>
        <row r="73">
          <cell r="C73">
            <v>209</v>
          </cell>
          <cell r="D73" t="str">
            <v>Suministro E Instalacion De Salida De Interruptor De Luz Doble - Incluye Caja De 2 X 4</v>
          </cell>
          <cell r="E73" t="str">
            <v>UN</v>
          </cell>
          <cell r="F73">
            <v>40273.33</v>
          </cell>
          <cell r="G73">
            <v>40107</v>
          </cell>
        </row>
        <row r="74">
          <cell r="C74">
            <v>210</v>
          </cell>
          <cell r="D74" t="str">
            <v>Suministro E Instalacion De Cielo Raso En Lamina Plana De Asbesto Cemento, Estructura En Aluminio De 1" , Incluye Entramado Para Apoyo De Estructura</v>
          </cell>
          <cell r="E74" t="str">
            <v>M2</v>
          </cell>
          <cell r="F74">
            <v>29167</v>
          </cell>
          <cell r="G74">
            <v>39640</v>
          </cell>
        </row>
        <row r="75">
          <cell r="C75">
            <v>211</v>
          </cell>
          <cell r="D75" t="str">
            <v>Reconstrucción De Capitel Existente (Ver Diseño)</v>
          </cell>
          <cell r="E75" t="str">
            <v>ML</v>
          </cell>
          <cell r="F75">
            <v>40000</v>
          </cell>
          <cell r="G75">
            <v>41344</v>
          </cell>
        </row>
        <row r="76">
          <cell r="C76">
            <v>212</v>
          </cell>
          <cell r="D76" t="str">
            <v>Suministro E Instalación De Registro En Cielo Raso - Cuadro De 0.80 X 0.80 Metros, En Angulo De Aluminio 1" X  3/4"</v>
          </cell>
          <cell r="E76" t="str">
            <v>UN</v>
          </cell>
          <cell r="F76">
            <v>32094.62</v>
          </cell>
          <cell r="G76">
            <v>41382</v>
          </cell>
        </row>
        <row r="77">
          <cell r="C77">
            <v>213</v>
          </cell>
          <cell r="D77" t="str">
            <v>Retiro De Superficies Vegetales, Incluidos Jardines, Césped, Arboles, Extracción Y Retiro De Raices De Arboles Y Retiro De Material</v>
          </cell>
          <cell r="E77" t="str">
            <v>GL</v>
          </cell>
          <cell r="F77">
            <v>635000</v>
          </cell>
          <cell r="G77">
            <v>41556</v>
          </cell>
        </row>
        <row r="78">
          <cell r="C78">
            <v>214</v>
          </cell>
          <cell r="D78" t="str">
            <v>Viga De Cimiento En Concreto De 3000 Psi, De O,30 X O,30 Mts, Incluye 4 Varillas De D= 1/2" , Estribos De 3/8"  A Cada 0.20 Mts</v>
          </cell>
          <cell r="E78" t="str">
            <v>ML</v>
          </cell>
          <cell r="F78">
            <v>76438.19</v>
          </cell>
          <cell r="G78">
            <v>42779</v>
          </cell>
        </row>
        <row r="79">
          <cell r="C79">
            <v>216</v>
          </cell>
          <cell r="D79" t="str">
            <v>Columna En Concreto De 3000 Psi, De 0.15 X 0.25 Mts, Incluye Acero De Refuerzo 3 Varillas De D=1/2" , Estribos De D= 3/8"  A Cada 0.20 Mts</v>
          </cell>
          <cell r="E79" t="str">
            <v>ML</v>
          </cell>
          <cell r="F79">
            <v>50385.57</v>
          </cell>
          <cell r="G79">
            <v>42314</v>
          </cell>
        </row>
        <row r="80">
          <cell r="C80">
            <v>218</v>
          </cell>
          <cell r="D80" t="str">
            <v>Levante De Muro En Bloque De Cemento Vibrado De 0.10 X 0.20 X 0.40 Mts, Mortero De Pega 1:4</v>
          </cell>
          <cell r="E80" t="str">
            <v>M2</v>
          </cell>
          <cell r="F80">
            <v>61992.160000000003</v>
          </cell>
          <cell r="G80">
            <v>42496</v>
          </cell>
        </row>
        <row r="81">
          <cell r="C81">
            <v>221</v>
          </cell>
          <cell r="D81" t="str">
            <v>Columna De Confinamiento En Concreto De 3000 Psi, De 0.10 X 0.20 Mts, Incluye Acero De Refuerzo 2 Varillas De D= 1/2" , Estribos De D= 3/8"  A Cada 0.20 Mts</v>
          </cell>
          <cell r="E81" t="str">
            <v>ML</v>
          </cell>
          <cell r="F81">
            <v>45480.25</v>
          </cell>
          <cell r="G81">
            <v>42578</v>
          </cell>
        </row>
        <row r="82">
          <cell r="C82">
            <v>222</v>
          </cell>
          <cell r="D82" t="str">
            <v>Viga En Concreto  De 3000 Psi, De 0.10 X 0.20 Mts, Incluye Acero De Refuerzo, 2 Varillas D= 1/2" , Estribos De D= 3/8"  A Cada 0.15 Mts</v>
          </cell>
          <cell r="E82" t="str">
            <v>ML</v>
          </cell>
          <cell r="F82">
            <v>46380.25</v>
          </cell>
          <cell r="G82">
            <v>42314</v>
          </cell>
        </row>
        <row r="83">
          <cell r="C83">
            <v>223</v>
          </cell>
          <cell r="D83" t="str">
            <v>Andén En Concreto De Fc = 3000 Psi E = 0.07 Mts</v>
          </cell>
          <cell r="E83" t="str">
            <v>M2</v>
          </cell>
          <cell r="F83">
            <v>47989.53</v>
          </cell>
          <cell r="G83">
            <v>42524</v>
          </cell>
        </row>
        <row r="84">
          <cell r="C84">
            <v>224</v>
          </cell>
          <cell r="D84" t="str">
            <v>Proteccion De Taludes En Piedra Pegada Con Mortero 1:4 E= 0.20 Mts</v>
          </cell>
          <cell r="E84" t="str">
            <v>M2</v>
          </cell>
          <cell r="F84">
            <v>66079.58</v>
          </cell>
          <cell r="G84">
            <v>41008</v>
          </cell>
        </row>
        <row r="85">
          <cell r="C85">
            <v>225</v>
          </cell>
          <cell r="D85" t="str">
            <v>Pintura En Carburin Para Muros A Dos Manos</v>
          </cell>
          <cell r="E85" t="str">
            <v>M2</v>
          </cell>
          <cell r="F85">
            <v>3708.18</v>
          </cell>
          <cell r="G85">
            <v>41540</v>
          </cell>
        </row>
        <row r="86">
          <cell r="C86">
            <v>261</v>
          </cell>
          <cell r="D86" t="str">
            <v>Mortero 1:6</v>
          </cell>
          <cell r="E86" t="str">
            <v>M3</v>
          </cell>
          <cell r="F86">
            <v>190494.33</v>
          </cell>
          <cell r="G86">
            <v>42438</v>
          </cell>
        </row>
        <row r="87">
          <cell r="C87">
            <v>262</v>
          </cell>
          <cell r="D87" t="str">
            <v>Demolición De Enchape Sobre Muro De Mampostería Y Retiro De Material</v>
          </cell>
          <cell r="E87" t="str">
            <v>M2</v>
          </cell>
          <cell r="F87">
            <v>15290.83</v>
          </cell>
          <cell r="G87">
            <v>42472</v>
          </cell>
        </row>
        <row r="88">
          <cell r="C88">
            <v>263</v>
          </cell>
          <cell r="D88" t="str">
            <v>Demolición De Piso Y Retiro De Material</v>
          </cell>
          <cell r="E88" t="str">
            <v>M2</v>
          </cell>
          <cell r="F88">
            <v>11576.67</v>
          </cell>
          <cell r="G88">
            <v>42538</v>
          </cell>
        </row>
        <row r="89">
          <cell r="C89">
            <v>264</v>
          </cell>
          <cell r="D89" t="str">
            <v>Desmonte De Aparato Sanitario Y Retiro De Material</v>
          </cell>
          <cell r="E89" t="str">
            <v>UN</v>
          </cell>
          <cell r="F89">
            <v>23350</v>
          </cell>
          <cell r="G89">
            <v>42472</v>
          </cell>
        </row>
        <row r="90">
          <cell r="C90">
            <v>265</v>
          </cell>
          <cell r="D90" t="str">
            <v>Cimiento De 0.30 X 0.30 Metros En Concreto De Fc= 3000 Psi.</v>
          </cell>
          <cell r="E90" t="str">
            <v>ML</v>
          </cell>
          <cell r="F90">
            <v>39760.400000000001</v>
          </cell>
          <cell r="G90">
            <v>41386</v>
          </cell>
        </row>
        <row r="91">
          <cell r="C91">
            <v>266</v>
          </cell>
          <cell r="D91" t="str">
            <v>Cimiento En Concreto Ciclópeo 60% De Concreto 3000 Psi, 40% Piedra De Cimiento, De 0.50 X 0.50 Mts</v>
          </cell>
          <cell r="E91" t="str">
            <v>ML</v>
          </cell>
          <cell r="F91">
            <v>66960.710000000006</v>
          </cell>
          <cell r="G91">
            <v>41015</v>
          </cell>
        </row>
        <row r="92">
          <cell r="C92">
            <v>267</v>
          </cell>
          <cell r="D92" t="str">
            <v>Sobrecimiento En Ladrillo Común Doble, Con Mortero De Pega Y Pañete Impermeabilizado. Altura 0.50 Mts</v>
          </cell>
          <cell r="E92" t="str">
            <v>ML</v>
          </cell>
          <cell r="F92">
            <v>53140.81</v>
          </cell>
          <cell r="G92">
            <v>42578</v>
          </cell>
        </row>
        <row r="93">
          <cell r="C93">
            <v>268</v>
          </cell>
          <cell r="D93" t="str">
            <v>Excavación De 0.30 X 0.30 Mts Y Retiro De Material Sobrante</v>
          </cell>
          <cell r="E93" t="str">
            <v>ML</v>
          </cell>
          <cell r="F93">
            <v>6815</v>
          </cell>
          <cell r="G93">
            <v>42578</v>
          </cell>
        </row>
        <row r="94">
          <cell r="C94">
            <v>269</v>
          </cell>
          <cell r="D94" t="str">
            <v>Levante En Calado De 0.20 X 0.20 X 0.10 Mts, Mortero De Pega 1:4</v>
          </cell>
          <cell r="E94" t="str">
            <v>M2</v>
          </cell>
          <cell r="F94">
            <v>60648.93</v>
          </cell>
          <cell r="G94">
            <v>41927</v>
          </cell>
        </row>
        <row r="95">
          <cell r="C95">
            <v>271</v>
          </cell>
          <cell r="D95" t="str">
            <v>Levante De Muro En Bloque Vibrado De 0.15 X 0.20 X 0.40 Mts, Mortero De Pega 1:4,</v>
          </cell>
          <cell r="E95" t="str">
            <v>M2</v>
          </cell>
          <cell r="F95">
            <v>64617.16</v>
          </cell>
          <cell r="G95">
            <v>42578</v>
          </cell>
        </row>
        <row r="96">
          <cell r="C96">
            <v>272</v>
          </cell>
          <cell r="D96" t="str">
            <v>Suministro E Instalación De Tubería De Agua Potable En Pvc De 1/2"</v>
          </cell>
          <cell r="E96" t="str">
            <v>ML</v>
          </cell>
          <cell r="F96">
            <v>17075.939999999999</v>
          </cell>
          <cell r="G96">
            <v>42578</v>
          </cell>
        </row>
        <row r="97">
          <cell r="C97">
            <v>274</v>
          </cell>
          <cell r="D97" t="str">
            <v>Suministro E Instalación De Tubería Sanitaria En Pvc, Diámetro 4"</v>
          </cell>
          <cell r="E97" t="str">
            <v>ML</v>
          </cell>
          <cell r="F97">
            <v>38440.43</v>
          </cell>
          <cell r="G97">
            <v>42578</v>
          </cell>
        </row>
        <row r="98">
          <cell r="C98">
            <v>282</v>
          </cell>
          <cell r="D98" t="str">
            <v>Punto De Agua Potable En Pvc. De 1/2"</v>
          </cell>
          <cell r="E98" t="str">
            <v>UN</v>
          </cell>
          <cell r="F98">
            <v>37920.949999999997</v>
          </cell>
          <cell r="G98">
            <v>42578</v>
          </cell>
        </row>
        <row r="99">
          <cell r="C99">
            <v>288</v>
          </cell>
          <cell r="D99" t="str">
            <v>Punto Sanitario En Pvc. De Diámetro 2"</v>
          </cell>
          <cell r="E99" t="str">
            <v>UN</v>
          </cell>
          <cell r="F99">
            <v>163734.35</v>
          </cell>
          <cell r="G99">
            <v>42578</v>
          </cell>
        </row>
        <row r="100">
          <cell r="C100">
            <v>293</v>
          </cell>
          <cell r="D100" t="str">
            <v>Punto Sanitario En Pvc. Diámetro 4"</v>
          </cell>
          <cell r="E100" t="str">
            <v>UN</v>
          </cell>
          <cell r="F100">
            <v>93126.42</v>
          </cell>
          <cell r="G100">
            <v>42578</v>
          </cell>
        </row>
        <row r="101">
          <cell r="C101">
            <v>297</v>
          </cell>
          <cell r="D101" t="str">
            <v>Suministro E Instalacion De Domo De Un Solo Arco En Lámina De Policarbonato Alveolar Thermoclear De 10 Mm De Espesor, Con Estructura En Viga Ipe 240, Pares Y Correas En Pag Calibre 14 Y 16, Acabado En Pintura Anticorrosiva Y Esmalte Blanco</v>
          </cell>
          <cell r="E101" t="str">
            <v>M2</v>
          </cell>
          <cell r="F101">
            <v>110574</v>
          </cell>
          <cell r="G101">
            <v>41703</v>
          </cell>
        </row>
        <row r="102">
          <cell r="C102">
            <v>298</v>
          </cell>
          <cell r="D102" t="str">
            <v>Pasante En Placa</v>
          </cell>
          <cell r="E102" t="str">
            <v>GL</v>
          </cell>
          <cell r="F102">
            <v>640000</v>
          </cell>
          <cell r="G102">
            <v>41344</v>
          </cell>
        </row>
        <row r="103">
          <cell r="C103">
            <v>299</v>
          </cell>
          <cell r="D103" t="str">
            <v>Suministro E Instalacion De Tuberia De Acueducto D = 1" Domiciliaria</v>
          </cell>
          <cell r="E103" t="str">
            <v>ML</v>
          </cell>
          <cell r="F103">
            <v>7332.76</v>
          </cell>
          <cell r="G103">
            <v>40107</v>
          </cell>
        </row>
        <row r="104">
          <cell r="C104">
            <v>300</v>
          </cell>
          <cell r="D104" t="str">
            <v>Provisión Para Licencias, Permisos Y Requerimientos Ambientales</v>
          </cell>
          <cell r="E104" t="str">
            <v>GL</v>
          </cell>
          <cell r="F104">
            <v>100000000</v>
          </cell>
          <cell r="G104">
            <v>41677</v>
          </cell>
        </row>
        <row r="105">
          <cell r="C105">
            <v>301</v>
          </cell>
          <cell r="D105" t="str">
            <v>Transporte De Materiales Provenientes De Las Excavación De Explanación, Canales Y Prestamos, Para Distancias Mayores De 1000 Metros, Escombros A Sitio Autorizado</v>
          </cell>
          <cell r="E105" t="str">
            <v>MK</v>
          </cell>
          <cell r="F105">
            <v>1000</v>
          </cell>
          <cell r="G105">
            <v>41387</v>
          </cell>
        </row>
        <row r="106">
          <cell r="C106">
            <v>302</v>
          </cell>
          <cell r="D106" t="str">
            <v>Sistema De Aire Acondicionado Y Ventilación (Ver Diseño)</v>
          </cell>
          <cell r="E106" t="str">
            <v>GL</v>
          </cell>
          <cell r="F106">
            <v>170000000</v>
          </cell>
          <cell r="G106">
            <v>41344</v>
          </cell>
        </row>
        <row r="107">
          <cell r="C107">
            <v>303</v>
          </cell>
          <cell r="D107" t="str">
            <v>Pañete En Mortero 1:4 Bajo Mesones Fundidos</v>
          </cell>
          <cell r="E107" t="str">
            <v>M2</v>
          </cell>
          <cell r="F107">
            <v>11567.37</v>
          </cell>
          <cell r="G107">
            <v>40284</v>
          </cell>
        </row>
        <row r="108">
          <cell r="C108">
            <v>304</v>
          </cell>
          <cell r="D108" t="str">
            <v>Tanque Elevado Fibra De Vidrio Diseño Triple A</v>
          </cell>
          <cell r="E108" t="str">
            <v>UN</v>
          </cell>
          <cell r="F108">
            <v>1558246</v>
          </cell>
          <cell r="G108">
            <v>40106</v>
          </cell>
        </row>
        <row r="109">
          <cell r="C109">
            <v>305</v>
          </cell>
          <cell r="D109" t="str">
            <v>Suministro E Instalacion De Bombas, Accesorios Y Tuberia Para Fuentes De Agua De Parques</v>
          </cell>
          <cell r="E109" t="str">
            <v>UN</v>
          </cell>
          <cell r="F109">
            <v>500000</v>
          </cell>
          <cell r="G109">
            <v>40373</v>
          </cell>
        </row>
        <row r="110">
          <cell r="C110">
            <v>306</v>
          </cell>
          <cell r="D110" t="str">
            <v>Desmonte De Pisos Falsos, (Incluye Desmonte Y Retiro De Material Sobrante), Este Desmonte Consiste En Quitar Módulos En Material De Madera Tipo Polipropileno De 0.50 X 0.50 Metros Los Cuales Estan Soportados En Una Estructura Cuadriculada  Removible  ( Altura 30 Centimetros), Incluye Retiro De Material Sobrante.</v>
          </cell>
          <cell r="E110" t="str">
            <v>M2</v>
          </cell>
          <cell r="F110">
            <v>25000</v>
          </cell>
          <cell r="G110">
            <v>42415</v>
          </cell>
        </row>
        <row r="111">
          <cell r="C111">
            <v>307</v>
          </cell>
          <cell r="D111" t="str">
            <v>Limpieza General Y Retiro De Material</v>
          </cell>
          <cell r="E111" t="str">
            <v>GL</v>
          </cell>
          <cell r="F111">
            <v>300000</v>
          </cell>
          <cell r="G111">
            <v>41911</v>
          </cell>
        </row>
        <row r="112">
          <cell r="C112">
            <v>308</v>
          </cell>
          <cell r="D112" t="str">
            <v>Suministro E Instalacion De Mesa De 0.80 X 0.80 Metros, Con Tapa En Concreto De 3000 Psi, Acabado En Granito Pulido Con Representacion De Juego De Ajedrez, Con Pedestal En Concreto Y Bancas Prefabricadas Tipo Idu Ref. M40 Titan O Similar, Para Juegos De Azar</v>
          </cell>
          <cell r="E112" t="str">
            <v>UN</v>
          </cell>
          <cell r="F112">
            <v>600000</v>
          </cell>
          <cell r="G112">
            <v>40374</v>
          </cell>
        </row>
        <row r="113">
          <cell r="C113">
            <v>309</v>
          </cell>
          <cell r="D113" t="str">
            <v>Molde De Letras De 0.10 X 0.10 Metros, Embebidas En El Pañete Para Rótulo A Altura &gt;  4.00 Metros</v>
          </cell>
          <cell r="E113" t="str">
            <v>ML</v>
          </cell>
          <cell r="F113">
            <v>280000</v>
          </cell>
          <cell r="G113">
            <v>41366</v>
          </cell>
        </row>
        <row r="114">
          <cell r="C114">
            <v>310</v>
          </cell>
          <cell r="D114" t="str">
            <v>Desmonte De Puerta Y Retiro De Material</v>
          </cell>
          <cell r="E114" t="str">
            <v>UN</v>
          </cell>
          <cell r="F114">
            <v>17885</v>
          </cell>
          <cell r="G114">
            <v>42472</v>
          </cell>
        </row>
        <row r="115">
          <cell r="C115">
            <v>311</v>
          </cell>
          <cell r="D115" t="str">
            <v>Excavación Para Cimiento De 0.50 X 0.70 Mts Y Retiro De Material Sobrante</v>
          </cell>
          <cell r="E115" t="str">
            <v>ML</v>
          </cell>
          <cell r="F115">
            <v>11182.5</v>
          </cell>
          <cell r="G115">
            <v>41669</v>
          </cell>
        </row>
        <row r="116">
          <cell r="C116">
            <v>312</v>
          </cell>
          <cell r="D116" t="str">
            <v>Plantilla Para Piso En Concreto De 2500 Psi E = 0.05 Mts</v>
          </cell>
          <cell r="E116" t="str">
            <v>M2</v>
          </cell>
          <cell r="F116">
            <v>22655.33</v>
          </cell>
          <cell r="G116">
            <v>41835</v>
          </cell>
        </row>
        <row r="117">
          <cell r="C117">
            <v>313</v>
          </cell>
          <cell r="D117" t="str">
            <v>Desmonte De Lavamanos Y Retiro De Material</v>
          </cell>
          <cell r="E117" t="str">
            <v>UN</v>
          </cell>
          <cell r="F117">
            <v>14610</v>
          </cell>
          <cell r="G117">
            <v>42472</v>
          </cell>
        </row>
        <row r="118">
          <cell r="C118">
            <v>315</v>
          </cell>
          <cell r="D118" t="str">
            <v>Suministro E Instalacion De Toma Corrientes Doble - Incluye Caja De 2 X 4</v>
          </cell>
          <cell r="E118" t="str">
            <v>UN</v>
          </cell>
          <cell r="F118">
            <v>43423.33</v>
          </cell>
          <cell r="G118">
            <v>40106</v>
          </cell>
        </row>
        <row r="119">
          <cell r="C119">
            <v>316</v>
          </cell>
          <cell r="D119" t="str">
            <v>Suministro E Instalacion De Lamparas Decorativas Para Parque Tipo Faroles Con Salida De 3 Luces, Incluye Pedestal Y Tubo De Soporte, Pintada Con Anticorrosivo Y Acabado En Esmalte</v>
          </cell>
          <cell r="E119" t="str">
            <v>UN</v>
          </cell>
          <cell r="F119">
            <v>500000</v>
          </cell>
          <cell r="G119">
            <v>40374</v>
          </cell>
        </row>
        <row r="120">
          <cell r="C120">
            <v>317</v>
          </cell>
          <cell r="D120" t="str">
            <v>Suministro E Instalación De Rejilla De Piso De 2"</v>
          </cell>
          <cell r="E120" t="str">
            <v>UN</v>
          </cell>
          <cell r="F120">
            <v>17827.919999999998</v>
          </cell>
          <cell r="G120">
            <v>42538</v>
          </cell>
        </row>
        <row r="121">
          <cell r="C121">
            <v>318</v>
          </cell>
          <cell r="D121" t="str">
            <v>Suministro E Instalación De Tubería De Sanitaria En Pvc, Diámetro De 2"</v>
          </cell>
          <cell r="E121" t="str">
            <v>ML</v>
          </cell>
          <cell r="F121">
            <v>31023.439999999999</v>
          </cell>
          <cell r="G121">
            <v>42578</v>
          </cell>
        </row>
        <row r="122">
          <cell r="C122">
            <v>320</v>
          </cell>
          <cell r="D122" t="str">
            <v>Registro De 0.70 X 0.70 X 0.70 Mts En Mampostería, Mortero De Pega 1:4, Pañetado Con Mortero 1:6 Impermeabilizado, Tapa En Concreto De 3000 Psi</v>
          </cell>
          <cell r="E122" t="str">
            <v>UN</v>
          </cell>
          <cell r="F122">
            <v>151164.70000000001</v>
          </cell>
          <cell r="G122">
            <v>42578</v>
          </cell>
        </row>
        <row r="123">
          <cell r="C123">
            <v>321</v>
          </cell>
          <cell r="D123" t="str">
            <v>Suministro E Instalación De Puerta Metálica Calibre 20 Por Una Faz Y Marco Calibre 18, De 1.00 X 2.00 Mts, Incluye Pintura Anticorrosiva Y Esmalte, Cerradura Y Herrrajes</v>
          </cell>
          <cell r="E123" t="str">
            <v>UN</v>
          </cell>
          <cell r="F123">
            <v>270575</v>
          </cell>
          <cell r="G123">
            <v>42578</v>
          </cell>
        </row>
        <row r="124">
          <cell r="C124">
            <v>325</v>
          </cell>
          <cell r="D124" t="str">
            <v>Suministro E Instalación De Válvula De Control De 1/2"</v>
          </cell>
          <cell r="E124" t="str">
            <v>UN</v>
          </cell>
          <cell r="F124">
            <v>33375.699999999997</v>
          </cell>
          <cell r="G124">
            <v>42314</v>
          </cell>
        </row>
        <row r="125">
          <cell r="C125">
            <v>330</v>
          </cell>
          <cell r="D125" t="str">
            <v>Viga De Cimiento En Concreto De 3000 Psi, De 0.25 X 0.25 Mts, Incluye 4 Varillas D=1/2"  Y Estribos De D=1/4"  A Cada 0.15 Mts</v>
          </cell>
          <cell r="E125" t="str">
            <v>ML</v>
          </cell>
          <cell r="F125">
            <v>58635.37</v>
          </cell>
          <cell r="G125">
            <v>41075</v>
          </cell>
        </row>
        <row r="126">
          <cell r="C126">
            <v>331</v>
          </cell>
          <cell r="D126" t="str">
            <v>Viga Culata En Concreto De 3000 Psi De 0.10 X 0.20 Mts, Incluye Acero De Refuerzo 2 Varillas De 1/2"  Y Estribos De 3/8"  A Cada 0.15 Mts</v>
          </cell>
          <cell r="E126" t="str">
            <v>ML</v>
          </cell>
          <cell r="F126">
            <v>29829.39</v>
          </cell>
          <cell r="G126">
            <v>39654</v>
          </cell>
        </row>
        <row r="127">
          <cell r="C127">
            <v>332</v>
          </cell>
          <cell r="D127" t="str">
            <v>Viga Dintel En Concreto De 3000 Psi, De 0.10 X 0.20 Mts Incluye Acero De Refuerzo 2 Varillas D=1/2" , Estribos De 3/8"  A Cada 0.15 Mts</v>
          </cell>
          <cell r="E127" t="str">
            <v>ML</v>
          </cell>
          <cell r="F127">
            <v>29829.39</v>
          </cell>
          <cell r="G127">
            <v>39654</v>
          </cell>
        </row>
        <row r="128">
          <cell r="C128">
            <v>333</v>
          </cell>
          <cell r="D128" t="str">
            <v>Suministro E Instalación De Puerta Metálica Calibre 20 Por Una Faz Y Marco Calibre 18  De 0.70 X 1.50 Mts, Incluye Pintura Anticorrosiva Y Esmalte, Cerraduras Y Herrajes</v>
          </cell>
          <cell r="E128" t="str">
            <v>UN</v>
          </cell>
          <cell r="F128">
            <v>198235</v>
          </cell>
          <cell r="G128">
            <v>42578</v>
          </cell>
        </row>
        <row r="129">
          <cell r="C129">
            <v>337</v>
          </cell>
          <cell r="D129" t="str">
            <v>Piso En Cerámica De 0.20 X 0.20 Mts Tráfico No. 4</v>
          </cell>
          <cell r="E129" t="str">
            <v>M2</v>
          </cell>
          <cell r="F129">
            <v>55223.41</v>
          </cell>
          <cell r="G129">
            <v>42472</v>
          </cell>
        </row>
        <row r="130">
          <cell r="C130">
            <v>339</v>
          </cell>
          <cell r="D130" t="str">
            <v>Piso Exterior En Tablón Vitrificado De 0.33 X 0.33 Mts, Junta En Piedra China Lavada De 0.05 Mts</v>
          </cell>
          <cell r="E130" t="str">
            <v>M2</v>
          </cell>
          <cell r="F130">
            <v>52652.74</v>
          </cell>
          <cell r="G130">
            <v>41697</v>
          </cell>
        </row>
        <row r="131">
          <cell r="C131">
            <v>342</v>
          </cell>
          <cell r="D131" t="str">
            <v>Suministro E Instalación De Cubierta En Lámina Ondulada De Asbesto Cemento, Perfil 7, Incluye Amarres Y Ganchos De Fijación</v>
          </cell>
          <cell r="E131" t="str">
            <v>M2</v>
          </cell>
          <cell r="F131">
            <v>39934.85</v>
          </cell>
          <cell r="G131">
            <v>42415</v>
          </cell>
        </row>
        <row r="132">
          <cell r="C132">
            <v>344</v>
          </cell>
          <cell r="D132" t="str">
            <v>Pañete Allanado Sobre Muro Con Mortero 1:4</v>
          </cell>
          <cell r="E132" t="str">
            <v>M2</v>
          </cell>
          <cell r="F132">
            <v>15301.23</v>
          </cell>
          <cell r="G132">
            <v>42578</v>
          </cell>
        </row>
        <row r="133">
          <cell r="C133">
            <v>349</v>
          </cell>
          <cell r="D133" t="str">
            <v>Suministro E Instalación De Sanitario Línea Integral Blanco, Incluye Interiores E Incrustación De Papelera</v>
          </cell>
          <cell r="E133" t="str">
            <v>UN</v>
          </cell>
          <cell r="F133">
            <v>253401.17</v>
          </cell>
          <cell r="G133">
            <v>42572</v>
          </cell>
        </row>
        <row r="134">
          <cell r="C134">
            <v>351</v>
          </cell>
          <cell r="D134" t="str">
            <v>Suministro E Instalación De Lavamanos Línea Integral Blanco Con Su Grifería, Incluye Incrustación De Jabonera</v>
          </cell>
          <cell r="E134" t="str">
            <v>UN</v>
          </cell>
          <cell r="F134">
            <v>185916.17</v>
          </cell>
          <cell r="G134">
            <v>42572</v>
          </cell>
        </row>
        <row r="135">
          <cell r="C135">
            <v>352</v>
          </cell>
          <cell r="D135" t="str">
            <v>Suministro E Instalación De Orinal Línea Integral Blanco Incluye Grifería</v>
          </cell>
          <cell r="E135" t="str">
            <v>UN</v>
          </cell>
          <cell r="F135">
            <v>303897</v>
          </cell>
          <cell r="G135">
            <v>42572</v>
          </cell>
        </row>
        <row r="136">
          <cell r="C136">
            <v>353</v>
          </cell>
          <cell r="D136" t="str">
            <v>Suministro E Instalación De Cargador De Batería Tipo Industrial 100 A, Incluye Baterías</v>
          </cell>
          <cell r="E136" t="str">
            <v>UN</v>
          </cell>
          <cell r="F136">
            <v>650000</v>
          </cell>
          <cell r="G136">
            <v>41480</v>
          </cell>
        </row>
        <row r="137">
          <cell r="C137">
            <v>354</v>
          </cell>
          <cell r="D137" t="str">
            <v>E - Suministro E Instalación De Tablero De Dos (2) Circuitos Incluye Tacos</v>
          </cell>
          <cell r="E137" t="str">
            <v>UN</v>
          </cell>
          <cell r="F137">
            <v>60317.5</v>
          </cell>
          <cell r="G137">
            <v>41717</v>
          </cell>
        </row>
        <row r="138">
          <cell r="C138">
            <v>357</v>
          </cell>
          <cell r="D138" t="str">
            <v>Enchape En Cerámica Para Muro De 0.20 X 0.20 Metros</v>
          </cell>
          <cell r="E138" t="str">
            <v>M2</v>
          </cell>
          <cell r="F138">
            <v>49783.25</v>
          </cell>
          <cell r="G138">
            <v>42578</v>
          </cell>
        </row>
        <row r="139">
          <cell r="C139">
            <v>362</v>
          </cell>
          <cell r="D139" t="str">
            <v>Impermeabilización Con Manto Edil O Similar De 3Mm, Acabado En Pintura Bituminosa</v>
          </cell>
          <cell r="E139" t="str">
            <v>M2</v>
          </cell>
          <cell r="F139">
            <v>29774.37</v>
          </cell>
          <cell r="G139">
            <v>42578</v>
          </cell>
        </row>
        <row r="140">
          <cell r="C140">
            <v>364</v>
          </cell>
          <cell r="D140" t="str">
            <v>Suministro E Instalación De Correa Metálica, Con 3 Varillas De D=1/2"  Con Estribos De D=3/8" , Incluye Pintura Anticorrosiva Y Esmalte</v>
          </cell>
          <cell r="E140" t="str">
            <v>ML</v>
          </cell>
          <cell r="F140">
            <v>34827.85</v>
          </cell>
          <cell r="G140">
            <v>41067</v>
          </cell>
        </row>
        <row r="141">
          <cell r="C141">
            <v>366</v>
          </cell>
          <cell r="D141" t="str">
            <v>Zabaleta En Ladrillo Con Mortero De Pega 1:4, Impermeabilizada Con Manto Edil O Similar De 3Mm</v>
          </cell>
          <cell r="E141" t="str">
            <v>ML</v>
          </cell>
          <cell r="F141">
            <v>23479</v>
          </cell>
          <cell r="G141">
            <v>39661</v>
          </cell>
        </row>
        <row r="142">
          <cell r="C142">
            <v>367</v>
          </cell>
          <cell r="D142" t="str">
            <v>Suministro E Instalación De Correas Para Anclaje De Cubierta En Ipe Galvanizadas De 160 X 60 Mm, Pintura En Anticorrosivo Y Acabado</v>
          </cell>
          <cell r="E142" t="str">
            <v>ML</v>
          </cell>
          <cell r="F142">
            <v>30000</v>
          </cell>
          <cell r="G142">
            <v>41936</v>
          </cell>
        </row>
        <row r="143">
          <cell r="C143">
            <v>368</v>
          </cell>
          <cell r="D143" t="str">
            <v>Suministro Y Aplicación De Imprimante Y Puente De Adherencia De Concreto Fresco O Endurecido Sikadur 32 Primer O Similar (Según Planos Y Especificaciones De Diseño)</v>
          </cell>
          <cell r="E143" t="str">
            <v>M2</v>
          </cell>
          <cell r="F143">
            <v>36390</v>
          </cell>
          <cell r="G143">
            <v>41479</v>
          </cell>
        </row>
        <row r="144">
          <cell r="C144">
            <v>369</v>
          </cell>
          <cell r="D144" t="str">
            <v>Entibado Tipo 4. Continuo De Madera (Ver Especificaciones)</v>
          </cell>
          <cell r="E144" t="str">
            <v>M2</v>
          </cell>
          <cell r="F144">
            <v>27720</v>
          </cell>
          <cell r="G144">
            <v>41479</v>
          </cell>
        </row>
        <row r="145">
          <cell r="C145">
            <v>370</v>
          </cell>
          <cell r="D145" t="str">
            <v>Limpieza De Canal De Agua Lluvia Existente, Incluye Retiro De Material (El Canal Es De  Aproximadamente 60 Metros De Longitud, Con 0.60 Metros De Ancho Y 0.40 Metros De Profundidad) Y  Reparación De Elementos De Concreto (10 Unidades) Que Conforman La Rejilla Del Canal</v>
          </cell>
          <cell r="E145" t="str">
            <v>GL</v>
          </cell>
          <cell r="F145">
            <v>2700000</v>
          </cell>
          <cell r="G145">
            <v>42254</v>
          </cell>
        </row>
        <row r="146">
          <cell r="C146">
            <v>371</v>
          </cell>
          <cell r="D146" t="str">
            <v>Ventaneria Con Perfileria De Aluminio Y Vidrio De 4 Mm De 1.40 X 1.50</v>
          </cell>
          <cell r="E146" t="str">
            <v>UN</v>
          </cell>
          <cell r="F146">
            <v>176626.18</v>
          </cell>
          <cell r="G146">
            <v>40106</v>
          </cell>
        </row>
        <row r="147">
          <cell r="C147">
            <v>372</v>
          </cell>
          <cell r="D147" t="str">
            <v xml:space="preserve">Suministro E Instalacion De Tuberia De 6"  Y 8" </v>
          </cell>
          <cell r="E147" t="str">
            <v>ML</v>
          </cell>
          <cell r="F147">
            <v>28929</v>
          </cell>
          <cell r="G147">
            <v>39672</v>
          </cell>
        </row>
        <row r="148">
          <cell r="C148">
            <v>373</v>
          </cell>
          <cell r="D148" t="str">
            <v>Tanque En Concreto  De 3000 Psi Y Cuarto Bombas Subterraneo No Incluye Acero De Refuerzo (Ver Diseño Estructural</v>
          </cell>
          <cell r="E148" t="str">
            <v>M3</v>
          </cell>
          <cell r="F148">
            <v>624597</v>
          </cell>
          <cell r="G148">
            <v>41344</v>
          </cell>
        </row>
        <row r="149">
          <cell r="C149">
            <v>374</v>
          </cell>
          <cell r="D149" t="str">
            <v>Suministro  E Instalación De Caja Metálica De Paso Cuadrada A Prueba De Explosión Marca Appletón Con Salida Roscada Ip66</v>
          </cell>
          <cell r="E149" t="str">
            <v>UN</v>
          </cell>
          <cell r="F149">
            <v>325000</v>
          </cell>
          <cell r="G149">
            <v>41480</v>
          </cell>
        </row>
        <row r="150">
          <cell r="C150">
            <v>375</v>
          </cell>
          <cell r="D150" t="str">
            <v>Suministro Y Colocacion De Malla Electrosoldada Calibre 6.0 Mm</v>
          </cell>
          <cell r="E150" t="str">
            <v>M2</v>
          </cell>
          <cell r="F150">
            <v>8464.75</v>
          </cell>
          <cell r="G150">
            <v>40106</v>
          </cell>
        </row>
        <row r="151">
          <cell r="C151">
            <v>376</v>
          </cell>
          <cell r="D151" t="str">
            <v>Cápitulo - Obras Civiles</v>
          </cell>
          <cell r="E151" t="str">
            <v>SD</v>
          </cell>
          <cell r="F151">
            <v>0</v>
          </cell>
          <cell r="G151">
            <v>41554</v>
          </cell>
        </row>
        <row r="152">
          <cell r="C152">
            <v>377</v>
          </cell>
          <cell r="D152" t="str">
            <v>Excavación A Mano Y Retiro De Material Sobrante En Volqueta</v>
          </cell>
          <cell r="E152" t="str">
            <v>M3</v>
          </cell>
          <cell r="F152">
            <v>31225</v>
          </cell>
          <cell r="G152">
            <v>42572</v>
          </cell>
        </row>
        <row r="153">
          <cell r="C153">
            <v>379</v>
          </cell>
          <cell r="D153" t="str">
            <v>Enchape Para Pisos En Cerámica Antideslizante De 0.40 X 0.40 Metros Color Blanco</v>
          </cell>
          <cell r="E153" t="str">
            <v>M2</v>
          </cell>
          <cell r="F153">
            <v>45891</v>
          </cell>
          <cell r="G153">
            <v>42415</v>
          </cell>
        </row>
        <row r="154">
          <cell r="C154">
            <v>380</v>
          </cell>
          <cell r="D154" t="str">
            <v>Zapatas De 1.00 X 1.00 X 0.30 Mts En Concreto De 3000 Psi, Con Acero De Refuerzo 5 Varillas De D=1/2"  En Ambos Sentidos</v>
          </cell>
          <cell r="E154" t="str">
            <v>M3</v>
          </cell>
          <cell r="F154">
            <v>540702.87</v>
          </cell>
          <cell r="G154">
            <v>42496</v>
          </cell>
        </row>
        <row r="155">
          <cell r="C155">
            <v>381</v>
          </cell>
          <cell r="D155" t="str">
            <v>Capítulo - Alumbrados Y Luminarias</v>
          </cell>
          <cell r="E155" t="str">
            <v>SD</v>
          </cell>
          <cell r="F155">
            <v>0</v>
          </cell>
          <cell r="G155">
            <v>41554</v>
          </cell>
        </row>
        <row r="156">
          <cell r="C156">
            <v>382</v>
          </cell>
          <cell r="D156" t="str">
            <v>Suministro E Instalacion De Estructura Semicircular Perfil En L De 2" X 2" X 1/4" Y De 11/2" X 11/2" X 1/4", Incluye Tensores, Correa Metalica En 2 Varillas De 1/2" Y 1 Varilla De 5/8", Estribos De 3/8" A Cada 0.15 Mts, Pintura Anticorrosiva Y Esmalte</v>
          </cell>
          <cell r="E156" t="str">
            <v>M2</v>
          </cell>
          <cell r="F156">
            <v>25000</v>
          </cell>
          <cell r="G156">
            <v>39945</v>
          </cell>
        </row>
        <row r="157">
          <cell r="C157">
            <v>383</v>
          </cell>
          <cell r="D157" t="str">
            <v>E - Salida De Tomacorriente Doble Monofásica Con Puesta A Tierra</v>
          </cell>
          <cell r="E157" t="str">
            <v>UN</v>
          </cell>
          <cell r="F157">
            <v>76730.5</v>
          </cell>
          <cell r="G157">
            <v>42578</v>
          </cell>
        </row>
        <row r="158">
          <cell r="C158">
            <v>386</v>
          </cell>
          <cell r="D158" t="str">
            <v>E - Suministro E Instalación De Reflectores Para Patios De 220 Voltios, 250 Watios, Luz Blanca De Sodio</v>
          </cell>
          <cell r="E158" t="str">
            <v>UN</v>
          </cell>
          <cell r="F158">
            <v>361347.38</v>
          </cell>
          <cell r="G158">
            <v>41737</v>
          </cell>
        </row>
        <row r="159">
          <cell r="C159">
            <v>387</v>
          </cell>
          <cell r="D159" t="str">
            <v>E - Salida De Tomacorriente De 220 Voltios</v>
          </cell>
          <cell r="E159" t="str">
            <v>UN</v>
          </cell>
          <cell r="F159">
            <v>91272.4</v>
          </cell>
          <cell r="G159">
            <v>42534</v>
          </cell>
        </row>
        <row r="160">
          <cell r="C160">
            <v>394</v>
          </cell>
          <cell r="D160" t="str">
            <v>E - Acometida Eléctrica De D=1"  , Alambre Aislado, 3 Lineas De 110 Voltios</v>
          </cell>
          <cell r="E160" t="str">
            <v>ML</v>
          </cell>
          <cell r="F160">
            <v>25424.92</v>
          </cell>
          <cell r="G160">
            <v>41451</v>
          </cell>
        </row>
        <row r="161">
          <cell r="C161">
            <v>395</v>
          </cell>
          <cell r="D161" t="str">
            <v>E - Acometida Eléctrica En Tubería Pvc Conduit D= 3/4" , Alambre Aislado 3 Lineas De 110 Voltios</v>
          </cell>
          <cell r="E161" t="str">
            <v>ML</v>
          </cell>
          <cell r="F161">
            <v>25437.79</v>
          </cell>
          <cell r="G161">
            <v>42472</v>
          </cell>
        </row>
        <row r="162">
          <cell r="C162">
            <v>398</v>
          </cell>
          <cell r="D162" t="str">
            <v>Suministro, Instalación O Reconstrucción De Alfagía En Piedra O Concreto Similar A La Existente (Ver Diseño)</v>
          </cell>
          <cell r="E162" t="str">
            <v>ML</v>
          </cell>
          <cell r="F162">
            <v>90000</v>
          </cell>
          <cell r="G162">
            <v>41344</v>
          </cell>
        </row>
        <row r="163">
          <cell r="C163">
            <v>399</v>
          </cell>
          <cell r="D163" t="str">
            <v>Instalaciones Internas: Suministro E Instalación De 205 Ml. De Tubería En Acero Galvanizado De 3/4", Incluye Pintura, 26 Conexiones Equipo Y Rizo, Según Especificaciones De Gases Del Caribe S.A (Facturación Adjunta)</v>
          </cell>
          <cell r="E163" t="str">
            <v>GL</v>
          </cell>
          <cell r="F163">
            <v>5487322</v>
          </cell>
          <cell r="G163">
            <v>41145</v>
          </cell>
        </row>
        <row r="164">
          <cell r="C164">
            <v>401</v>
          </cell>
          <cell r="D164" t="str">
            <v>Suministro E Instalación De Cubierta En Lámina Ondulada De Asbesto Cemento, Incluye Amarres Y Ganchos De Fijación, Estructura De Soporte En Madera De Abarco</v>
          </cell>
          <cell r="E164" t="str">
            <v>M2</v>
          </cell>
          <cell r="F164">
            <v>65575.850000000006</v>
          </cell>
          <cell r="G164">
            <v>42496</v>
          </cell>
        </row>
        <row r="165">
          <cell r="C165">
            <v>402</v>
          </cell>
          <cell r="D165" t="str">
            <v>Suministro E Instalación De Cielo Raso En Lámina Plana De Sonocor (Icopor Mineral De 1.24 X 0.62 Mts), Incluye Estructura En Aluminio.</v>
          </cell>
          <cell r="E165" t="str">
            <v>M2</v>
          </cell>
          <cell r="F165">
            <v>51730.69</v>
          </cell>
          <cell r="G165">
            <v>42403</v>
          </cell>
        </row>
        <row r="166">
          <cell r="C166">
            <v>404</v>
          </cell>
          <cell r="D166" t="str">
            <v>Levante De Muro En Bloque Abuzardado De 0.10 X 0.20 X 0.40 Mts, Mortero De Pega 1:4</v>
          </cell>
          <cell r="E166" t="str">
            <v>M2</v>
          </cell>
          <cell r="F166">
            <v>51623.41</v>
          </cell>
          <cell r="G166">
            <v>42572</v>
          </cell>
        </row>
        <row r="167">
          <cell r="C167">
            <v>410</v>
          </cell>
          <cell r="D167" t="str">
            <v>Piso En Baldosa De Cerámica Tipo Alfa De 0.20 X 0.20 Mts</v>
          </cell>
          <cell r="E167" t="str">
            <v>M2</v>
          </cell>
          <cell r="F167">
            <v>67238.41</v>
          </cell>
          <cell r="G167">
            <v>42314</v>
          </cell>
        </row>
        <row r="168">
          <cell r="C168">
            <v>411</v>
          </cell>
          <cell r="D168" t="str">
            <v>Suministro E Instalación De Lavamanos De Sobreponer Línea Blanca Corona O Similar  Con Grifería, Incluye Incrustación De Jabonera</v>
          </cell>
          <cell r="E168" t="str">
            <v>UN</v>
          </cell>
          <cell r="F168">
            <v>232854.67</v>
          </cell>
          <cell r="G168">
            <v>42534</v>
          </cell>
        </row>
        <row r="169">
          <cell r="C169">
            <v>412</v>
          </cell>
          <cell r="D169" t="str">
            <v>Placa Para Mesón De Lavamanos U Otros, En Concreto De 3000 Psi, E= 0.10 Mts Ancho 0.60 Mts, Incluye Acero De Refuerzo De 2 D= 1/4"  A Cada 0.40 Mts En Ambos Sentidos</v>
          </cell>
          <cell r="E169" t="str">
            <v>M2</v>
          </cell>
          <cell r="F169">
            <v>63025.04</v>
          </cell>
          <cell r="G169">
            <v>41927</v>
          </cell>
        </row>
        <row r="170">
          <cell r="C170">
            <v>413</v>
          </cell>
          <cell r="D170" t="str">
            <v>Mortero 1:3</v>
          </cell>
          <cell r="E170" t="str">
            <v>M3</v>
          </cell>
          <cell r="F170">
            <v>279190.33</v>
          </cell>
          <cell r="G170">
            <v>42438</v>
          </cell>
        </row>
        <row r="171">
          <cell r="C171">
            <v>414</v>
          </cell>
          <cell r="D171" t="str">
            <v>Desmonte De Reja Y Retiro De Material</v>
          </cell>
          <cell r="E171" t="str">
            <v>UN</v>
          </cell>
          <cell r="F171">
            <v>23350</v>
          </cell>
          <cell r="G171">
            <v>42578</v>
          </cell>
        </row>
        <row r="172">
          <cell r="C172">
            <v>415</v>
          </cell>
          <cell r="D172" t="str">
            <v>Desmonte De Muro Y Cielo Raso, Incluye Estructura En Mal Estado Y Retiro De Material</v>
          </cell>
          <cell r="E172" t="str">
            <v>M2</v>
          </cell>
          <cell r="F172">
            <v>9472.5</v>
          </cell>
          <cell r="G172">
            <v>42472</v>
          </cell>
        </row>
        <row r="173">
          <cell r="C173">
            <v>416</v>
          </cell>
          <cell r="D173" t="str">
            <v>Desmonte De Cubierta En Lámina De Asbesto Cemento, Incluye Estructura En Mal Estado Y Retiro De Material</v>
          </cell>
          <cell r="E173" t="str">
            <v>M2</v>
          </cell>
          <cell r="F173">
            <v>17745</v>
          </cell>
          <cell r="G173">
            <v>42472</v>
          </cell>
        </row>
        <row r="174">
          <cell r="C174">
            <v>417</v>
          </cell>
          <cell r="D174" t="str">
            <v>Escarificación De Pañete Y Retiro De Material</v>
          </cell>
          <cell r="E174" t="str">
            <v>M2</v>
          </cell>
          <cell r="F174">
            <v>6110</v>
          </cell>
          <cell r="G174">
            <v>42472</v>
          </cell>
        </row>
        <row r="175">
          <cell r="C175">
            <v>419</v>
          </cell>
          <cell r="D175" t="str">
            <v>Demolición De Pañete Sobre Muro Y Retiro De Material</v>
          </cell>
          <cell r="E175" t="str">
            <v>M2</v>
          </cell>
          <cell r="F175">
            <v>8294</v>
          </cell>
          <cell r="G175">
            <v>42472</v>
          </cell>
        </row>
        <row r="176">
          <cell r="C176">
            <v>420</v>
          </cell>
          <cell r="D176" t="str">
            <v>Viga En Concreto De 2500 Psi De 0.20 X 0.20 Mts, Incluye 2 Varillas De 1/2" , Estribos De 1/4"  A Cada 0.20 Mts</v>
          </cell>
          <cell r="E176" t="str">
            <v>ML</v>
          </cell>
          <cell r="F176">
            <v>39149.39</v>
          </cell>
          <cell r="G176">
            <v>41927</v>
          </cell>
        </row>
        <row r="177">
          <cell r="C177">
            <v>421</v>
          </cell>
          <cell r="D177" t="str">
            <v>Ajuste Y Mantenimiento De Cubierta En Lámina Ondulada De Asbesto Cemento Perfil 7, Incluye Amarres Y Ganchos De Fijacion</v>
          </cell>
          <cell r="E177" t="str">
            <v>M2</v>
          </cell>
          <cell r="F177">
            <v>15394.02</v>
          </cell>
          <cell r="G177">
            <v>41015</v>
          </cell>
        </row>
        <row r="178">
          <cell r="C178">
            <v>422</v>
          </cell>
          <cell r="D178" t="str">
            <v>Suministro E Instalación De Lámina Ondulada De Asbesto Cemento No. 6 Incluye Amarres Y Ganchos De Fijación</v>
          </cell>
          <cell r="E178" t="str">
            <v>UN</v>
          </cell>
          <cell r="F178">
            <v>54719.75</v>
          </cell>
          <cell r="G178">
            <v>41067</v>
          </cell>
        </row>
        <row r="179">
          <cell r="C179">
            <v>424</v>
          </cell>
          <cell r="D179" t="str">
            <v>Suministro E Instalación De Caballete De Asbesto Cemento, Incluye Amarres</v>
          </cell>
          <cell r="E179" t="str">
            <v>UN</v>
          </cell>
          <cell r="F179">
            <v>40003.39</v>
          </cell>
          <cell r="G179">
            <v>42415</v>
          </cell>
        </row>
        <row r="180">
          <cell r="C180">
            <v>426</v>
          </cell>
          <cell r="D180" t="str">
            <v>Suministro E Instalación De Lámina Plana De Asbesto Cemento Para Cielo Raso</v>
          </cell>
          <cell r="E180" t="str">
            <v>UN</v>
          </cell>
          <cell r="F180">
            <v>39819.760000000002</v>
          </cell>
          <cell r="G180">
            <v>41067</v>
          </cell>
        </row>
        <row r="181">
          <cell r="C181">
            <v>432</v>
          </cell>
          <cell r="D181" t="str">
            <v>Estuco Plastico Sobre Muro Con Pañete Allanado</v>
          </cell>
          <cell r="E181" t="str">
            <v>M2</v>
          </cell>
          <cell r="F181">
            <v>8998.4500000000007</v>
          </cell>
          <cell r="G181">
            <v>42578</v>
          </cell>
        </row>
        <row r="182">
          <cell r="C182">
            <v>434</v>
          </cell>
          <cell r="D182" t="str">
            <v>Estuco En Yeso Sobre Pañete Allanado</v>
          </cell>
          <cell r="E182" t="str">
            <v>M2</v>
          </cell>
          <cell r="F182">
            <v>7723.97</v>
          </cell>
          <cell r="G182">
            <v>42538</v>
          </cell>
        </row>
        <row r="183">
          <cell r="C183">
            <v>435</v>
          </cell>
          <cell r="D183" t="str">
            <v>Pañete Mortero 1:4 Impermeabilizado,  Allanado Sobre Muro</v>
          </cell>
          <cell r="E183" t="str">
            <v>M2</v>
          </cell>
          <cell r="F183">
            <v>17684.72</v>
          </cell>
          <cell r="G183">
            <v>42578</v>
          </cell>
        </row>
        <row r="184">
          <cell r="C184">
            <v>436</v>
          </cell>
          <cell r="D184" t="str">
            <v>Pañete Allanado Sobre Losa De Entrepiso, Mortero 1:4</v>
          </cell>
          <cell r="E184" t="str">
            <v>M2</v>
          </cell>
          <cell r="F184">
            <v>17671.57</v>
          </cell>
          <cell r="G184">
            <v>42472</v>
          </cell>
        </row>
        <row r="185">
          <cell r="C185">
            <v>437</v>
          </cell>
          <cell r="D185" t="str">
            <v>Pintura En Vinilo Para Calados A Tres Manos Tipo Viniltex O Similar</v>
          </cell>
          <cell r="E185" t="str">
            <v>M2</v>
          </cell>
          <cell r="F185">
            <v>12260.11</v>
          </cell>
          <cell r="G185">
            <v>41047</v>
          </cell>
        </row>
        <row r="186">
          <cell r="C186">
            <v>438</v>
          </cell>
          <cell r="D186" t="str">
            <v>Andén En Concreto De Fc = 3000 Psi E = 0.10 Mts</v>
          </cell>
          <cell r="E186" t="str">
            <v>M2</v>
          </cell>
          <cell r="F186">
            <v>64053.46</v>
          </cell>
          <cell r="G186">
            <v>42240</v>
          </cell>
        </row>
        <row r="187">
          <cell r="C187">
            <v>439</v>
          </cell>
          <cell r="D187" t="str">
            <v>Conformación De Pedraplén Compacto (Estabilizacion De Terreno)</v>
          </cell>
          <cell r="E187" t="str">
            <v>M3</v>
          </cell>
          <cell r="F187">
            <v>97332.4</v>
          </cell>
          <cell r="G187">
            <v>42552</v>
          </cell>
        </row>
        <row r="188">
          <cell r="C188">
            <v>440</v>
          </cell>
          <cell r="D188" t="str">
            <v>Solado En Concreto Fc =  2500 Psi De 0.10 Mts</v>
          </cell>
          <cell r="E188" t="str">
            <v>M2</v>
          </cell>
          <cell r="F188">
            <v>48276.76</v>
          </cell>
          <cell r="G188">
            <v>41038</v>
          </cell>
        </row>
        <row r="189">
          <cell r="C189">
            <v>441</v>
          </cell>
          <cell r="D189" t="str">
            <v>Bordillo En Concreto De 3000 Psi De 0.15 X 0.35 Mts</v>
          </cell>
          <cell r="E189" t="str">
            <v>ML</v>
          </cell>
          <cell r="F189">
            <v>49699.35</v>
          </cell>
          <cell r="G189">
            <v>42067</v>
          </cell>
        </row>
        <row r="190">
          <cell r="C190">
            <v>451</v>
          </cell>
          <cell r="D190" t="str">
            <v>Realce De Pozo De Inspeccion, En Ladrillo Tolette, Mortero De Pega 1:4 Impermeabilizado, Diametro Interno De 1.20 Mts, Altura &lt; 1.00 Mts</v>
          </cell>
          <cell r="E190" t="str">
            <v>UN</v>
          </cell>
          <cell r="F190">
            <v>1432584.95</v>
          </cell>
          <cell r="G190">
            <v>40697</v>
          </cell>
        </row>
        <row r="191">
          <cell r="C191">
            <v>454</v>
          </cell>
          <cell r="D191" t="str">
            <v>Suministro E Instalacion De Tuberia O Manguera Pf - Uad, De Polietileno De 3/4"  20Mm, Para Acometidas Domiciliarias</v>
          </cell>
          <cell r="E191" t="str">
            <v>ML</v>
          </cell>
          <cell r="F191">
            <v>31224.67</v>
          </cell>
          <cell r="G191">
            <v>39688</v>
          </cell>
        </row>
        <row r="192">
          <cell r="C192">
            <v>456</v>
          </cell>
          <cell r="D192" t="str">
            <v>Suministro E Instalacion De Tuberia Duratec O Similar 6"  160Mm</v>
          </cell>
          <cell r="E192" t="str">
            <v>ML</v>
          </cell>
          <cell r="F192">
            <v>69646.83</v>
          </cell>
          <cell r="G192">
            <v>41344</v>
          </cell>
        </row>
        <row r="193">
          <cell r="C193">
            <v>457</v>
          </cell>
          <cell r="D193" t="str">
            <v>Suministro E Instalacion De Tuberia De Concreto Reforzado De 24"  Incluye Solado En Concreto De 3000 Psi</v>
          </cell>
          <cell r="E193" t="str">
            <v>ML</v>
          </cell>
          <cell r="F193">
            <v>640532.67000000004</v>
          </cell>
          <cell r="G193">
            <v>39688</v>
          </cell>
        </row>
        <row r="194">
          <cell r="C194">
            <v>460</v>
          </cell>
          <cell r="D194" t="str">
            <v>Construccion De Registro De 1.10 X 1.60 X 0.60 Mts En Block De 0.15 Metros, Pañetado Con Mortero 1:4 Impermeabilizado, Placa De Fondo En Concreto De 3000 Psi, Y Tapa En Reja  De Hierro Con Varilla De 1/2" A Cada 0.15 Metros En Ambos Sentidos</v>
          </cell>
          <cell r="E194" t="str">
            <v>UN</v>
          </cell>
          <cell r="F194">
            <v>713053.63</v>
          </cell>
          <cell r="G194">
            <v>41799</v>
          </cell>
        </row>
        <row r="195">
          <cell r="C195">
            <v>462</v>
          </cell>
          <cell r="D195" t="str">
            <v>Muro De Contención En Concreto De 3000 Psi, Altura 1.00 Mts, E = 0.25 Mts</v>
          </cell>
          <cell r="E195" t="str">
            <v>ML</v>
          </cell>
          <cell r="F195">
            <v>193634.23</v>
          </cell>
          <cell r="G195">
            <v>42466</v>
          </cell>
        </row>
        <row r="196">
          <cell r="C196">
            <v>467</v>
          </cell>
          <cell r="D196" t="str">
            <v>Cama En Piedra Media Zonga O Ciclópea, Incluye Relleno En Arena Sierra Vieja, E = 0.60 Mts</v>
          </cell>
          <cell r="E196" t="str">
            <v>M3</v>
          </cell>
          <cell r="F196">
            <v>89352.13</v>
          </cell>
          <cell r="G196">
            <v>41026</v>
          </cell>
        </row>
        <row r="197">
          <cell r="C197">
            <v>468</v>
          </cell>
          <cell r="D197" t="str">
            <v>Construcción De Filtro France De 0.60 X 0.40 Mts, Incluye Geotextil Nt 3000</v>
          </cell>
          <cell r="E197" t="str">
            <v>ML</v>
          </cell>
          <cell r="F197">
            <v>43949.82</v>
          </cell>
          <cell r="G197">
            <v>41906</v>
          </cell>
        </row>
        <row r="198">
          <cell r="C198">
            <v>469</v>
          </cell>
          <cell r="D198" t="str">
            <v>Canal En Concreto De 3000 Psi, B = 0.90 Mts, Altura 0.40 Mts, E =0.10 Mts, Con Acero De Refuerzo De D = 3/8"  A Cada 0.40 Mts  En Ambos Sentidos</v>
          </cell>
          <cell r="E198" t="str">
            <v>ML</v>
          </cell>
          <cell r="F198">
            <v>74498.39</v>
          </cell>
          <cell r="G198">
            <v>41026</v>
          </cell>
        </row>
        <row r="199">
          <cell r="C199">
            <v>470</v>
          </cell>
          <cell r="D199" t="str">
            <v>Plantilla De Piso En Mortero 1:4 Impermeabilizado E = 0.05 Mts</v>
          </cell>
          <cell r="E199" t="str">
            <v>M2</v>
          </cell>
          <cell r="F199">
            <v>23364.12</v>
          </cell>
          <cell r="G199">
            <v>42578</v>
          </cell>
        </row>
        <row r="200">
          <cell r="C200">
            <v>472</v>
          </cell>
          <cell r="D200" t="str">
            <v>Revestimiento En Yeso Carton En Cuarto De Aires Sobre Ductos Metalicos Y Elaboracion De Cajuela Para Tuberia Externa</v>
          </cell>
          <cell r="E200" t="str">
            <v>GL</v>
          </cell>
          <cell r="F200">
            <v>675000</v>
          </cell>
          <cell r="G200">
            <v>39930</v>
          </cell>
        </row>
        <row r="201">
          <cell r="C201">
            <v>473</v>
          </cell>
          <cell r="D201" t="str">
            <v>Suministro, Instalacion Y Montaje De Puente Peatonal Cmi En Aluminio L = 13.50 Metros , Incluye (Transporte, Fabricación, Pasamanos Y Pasapies, Iluminación, Cojines De Anclaje, Rodapie), Descargue Del Puente En Bodega, Instalación Eléctrica De Cables Para Las Luces Led (Según Diseño)</v>
          </cell>
          <cell r="E201" t="str">
            <v>UN</v>
          </cell>
          <cell r="F201">
            <v>218426700</v>
          </cell>
          <cell r="G201">
            <v>42153</v>
          </cell>
        </row>
        <row r="202">
          <cell r="C202">
            <v>474</v>
          </cell>
          <cell r="D202" t="str">
            <v>Suministro E Instalacion General Electricas En Aula, Incluye Acometida, Salida De Luces, Salida De Tomacorriente, Salida De Abanico Y Lampara</v>
          </cell>
          <cell r="E202" t="str">
            <v>GL</v>
          </cell>
          <cell r="F202">
            <v>500000</v>
          </cell>
          <cell r="G202">
            <v>40086</v>
          </cell>
        </row>
        <row r="203">
          <cell r="C203">
            <v>475</v>
          </cell>
          <cell r="D203" t="str">
            <v>Suministro E Instalacion De Minisplit 1000 Btu, 110 V.</v>
          </cell>
          <cell r="E203" t="str">
            <v>UN</v>
          </cell>
          <cell r="F203">
            <v>800000</v>
          </cell>
          <cell r="G203">
            <v>40121</v>
          </cell>
        </row>
        <row r="204">
          <cell r="C204">
            <v>476</v>
          </cell>
          <cell r="D204" t="str">
            <v>Revisión, Cambio, Anclaje Tubería Eléctrica Conduit Existente Incluye Curvas, Uniones</v>
          </cell>
          <cell r="E204" t="str">
            <v>UN</v>
          </cell>
          <cell r="F204">
            <v>20000</v>
          </cell>
          <cell r="G204">
            <v>42254</v>
          </cell>
        </row>
        <row r="205">
          <cell r="C205">
            <v>477</v>
          </cell>
          <cell r="D205" t="str">
            <v>Limpieza General Y Retiro De Material</v>
          </cell>
          <cell r="E205" t="str">
            <v>GL</v>
          </cell>
          <cell r="F205">
            <v>1000000</v>
          </cell>
          <cell r="G205">
            <v>42132</v>
          </cell>
        </row>
        <row r="206">
          <cell r="C206">
            <v>478</v>
          </cell>
          <cell r="D206" t="str">
            <v>Suministro E Instalacion De Distribucion Cable Alimentador (Segun Diseño)</v>
          </cell>
          <cell r="E206" t="str">
            <v>GL</v>
          </cell>
          <cell r="F206">
            <v>600000</v>
          </cell>
          <cell r="G206">
            <v>40046</v>
          </cell>
        </row>
        <row r="207">
          <cell r="C207">
            <v>479</v>
          </cell>
          <cell r="D207" t="str">
            <v>Suministro Y Aplicacion De Pintura General</v>
          </cell>
          <cell r="E207" t="str">
            <v>GL</v>
          </cell>
          <cell r="F207">
            <v>3000000</v>
          </cell>
          <cell r="G207">
            <v>40046</v>
          </cell>
        </row>
        <row r="208">
          <cell r="C208">
            <v>480</v>
          </cell>
          <cell r="D208" t="str">
            <v>Desmonte E Instalación De La Campana De La Cabina Extractora</v>
          </cell>
          <cell r="E208" t="str">
            <v>UN</v>
          </cell>
          <cell r="F208">
            <v>2000000</v>
          </cell>
          <cell r="G208">
            <v>41935</v>
          </cell>
        </row>
        <row r="209">
          <cell r="C209">
            <v>481</v>
          </cell>
          <cell r="D209" t="str">
            <v>Suministro E Instalación De Puerta En Vidrio De 2.00 X 1.00 Metros Que Consta De Puerta De Una (1) Hoja En Vidrio Templado Incoloro De 10 Mm, Con Manija De Acero Inoxidable De 1000 Mm, Dos (2) Cerraduras Eslager, Zócalo En La Parte Inferior Y Bisagra Hidráulica De Piso. También Está Compuesto Por Un Cuerpo Fijo Superior, La Puerta Debe Ser Marcada Sand Blasting</v>
          </cell>
          <cell r="E209" t="str">
            <v>UN</v>
          </cell>
          <cell r="F209">
            <v>1850000</v>
          </cell>
          <cell r="G209">
            <v>41939</v>
          </cell>
        </row>
        <row r="210">
          <cell r="C210">
            <v>482</v>
          </cell>
          <cell r="D210" t="str">
            <v>Zócalo Media Caña En Mortero 1:4</v>
          </cell>
          <cell r="E210" t="str">
            <v>ML</v>
          </cell>
          <cell r="F210">
            <v>11552.11</v>
          </cell>
          <cell r="G210">
            <v>42572</v>
          </cell>
        </row>
        <row r="211">
          <cell r="C211">
            <v>483</v>
          </cell>
          <cell r="D211" t="str">
            <v>Suministro E Instalación De Caney En Palma</v>
          </cell>
          <cell r="E211" t="str">
            <v>M2</v>
          </cell>
          <cell r="F211">
            <v>83500</v>
          </cell>
          <cell r="G211">
            <v>40046</v>
          </cell>
        </row>
        <row r="212">
          <cell r="C212">
            <v>484</v>
          </cell>
          <cell r="D212" t="str">
            <v>Base Para Poste Autosoportada De Acuerdo A Especificaciones Técnicas De Electricaribe</v>
          </cell>
          <cell r="E212" t="str">
            <v>UN</v>
          </cell>
          <cell r="F212">
            <v>521325</v>
          </cell>
          <cell r="G212">
            <v>42573</v>
          </cell>
        </row>
        <row r="213">
          <cell r="C213">
            <v>485</v>
          </cell>
          <cell r="D213" t="str">
            <v>Suministro E Instalación De Escalón Tipo Gato Interna En Fibra De Vidrio E = 3/4"  L = 0.40 Metros, Incluye Pernos De Fijación En Acero Inoxidable</v>
          </cell>
          <cell r="E213" t="str">
            <v>UN</v>
          </cell>
          <cell r="F213">
            <v>95000</v>
          </cell>
          <cell r="G213">
            <v>41479</v>
          </cell>
        </row>
        <row r="214">
          <cell r="C214">
            <v>486</v>
          </cell>
          <cell r="D214" t="str">
            <v>Suministro E Instalacion De Tocetos</v>
          </cell>
          <cell r="E214" t="str">
            <v>UN</v>
          </cell>
          <cell r="F214">
            <v>7000</v>
          </cell>
          <cell r="G214">
            <v>40046</v>
          </cell>
        </row>
        <row r="215">
          <cell r="C215">
            <v>487</v>
          </cell>
          <cell r="D215" t="str">
            <v>Suministro De Tuberia Y Elementos Para La Estacion</v>
          </cell>
          <cell r="E215" t="str">
            <v>GL</v>
          </cell>
          <cell r="F215">
            <v>72317269</v>
          </cell>
          <cell r="G215">
            <v>40105</v>
          </cell>
        </row>
        <row r="216">
          <cell r="C216">
            <v>488</v>
          </cell>
          <cell r="D216" t="str">
            <v>Suministro E Instalación De Voz Y Dato, Incluye 80 Ml De Canaleta Plastica Tipo Mecano O Similar, 1300 Ml De Cableado Trenzado De 4 Pares Utp No Apantallado Categoría 6, 80 Unidades De  Canaleta Plástica Tipo Mecano O Similar De 100 X 60 Mm, Salida De Datos Doble Rj-45 Categoria 6, Certificación De Salida De Cableado Estructurado , Cat 6</v>
          </cell>
          <cell r="E216" t="str">
            <v>GL</v>
          </cell>
          <cell r="F216">
            <v>41141662</v>
          </cell>
          <cell r="G216">
            <v>41939</v>
          </cell>
        </row>
        <row r="217">
          <cell r="C217">
            <v>489</v>
          </cell>
          <cell r="D217" t="str">
            <v>Salida De Gas Natural Incluye Dos Controles De Cierre Rapido Y Acometida</v>
          </cell>
          <cell r="E217" t="str">
            <v>UN</v>
          </cell>
          <cell r="F217">
            <v>886905</v>
          </cell>
          <cell r="G217">
            <v>40106</v>
          </cell>
        </row>
        <row r="218">
          <cell r="C218">
            <v>490</v>
          </cell>
          <cell r="D218" t="str">
            <v>Edificio Oficinas Administrativas De La Estación De Policía De La Ciudadela 20 De Julio</v>
          </cell>
          <cell r="E218" t="str">
            <v>GL</v>
          </cell>
          <cell r="F218">
            <v>0</v>
          </cell>
          <cell r="G218">
            <v>41457</v>
          </cell>
        </row>
        <row r="219">
          <cell r="C219">
            <v>491</v>
          </cell>
          <cell r="D219" t="str">
            <v>Suministro E Instalacion De Puerta En Madera De 0.90 X 2.00 Mts De Triplex O Similar, Incluye Marco En Roble, Bisagras,  Cerradura De Bola Y Pintada Con Laca Color Natural.</v>
          </cell>
          <cell r="E219" t="str">
            <v>UN</v>
          </cell>
          <cell r="F219">
            <v>245000</v>
          </cell>
          <cell r="G219">
            <v>39692</v>
          </cell>
        </row>
        <row r="220">
          <cell r="C220">
            <v>492</v>
          </cell>
          <cell r="D220" t="str">
            <v>Publicaciones Y Vallas De 3.00 X 6.00 Metros, Incluye Instalacion Y Montaje</v>
          </cell>
          <cell r="E220" t="str">
            <v>UN</v>
          </cell>
          <cell r="F220">
            <v>750000</v>
          </cell>
          <cell r="G220">
            <v>40617</v>
          </cell>
        </row>
        <row r="221">
          <cell r="C221">
            <v>493</v>
          </cell>
          <cell r="D221" t="str">
            <v>Suministro E Instalación De Puerta Metálica  En Lámina Galvanizada Calibre 20 De Doble Faz Y Marco Calibre 18 De 1.00 X 2.00 Mts, Incluye Pintura Anticorrosiva Y Esmalte, Cerraduras Y Herrajes</v>
          </cell>
          <cell r="E221" t="str">
            <v>M2</v>
          </cell>
          <cell r="F221">
            <v>354125</v>
          </cell>
          <cell r="G221">
            <v>42572</v>
          </cell>
        </row>
        <row r="222">
          <cell r="C222">
            <v>494</v>
          </cell>
          <cell r="D222" t="str">
            <v>Suministro E Instalación De Equipo De Medida De Acuerdo A Exigencias Del Operador De Red, Incluye Medidor, Gabinete, Acometidas De Señales, Que Genera Pago Con La Presentación De La Factura Cancelada A Electricaribe</v>
          </cell>
          <cell r="E222" t="str">
            <v>GL</v>
          </cell>
          <cell r="F222">
            <v>1800000</v>
          </cell>
          <cell r="G222">
            <v>42494</v>
          </cell>
        </row>
        <row r="223">
          <cell r="C223">
            <v>495</v>
          </cell>
          <cell r="D223" t="str">
            <v>Publicaciones Y Vallas De 2.00 X 1.00 Metros, Incluye Instalacion Y Montaje</v>
          </cell>
          <cell r="E223" t="str">
            <v>UN</v>
          </cell>
          <cell r="F223">
            <v>370000</v>
          </cell>
          <cell r="G223">
            <v>42494</v>
          </cell>
        </row>
        <row r="224">
          <cell r="C224">
            <v>496</v>
          </cell>
          <cell r="D224" t="str">
            <v>Suministro E Instalacion De Enchape En Porcelana En Muro ( 0.20 X 0.20 Metros) Area De Meson</v>
          </cell>
          <cell r="E224" t="str">
            <v>M2</v>
          </cell>
          <cell r="F224">
            <v>24036</v>
          </cell>
          <cell r="G224">
            <v>40106</v>
          </cell>
        </row>
        <row r="225">
          <cell r="C225">
            <v>497</v>
          </cell>
          <cell r="D225" t="str">
            <v>Suministro E Instalacion De Tablero Principal Con Sus Tacos ( Segun Diseño)</v>
          </cell>
          <cell r="E225" t="str">
            <v>GL</v>
          </cell>
          <cell r="F225">
            <v>250000</v>
          </cell>
          <cell r="G225">
            <v>40046</v>
          </cell>
        </row>
        <row r="226">
          <cell r="C226">
            <v>498</v>
          </cell>
          <cell r="D226" t="str">
            <v>Publicaciones Y Vallas De 2.00 X 4.00 Metros, Incluye Instalacion Y Montaje</v>
          </cell>
          <cell r="E226" t="str">
            <v>UN</v>
          </cell>
          <cell r="F226">
            <v>500000</v>
          </cell>
          <cell r="G226">
            <v>40617</v>
          </cell>
        </row>
        <row r="227">
          <cell r="C227">
            <v>499</v>
          </cell>
          <cell r="D227" t="str">
            <v>Suministro E Instalacion De Calados</v>
          </cell>
          <cell r="E227" t="str">
            <v>GL</v>
          </cell>
          <cell r="F227">
            <v>120000</v>
          </cell>
          <cell r="G227">
            <v>40046</v>
          </cell>
        </row>
        <row r="228">
          <cell r="C228">
            <v>500</v>
          </cell>
          <cell r="D228" t="str">
            <v>Limpieza General Y Retiro De Material</v>
          </cell>
          <cell r="E228" t="str">
            <v>GL</v>
          </cell>
          <cell r="F228">
            <v>200000</v>
          </cell>
          <cell r="G228">
            <v>42466</v>
          </cell>
        </row>
        <row r="229">
          <cell r="C229">
            <v>501</v>
          </cell>
          <cell r="D229" t="str">
            <v>Desmonte De Muro De Drywall De Escalera, Desmonte De Cielo Raso A Altura Mayor De 3.00 Metros, Desmonte De Cubierta De Area De Escalera, Demolición De Cabezales En Columnas Del Tercer Piso, E Incluye Retiro De Material.</v>
          </cell>
          <cell r="E229" t="str">
            <v>GL</v>
          </cell>
          <cell r="F229">
            <v>2500000</v>
          </cell>
          <cell r="G229">
            <v>41934</v>
          </cell>
        </row>
        <row r="230">
          <cell r="C230">
            <v>502</v>
          </cell>
          <cell r="D230" t="str">
            <v>Estuco Plastico Y Pintura En Paredes</v>
          </cell>
          <cell r="E230" t="str">
            <v>M2</v>
          </cell>
          <cell r="F230">
            <v>18139.52</v>
          </cell>
          <cell r="G230">
            <v>41850</v>
          </cell>
        </row>
        <row r="231">
          <cell r="C231">
            <v>503</v>
          </cell>
          <cell r="D231" t="str">
            <v>Suministro E Instalacion De Meson De Cocina En Concreto De 2500 Psi, De 0.80 X 0.60 X .07 Metros, Lavaplatos En Granito De 0.50 X 0.40 Metros</v>
          </cell>
          <cell r="E231" t="str">
            <v>UN</v>
          </cell>
          <cell r="F231">
            <v>51486.43</v>
          </cell>
          <cell r="G231">
            <v>40106</v>
          </cell>
        </row>
        <row r="232">
          <cell r="C232">
            <v>504</v>
          </cell>
          <cell r="D232" t="str">
            <v>Sin Detalle</v>
          </cell>
          <cell r="E232" t="str">
            <v>UN</v>
          </cell>
          <cell r="F232">
            <v>0</v>
          </cell>
          <cell r="G232">
            <v>39874</v>
          </cell>
        </row>
        <row r="233">
          <cell r="C233">
            <v>505</v>
          </cell>
          <cell r="D233" t="str">
            <v>Suministro, Instalación, Montaje Y Funcionamiento De Las Obras Electricas En  Edificio Casa Vargas (Ver Relación Adjunta)</v>
          </cell>
          <cell r="E233" t="str">
            <v>UN</v>
          </cell>
          <cell r="F233">
            <v>160000000</v>
          </cell>
          <cell r="G233">
            <v>41120</v>
          </cell>
        </row>
        <row r="234">
          <cell r="C234">
            <v>506</v>
          </cell>
          <cell r="D234" t="str">
            <v>Capitulo - Obra Civil Caseta Eléctrica</v>
          </cell>
          <cell r="E234" t="str">
            <v>UN</v>
          </cell>
          <cell r="F234">
            <v>0</v>
          </cell>
          <cell r="G234">
            <v>41773</v>
          </cell>
        </row>
        <row r="235">
          <cell r="C235">
            <v>507</v>
          </cell>
          <cell r="D235" t="str">
            <v>Suministro E Instalación De Ventana En Madera, Incluye Marco, Pintura, Topes Bisagras  Y Pasadores ( Ver Diseño)</v>
          </cell>
          <cell r="E235" t="str">
            <v>M2</v>
          </cell>
          <cell r="F235">
            <v>450000</v>
          </cell>
          <cell r="G235">
            <v>41344</v>
          </cell>
        </row>
        <row r="236">
          <cell r="C236">
            <v>508</v>
          </cell>
          <cell r="D236" t="str">
            <v>Medición Y Regulación: Suministro E Instalación De 26 Medidores Elkro G4 Para Cada Uno De Los Servicios, Incluye Construcción De 32 Tableros Tg 3/4", 32 Rejilla, 4 Reguladores 1213B/1213B2, Según Especificaciones De Gases Del Caribe S.A. (Facturación Adjunta)</v>
          </cell>
          <cell r="E236" t="str">
            <v>GL</v>
          </cell>
          <cell r="F236">
            <v>8327638</v>
          </cell>
          <cell r="G236">
            <v>41145</v>
          </cell>
        </row>
        <row r="237">
          <cell r="C237">
            <v>509</v>
          </cell>
          <cell r="D237" t="str">
            <v>Suministro E Instalacion De Caja De 4 Circuitos</v>
          </cell>
          <cell r="E237" t="str">
            <v>UN</v>
          </cell>
          <cell r="F237">
            <v>34934.76</v>
          </cell>
          <cell r="G237">
            <v>40106</v>
          </cell>
        </row>
        <row r="238">
          <cell r="C238">
            <v>510</v>
          </cell>
          <cell r="D238" t="str">
            <v>Instalaciones Y Suministro Eléctrico Estación Rebombeo Aguas Residuales</v>
          </cell>
          <cell r="E238" t="str">
            <v>UN</v>
          </cell>
          <cell r="F238">
            <v>0</v>
          </cell>
          <cell r="G238">
            <v>41479</v>
          </cell>
        </row>
        <row r="239">
          <cell r="C239">
            <v>511</v>
          </cell>
          <cell r="D239" t="str">
            <v>Suministro E Instalacion De Lavaderos</v>
          </cell>
          <cell r="E239" t="str">
            <v>UN</v>
          </cell>
          <cell r="F239">
            <v>87400</v>
          </cell>
          <cell r="G239">
            <v>40106</v>
          </cell>
        </row>
        <row r="240">
          <cell r="C240">
            <v>512</v>
          </cell>
          <cell r="D240" t="str">
            <v>Suministro E Instalacion De Enchape Piso 0.20 X 0.20 Metros</v>
          </cell>
          <cell r="E240" t="str">
            <v>M2</v>
          </cell>
          <cell r="F240">
            <v>27772.42</v>
          </cell>
          <cell r="G240">
            <v>40106</v>
          </cell>
        </row>
        <row r="241">
          <cell r="C241">
            <v>513</v>
          </cell>
          <cell r="D241" t="str">
            <v>Suministro E Instalacion De Tres Varillas D= 5/8" , Longitud 1.80 Mts, En Cobre Legitimo, 3 Puntos De Soldadura De 115 Grs, 75 Gramos De Hidrosolta, 20 Mts De Alambre No. 4, Incluye Excavacion, Soldadura, Adecuacion De La Tierra Y Conexion Al Tablero</v>
          </cell>
          <cell r="E241" t="str">
            <v>GL</v>
          </cell>
          <cell r="F241">
            <v>974000</v>
          </cell>
          <cell r="G241">
            <v>39693</v>
          </cell>
        </row>
        <row r="242">
          <cell r="C242">
            <v>514</v>
          </cell>
          <cell r="D242" t="str">
            <v>Suministro E Instalación De Estructura Para Cubierta En Sistema Tipo Cercha Configurada Con Ipe Galvanizada Calibre 16 De 160 X 60 Mm, Soldadura 718, Pintura En Anticorrosivo Y Acabado, Longitud 20.00 X 1.80 Metros</v>
          </cell>
          <cell r="E242" t="str">
            <v>UN</v>
          </cell>
          <cell r="F242">
            <v>7500000</v>
          </cell>
          <cell r="G242">
            <v>41936</v>
          </cell>
        </row>
        <row r="243">
          <cell r="C243">
            <v>515</v>
          </cell>
          <cell r="D243" t="str">
            <v>Suministro E Instalacion De Tablero Acrilico, Con Porta Borrador De 2.20 X 1.20 Mts</v>
          </cell>
          <cell r="E243" t="str">
            <v>UN</v>
          </cell>
          <cell r="F243">
            <v>280000</v>
          </cell>
          <cell r="G243">
            <v>39693</v>
          </cell>
        </row>
        <row r="244">
          <cell r="C244">
            <v>516</v>
          </cell>
          <cell r="D244" t="str">
            <v>Capítulo - Redes Eléctricas</v>
          </cell>
          <cell r="E244" t="str">
            <v>SD</v>
          </cell>
          <cell r="F244">
            <v>0</v>
          </cell>
          <cell r="G244">
            <v>41554</v>
          </cell>
        </row>
        <row r="245">
          <cell r="C245">
            <v>517</v>
          </cell>
          <cell r="D245" t="str">
            <v>Desmonte De Instalaciones Eléctricas En Cualquier Material De La Salida Hasta El Tablero, Incluye Aislamiento, Retiro De Tubería Donde Sea Posible, Taponamiento De Salidas Y Adecuación De Circuitos En Tablero Y Retiro De Material</v>
          </cell>
          <cell r="E245" t="str">
            <v>GL</v>
          </cell>
          <cell r="F245">
            <v>450000</v>
          </cell>
          <cell r="G245">
            <v>41344</v>
          </cell>
        </row>
        <row r="246">
          <cell r="C246">
            <v>518</v>
          </cell>
          <cell r="D246" t="str">
            <v>Suministro E Instalacion De Estabilizadores Con Supresor De Pico De 1000 V.</v>
          </cell>
          <cell r="E246" t="str">
            <v>UN</v>
          </cell>
          <cell r="F246">
            <v>90000</v>
          </cell>
          <cell r="G246">
            <v>39693</v>
          </cell>
        </row>
        <row r="247">
          <cell r="C247">
            <v>519</v>
          </cell>
          <cell r="D247" t="str">
            <v>Suministro E Instalación De Puerta De Acceso En Vidrio Y Aluminio De 2.00 X 2.20 Metros Que Consta De Puerta Corrediza De Dos (2) Hojas En Vidrio Templado Incoloro De 10 Mm, Con Manija De Acero Inoxidable De 1000 Mm, Cerradura Central, Bisagra Overseas. También Está Compuesto Por Un Cuerpo Superior De Aluminio Con Pisavidrio Sistema 3831 Y Vidrio Crudo De 6 Mm, Incluye Sensor Para Abrirse Automáticamente.</v>
          </cell>
          <cell r="E247" t="str">
            <v>UN</v>
          </cell>
          <cell r="F247">
            <v>9338204</v>
          </cell>
          <cell r="G247">
            <v>41934</v>
          </cell>
        </row>
        <row r="248">
          <cell r="C248">
            <v>520</v>
          </cell>
          <cell r="D248" t="str">
            <v>Suministro E Instalacion De Extintor De Gas Solkaflam 123 De 3..700 Gramos, Incluye Gancho De Soporte</v>
          </cell>
          <cell r="E248" t="str">
            <v>UN</v>
          </cell>
          <cell r="F248">
            <v>197200</v>
          </cell>
          <cell r="G248">
            <v>39693</v>
          </cell>
        </row>
        <row r="249">
          <cell r="C249">
            <v>524</v>
          </cell>
          <cell r="D249" t="str">
            <v>Suministro E Instalación De Reja En Hierro Para Cielo Raso  En Varilla Cuadrada De 1/2"  Legitima, Incluye Pintura Anticorrosiva Y Esmalte</v>
          </cell>
          <cell r="E249" t="str">
            <v>M2</v>
          </cell>
          <cell r="F249">
            <v>156802.79999999999</v>
          </cell>
          <cell r="G249">
            <v>41666</v>
          </cell>
        </row>
        <row r="250">
          <cell r="C250">
            <v>525</v>
          </cell>
          <cell r="D250" t="str">
            <v>E - Suministro E Instalación De Tablero De Doce (12) Circuitos Incluye Tacos</v>
          </cell>
          <cell r="E250" t="str">
            <v>UN</v>
          </cell>
          <cell r="F250">
            <v>338878.33</v>
          </cell>
          <cell r="G250">
            <v>42472</v>
          </cell>
        </row>
        <row r="251">
          <cell r="C251">
            <v>526</v>
          </cell>
          <cell r="D251" t="str">
            <v>Suministro E Instalación De Gabinete Metálico De 42U De 0.60 X 1.00 Metro De Profundidad, Incluye Rack Para Equipo De Comunicaciones Y Multitoma Vertical De 6 Puestos, 3 Bandejas Porta Equipos, 2 Ventiladores Extractores De 4" De Uso Contínuo, 48 Patch Cords De 1.00 Metro, 6 Organizadores De Cable Horizontal Y Vertical Y 1 Switch De 24 Puestos Cat. 6, Puerta Delantera En Acrílico Y Trasera En Lámina Totalmente Desmontable</v>
          </cell>
          <cell r="E251" t="str">
            <v>UN</v>
          </cell>
          <cell r="F251">
            <v>13855980</v>
          </cell>
          <cell r="G251">
            <v>41936</v>
          </cell>
        </row>
        <row r="252">
          <cell r="C252">
            <v>527</v>
          </cell>
          <cell r="D252" t="str">
            <v>Divisiones Modulares De 2.50 Metros De Altura (Piso - Techo ), En Vidrio Templado De 8Mm, Consta De 14 Puertas ( 0.70 A 0.90 Metros  X  2.50 Metros</v>
          </cell>
          <cell r="E252" t="str">
            <v>M2</v>
          </cell>
          <cell r="F252">
            <v>575000</v>
          </cell>
          <cell r="G252">
            <v>42415</v>
          </cell>
        </row>
        <row r="253">
          <cell r="C253">
            <v>528</v>
          </cell>
          <cell r="D253" t="str">
            <v>Manejo De Aguas De Arroyos: Construir Diques O Barreras Para La Contencion Del Flujo O Escorrentía De Las Aguas, Utilizar Equipos Como Motobomba, Tuberia Pvc D = 6",  8" Y Cuadrilla De Obra</v>
          </cell>
          <cell r="E253" t="str">
            <v>DI</v>
          </cell>
          <cell r="F253">
            <v>55000</v>
          </cell>
          <cell r="G253">
            <v>40809</v>
          </cell>
        </row>
        <row r="254">
          <cell r="C254">
            <v>529</v>
          </cell>
          <cell r="D254" t="str">
            <v>Pintura De Esmalte Para Puerta En Madera Tipo Pintuco O Similar</v>
          </cell>
          <cell r="E254" t="str">
            <v>M2</v>
          </cell>
          <cell r="F254">
            <v>28919.86</v>
          </cell>
          <cell r="G254">
            <v>41680</v>
          </cell>
        </row>
        <row r="255">
          <cell r="C255">
            <v>531</v>
          </cell>
          <cell r="D255" t="str">
            <v>Suministro E Instalación De Reja En Varilla Cuadrada De 1/2"  Legitima, Incluye Pintura Anticorrosiva Y Esmalte</v>
          </cell>
          <cell r="E255" t="str">
            <v>M2</v>
          </cell>
          <cell r="F255">
            <v>145701.54999999999</v>
          </cell>
          <cell r="G255">
            <v>42472</v>
          </cell>
        </row>
        <row r="256">
          <cell r="C256">
            <v>532</v>
          </cell>
          <cell r="D256" t="str">
            <v>E - Salida De Tomacorriente Doble Con Puesta A Tierra, De 125V, Color Naranja</v>
          </cell>
          <cell r="E256" t="str">
            <v>UN</v>
          </cell>
          <cell r="F256">
            <v>80515.5</v>
          </cell>
          <cell r="G256">
            <v>42578</v>
          </cell>
        </row>
        <row r="257">
          <cell r="C257">
            <v>536</v>
          </cell>
          <cell r="D257" t="str">
            <v>E - Acometida Parcial Eléctrica Con Tubería Conduit Pvc  D = 1" , Alambrado Con Cable No.6</v>
          </cell>
          <cell r="E257" t="str">
            <v>ML</v>
          </cell>
          <cell r="F257">
            <v>37867.42</v>
          </cell>
          <cell r="G257">
            <v>42472</v>
          </cell>
        </row>
        <row r="258">
          <cell r="C258">
            <v>537</v>
          </cell>
          <cell r="D258" t="str">
            <v>E - Acometida Parcial Eléctrica Con Tubería Conduit Pvc D = 1" , Alambrado Con Cable No. 8</v>
          </cell>
          <cell r="E258" t="str">
            <v>ML</v>
          </cell>
          <cell r="F258">
            <v>28256.77</v>
          </cell>
          <cell r="G258">
            <v>41569</v>
          </cell>
        </row>
        <row r="259">
          <cell r="C259">
            <v>541</v>
          </cell>
          <cell r="D259" t="str">
            <v>Piso En Baldosa De Cemento De 0.20 X 0.20 Mts</v>
          </cell>
          <cell r="E259" t="str">
            <v>M2</v>
          </cell>
          <cell r="F259">
            <v>40088.910000000003</v>
          </cell>
          <cell r="G259">
            <v>41767</v>
          </cell>
        </row>
        <row r="260">
          <cell r="C260">
            <v>542</v>
          </cell>
          <cell r="D260" t="str">
            <v>Zócalo En Baldosa De Cemento</v>
          </cell>
          <cell r="E260" t="str">
            <v>ML</v>
          </cell>
          <cell r="F260">
            <v>7719.05</v>
          </cell>
          <cell r="G260">
            <v>41767</v>
          </cell>
        </row>
        <row r="261">
          <cell r="C261">
            <v>543</v>
          </cell>
          <cell r="D261" t="str">
            <v>Lavatrapero En Mampostería, Enchapado En Cerámica</v>
          </cell>
          <cell r="E261" t="str">
            <v>UN</v>
          </cell>
          <cell r="F261">
            <v>100000</v>
          </cell>
          <cell r="G261">
            <v>41381</v>
          </cell>
        </row>
        <row r="262">
          <cell r="C262">
            <v>544</v>
          </cell>
          <cell r="D262" t="str">
            <v>Filete O Juntas De Muro Con Mortero 1:4</v>
          </cell>
          <cell r="E262" t="str">
            <v>ML</v>
          </cell>
          <cell r="F262">
            <v>9974.3700000000008</v>
          </cell>
          <cell r="G262">
            <v>42538</v>
          </cell>
        </row>
        <row r="263">
          <cell r="C263">
            <v>545</v>
          </cell>
          <cell r="D263" t="str">
            <v>Suministro E Instalación De Planta De Emergencia Tipo Stand By De 12 Kw 460 V  Ac 3 Fases 60 Hz Con Tanque De Combustible Y Cabina Insonora Tipo Intemperie Ip 68</v>
          </cell>
          <cell r="E263" t="str">
            <v>UN</v>
          </cell>
          <cell r="F263">
            <v>14560890</v>
          </cell>
          <cell r="G263">
            <v>41480</v>
          </cell>
        </row>
        <row r="264">
          <cell r="C264">
            <v>546</v>
          </cell>
          <cell r="D264" t="str">
            <v>Suministro E Instalación De Ventana Proyectante En Aluminio Blanco Con Vidrio Azul De Seguridad De 6 Mm, Cierre Archivo Doble Y Sellamiento Perimetral En Silicona. Módulo De 2.20 X 2.70 Metros, Fijos En Perfilería De 3" X 1 1/2", Incluye Ventana Tipo Proyectante Con Brazos Escualizables En Acero. El Vidrio De 6 Mm Templado Instalado Tipo Flotante</v>
          </cell>
          <cell r="E264" t="str">
            <v>M2</v>
          </cell>
          <cell r="F264">
            <v>1100000</v>
          </cell>
          <cell r="G264">
            <v>41934</v>
          </cell>
        </row>
        <row r="265">
          <cell r="C265">
            <v>547</v>
          </cell>
          <cell r="D265" t="str">
            <v>Suministro E Instalación De Cerradura De Bola Para Baño</v>
          </cell>
          <cell r="E265" t="str">
            <v>UN</v>
          </cell>
          <cell r="F265">
            <v>65438.33</v>
          </cell>
          <cell r="G265">
            <v>41697</v>
          </cell>
        </row>
        <row r="266">
          <cell r="C266">
            <v>548</v>
          </cell>
          <cell r="D266" t="str">
            <v>Socializacion De Proyectos De Obras De  Infraestructura</v>
          </cell>
          <cell r="E266" t="str">
            <v>ME</v>
          </cell>
          <cell r="F266">
            <v>1000000</v>
          </cell>
          <cell r="G266">
            <v>40616</v>
          </cell>
        </row>
        <row r="267">
          <cell r="C267">
            <v>549</v>
          </cell>
          <cell r="D267" t="str">
            <v>Base Suelo Cemento 1:20, Compactado E = 0.20 Mts</v>
          </cell>
          <cell r="E267" t="str">
            <v>M2</v>
          </cell>
          <cell r="F267">
            <v>33057.85</v>
          </cell>
          <cell r="G267">
            <v>42517</v>
          </cell>
        </row>
        <row r="268">
          <cell r="C268">
            <v>551</v>
          </cell>
          <cell r="D268" t="str">
            <v>Pavimento En Concreto Rígido 4000 Psi E = 0.20 Mts, Pasadores D = 1" - Longitud 0.35 Metros A Cada 0.30 Metros Y D =  1/2" Longitud 0.85 Metros  A Cada 1.20 Metros  , Junta Y Antisol</v>
          </cell>
          <cell r="E268" t="str">
            <v>M2</v>
          </cell>
          <cell r="F268">
            <v>139804.29999999999</v>
          </cell>
          <cell r="G268">
            <v>42493</v>
          </cell>
        </row>
        <row r="269">
          <cell r="C269">
            <v>552</v>
          </cell>
          <cell r="D269" t="str">
            <v>Bordillo En Concreto De 3000 Psi De 0.15 X 0.40 Mts</v>
          </cell>
          <cell r="E269" t="str">
            <v>ML</v>
          </cell>
          <cell r="F269">
            <v>59103.1</v>
          </cell>
          <cell r="G269">
            <v>42517</v>
          </cell>
        </row>
        <row r="270">
          <cell r="C270">
            <v>553</v>
          </cell>
          <cell r="D270" t="str">
            <v>Corte Y Perfilado De Pavimento Con Disco De Diamante</v>
          </cell>
          <cell r="E270" t="str">
            <v>ML</v>
          </cell>
          <cell r="F270">
            <v>8524</v>
          </cell>
          <cell r="G270">
            <v>41565</v>
          </cell>
        </row>
        <row r="271">
          <cell r="C271">
            <v>556</v>
          </cell>
          <cell r="D271" t="str">
            <v>Demolición De Pavimento Y Retiro De Material</v>
          </cell>
          <cell r="E271" t="str">
            <v>M2</v>
          </cell>
          <cell r="F271">
            <v>18364.43</v>
          </cell>
          <cell r="G271">
            <v>42524</v>
          </cell>
        </row>
        <row r="272">
          <cell r="C272">
            <v>557</v>
          </cell>
          <cell r="D272" t="str">
            <v>Demolición De Bordillo Y Retiro De Material</v>
          </cell>
          <cell r="E272" t="str">
            <v>ML</v>
          </cell>
          <cell r="F272">
            <v>5870</v>
          </cell>
          <cell r="G272">
            <v>42524</v>
          </cell>
        </row>
        <row r="273">
          <cell r="C273">
            <v>558</v>
          </cell>
          <cell r="D273" t="str">
            <v>Placa Aligerada En Metaldeck, Flotante Apoyada En Piezas Mensulares Y De Espesor 0.20 Metros (Ver Diseño Y Especificaciones)</v>
          </cell>
          <cell r="E273" t="str">
            <v>M2</v>
          </cell>
          <cell r="F273">
            <v>125010.37</v>
          </cell>
          <cell r="G273">
            <v>42415</v>
          </cell>
        </row>
        <row r="274">
          <cell r="C274">
            <v>560</v>
          </cell>
          <cell r="D274" t="str">
            <v>Baranda De Protección En Tubería Galvanizada D = 2" , Calibre 1/8" , Incluye Pintura, Altura 1.00 Mts Parales A Cada 1.20 Mts</v>
          </cell>
          <cell r="E274" t="str">
            <v>ML</v>
          </cell>
          <cell r="F274">
            <v>115848.33</v>
          </cell>
          <cell r="G274">
            <v>41026</v>
          </cell>
        </row>
        <row r="275">
          <cell r="C275">
            <v>565</v>
          </cell>
          <cell r="D275" t="str">
            <v>Pintura De Esmalte Para Reja Tipo  Pintuco O Similar</v>
          </cell>
          <cell r="E275" t="str">
            <v>M2</v>
          </cell>
          <cell r="F275">
            <v>19779.14</v>
          </cell>
          <cell r="G275">
            <v>42472</v>
          </cell>
        </row>
        <row r="276">
          <cell r="C276">
            <v>566</v>
          </cell>
          <cell r="D276" t="str">
            <v>Traslado De Manejadoras De Aire Acondicionado, Ubicadas En La Cubierta, Hacia La Losa De La Zona De Evidencias, Incluye Sistema Mecánico De Montaje, A Una Altura Superior A Los 7.00 Metros</v>
          </cell>
          <cell r="E276" t="str">
            <v>GL</v>
          </cell>
          <cell r="F276">
            <v>4500000</v>
          </cell>
          <cell r="G276">
            <v>41934</v>
          </cell>
        </row>
        <row r="277">
          <cell r="C277">
            <v>568</v>
          </cell>
          <cell r="D277" t="str">
            <v>Pago Derechos De Conexion Con La Presentación De La Factura Cancelada Ante Electricaribe</v>
          </cell>
          <cell r="E277" t="str">
            <v>GL</v>
          </cell>
          <cell r="F277">
            <v>542419</v>
          </cell>
          <cell r="G277">
            <v>42558</v>
          </cell>
        </row>
        <row r="278">
          <cell r="C278">
            <v>569</v>
          </cell>
          <cell r="D278" t="str">
            <v>Suministro E Instalacion De Bancas Segun Modelo Existente En El Sitio</v>
          </cell>
          <cell r="E278" t="str">
            <v>UN</v>
          </cell>
          <cell r="F278">
            <v>300000</v>
          </cell>
          <cell r="G278">
            <v>40374</v>
          </cell>
        </row>
        <row r="279">
          <cell r="C279">
            <v>574</v>
          </cell>
          <cell r="D279" t="str">
            <v>Pintura De Esmalte Sobre Muro Tipo Pintuco O Similar</v>
          </cell>
          <cell r="E279" t="str">
            <v>M2</v>
          </cell>
          <cell r="F279">
            <v>17676.91</v>
          </cell>
          <cell r="G279">
            <v>42496</v>
          </cell>
        </row>
        <row r="280">
          <cell r="C280">
            <v>575</v>
          </cell>
          <cell r="D280" t="str">
            <v>Pintura En Esmalte Sobre Zócalo</v>
          </cell>
          <cell r="E280" t="str">
            <v>ML</v>
          </cell>
          <cell r="F280">
            <v>6626.28</v>
          </cell>
          <cell r="G280">
            <v>42496</v>
          </cell>
        </row>
        <row r="281">
          <cell r="C281">
            <v>576</v>
          </cell>
          <cell r="D281" t="str">
            <v>Demolición De Cimiento, Viga, Pedestal Y Columna En Concreto Reforzado Ancho &gt; 0.30 Metros Y Retiro De Material</v>
          </cell>
          <cell r="E281" t="str">
            <v>ML</v>
          </cell>
          <cell r="F281">
            <v>22417.75</v>
          </cell>
          <cell r="G281">
            <v>41927</v>
          </cell>
        </row>
        <row r="282">
          <cell r="C282">
            <v>577</v>
          </cell>
          <cell r="D282" t="str">
            <v>Mantenimiento Y Reparación De Bolardos Metálicos.</v>
          </cell>
          <cell r="E282" t="str">
            <v>UN</v>
          </cell>
          <cell r="F282">
            <v>30000</v>
          </cell>
          <cell r="G282">
            <v>42090</v>
          </cell>
        </row>
        <row r="283">
          <cell r="C283">
            <v>578</v>
          </cell>
          <cell r="D283" t="str">
            <v>Demoliciones Generales Y Retiro De Material</v>
          </cell>
          <cell r="E283" t="str">
            <v>GL</v>
          </cell>
          <cell r="F283">
            <v>250000</v>
          </cell>
          <cell r="G283">
            <v>42578</v>
          </cell>
        </row>
        <row r="284">
          <cell r="C284">
            <v>579</v>
          </cell>
          <cell r="D284" t="str">
            <v>Revision General Y Mantenimiento De Puntos Electricos</v>
          </cell>
          <cell r="E284" t="str">
            <v>GL</v>
          </cell>
          <cell r="F284">
            <v>450000</v>
          </cell>
          <cell r="G284">
            <v>40366</v>
          </cell>
        </row>
        <row r="285">
          <cell r="C285">
            <v>580</v>
          </cell>
          <cell r="D285" t="str">
            <v>Tapa Para Canal Pluvial En Concreto Reforzado De 3000 Psi, E = 0.10 Mts</v>
          </cell>
          <cell r="E285" t="str">
            <v>M2</v>
          </cell>
          <cell r="F285">
            <v>65000</v>
          </cell>
          <cell r="G285">
            <v>39701</v>
          </cell>
        </row>
        <row r="286">
          <cell r="C286">
            <v>581</v>
          </cell>
          <cell r="D286" t="str">
            <v>Zócalo En Granito Pulido Tipo Media Caña</v>
          </cell>
          <cell r="E286" t="str">
            <v>ML</v>
          </cell>
          <cell r="F286">
            <v>24496.25</v>
          </cell>
          <cell r="G286">
            <v>42241</v>
          </cell>
        </row>
        <row r="287">
          <cell r="C287">
            <v>585</v>
          </cell>
          <cell r="D287" t="str">
            <v>Suministro E Instalación De Cubierta En Teja Canaleta 43, Incluye Fijador, Gancho Y Sellador</v>
          </cell>
          <cell r="E287" t="str">
            <v>M2</v>
          </cell>
          <cell r="F287">
            <v>117820.04</v>
          </cell>
          <cell r="G287">
            <v>41067</v>
          </cell>
        </row>
        <row r="288">
          <cell r="C288">
            <v>590</v>
          </cell>
          <cell r="D288" t="str">
            <v>Reinstalación De Cubierta En Teja Canaleta 43 Incluye Tornillo De Fijación Y Ganchos</v>
          </cell>
          <cell r="E288" t="str">
            <v>M2</v>
          </cell>
          <cell r="F288">
            <v>18634.5</v>
          </cell>
          <cell r="G288">
            <v>41067</v>
          </cell>
        </row>
        <row r="289">
          <cell r="C289">
            <v>594</v>
          </cell>
          <cell r="D289" t="str">
            <v>Levante De Muro Sencillo En Ladrillo Comun, Mortero De Pega 1:4</v>
          </cell>
          <cell r="E289" t="str">
            <v>M2</v>
          </cell>
          <cell r="F289">
            <v>48292.88</v>
          </cell>
          <cell r="G289">
            <v>41927</v>
          </cell>
        </row>
        <row r="290">
          <cell r="C290">
            <v>595</v>
          </cell>
          <cell r="D290" t="str">
            <v>Levante De Muro Doble En Ladrillo Común</v>
          </cell>
          <cell r="E290" t="str">
            <v>M2</v>
          </cell>
          <cell r="F290">
            <v>96468.67</v>
          </cell>
          <cell r="G290">
            <v>41017</v>
          </cell>
        </row>
        <row r="291">
          <cell r="C291">
            <v>604</v>
          </cell>
          <cell r="D291" t="str">
            <v>Suministro E Instalación De Cielo Raso En Drywall</v>
          </cell>
          <cell r="E291" t="str">
            <v>M2</v>
          </cell>
          <cell r="F291">
            <v>44461.73</v>
          </cell>
          <cell r="G291">
            <v>42572</v>
          </cell>
        </row>
        <row r="292">
          <cell r="C292">
            <v>607</v>
          </cell>
          <cell r="D292" t="str">
            <v>Suministro E Instalación De Muro En Drywall Por Una Cara</v>
          </cell>
          <cell r="E292" t="str">
            <v>M2</v>
          </cell>
          <cell r="F292">
            <v>44340.44</v>
          </cell>
          <cell r="G292">
            <v>41347</v>
          </cell>
        </row>
        <row r="293">
          <cell r="C293">
            <v>613</v>
          </cell>
          <cell r="D293" t="str">
            <v>Pavimento En Concreto Rígido 3000 Psi E = 0.15 Mts, Pasadores D = 3/4" - Longitud 0.35 Metros A Cada 0.30 Metros Y D = 1/2" - Longitud 0.85 Metros A Cada 1.20 Metros, Junta Y Antisol</v>
          </cell>
          <cell r="E293" t="str">
            <v>M2</v>
          </cell>
          <cell r="F293">
            <v>95451.22</v>
          </cell>
          <cell r="G293">
            <v>42493</v>
          </cell>
        </row>
        <row r="294">
          <cell r="C294">
            <v>614</v>
          </cell>
          <cell r="D294" t="str">
            <v>Cuneta Bordillo En Concreto De 3000 Psi  Reforzado, De 0.40 + 0.50 + 0.15 Mts, E=0.10 Mts</v>
          </cell>
          <cell r="E294" t="str">
            <v>ML</v>
          </cell>
          <cell r="F294">
            <v>75531.56</v>
          </cell>
          <cell r="G294">
            <v>42241</v>
          </cell>
        </row>
        <row r="295">
          <cell r="C295">
            <v>615</v>
          </cell>
          <cell r="D295" t="str">
            <v>Suministro E Instalacion De Enchape Pared 0.20 X 0.20 Metros</v>
          </cell>
          <cell r="E295" t="str">
            <v>M2</v>
          </cell>
          <cell r="F295">
            <v>24036</v>
          </cell>
          <cell r="G295">
            <v>40106</v>
          </cell>
        </row>
        <row r="296">
          <cell r="C296">
            <v>616</v>
          </cell>
          <cell r="D296" t="str">
            <v>Suministro E Instalación De Muro En Sistema Drywall En Superboard, El Cual Consta De Estructura Convencional Para El Anclaje De Lámina, Pero También Consta De Tubería Y Ángulos Galvanizados, Los Cuales Servirán De Soporte De Monitores De 55", Colocados En Anclajes Por La Parte Frontal De Este Muro Falso (25.00 X 4.00 Metros (Ver Diseño Y Especificaciones)</v>
          </cell>
          <cell r="E296" t="str">
            <v>UN</v>
          </cell>
          <cell r="F296">
            <v>130000</v>
          </cell>
          <cell r="G296">
            <v>42415</v>
          </cell>
        </row>
        <row r="297">
          <cell r="C297">
            <v>617</v>
          </cell>
          <cell r="D297" t="str">
            <v>Revision General De Colectores O Bajantes De Aguas Lluvias</v>
          </cell>
          <cell r="E297" t="str">
            <v>GL</v>
          </cell>
          <cell r="F297">
            <v>350000</v>
          </cell>
          <cell r="G297">
            <v>40414</v>
          </cell>
        </row>
        <row r="298">
          <cell r="C298">
            <v>618</v>
          </cell>
          <cell r="D298" t="str">
            <v>Limpieza General Y Retiro De Material</v>
          </cell>
          <cell r="E298" t="str">
            <v>GL</v>
          </cell>
          <cell r="F298">
            <v>250000</v>
          </cell>
          <cell r="G298">
            <v>42466</v>
          </cell>
        </row>
        <row r="299">
          <cell r="C299">
            <v>619</v>
          </cell>
          <cell r="D299" t="str">
            <v>Suministro E Instalacion De Puertas En Madera De Persianas, Especial Para Salon   De 2.30 X 2.00 Metros, Incluye Herraje E Instalacion, Segun Diseño</v>
          </cell>
          <cell r="E299" t="str">
            <v>UN</v>
          </cell>
          <cell r="F299">
            <v>500000</v>
          </cell>
          <cell r="G299">
            <v>40115</v>
          </cell>
        </row>
        <row r="300">
          <cell r="C300">
            <v>620</v>
          </cell>
          <cell r="D300" t="str">
            <v>Pintura Para Muro En Carburo A Tres Manos</v>
          </cell>
          <cell r="E300" t="str">
            <v>M2</v>
          </cell>
          <cell r="F300">
            <v>4721.2299999999996</v>
          </cell>
          <cell r="G300">
            <v>41569</v>
          </cell>
        </row>
        <row r="301">
          <cell r="C301">
            <v>621</v>
          </cell>
          <cell r="D301" t="str">
            <v>Suministro E Instalación De Transformador Trifásico De 10 Kva Sumergido En Aceite - 13200 / 460 - 265 Vac Dyn5, Para Instalación De Poste</v>
          </cell>
          <cell r="E301" t="str">
            <v>UN</v>
          </cell>
          <cell r="F301">
            <v>4350000</v>
          </cell>
          <cell r="G301">
            <v>41480</v>
          </cell>
        </row>
        <row r="302">
          <cell r="C302">
            <v>624</v>
          </cell>
          <cell r="D302" t="str">
            <v>Sello Arena Asfalto Rc 250 Con Imprimación Fuel Oil</v>
          </cell>
          <cell r="E302" t="str">
            <v>M2</v>
          </cell>
          <cell r="F302">
            <v>7085.35</v>
          </cell>
          <cell r="G302">
            <v>41038</v>
          </cell>
        </row>
        <row r="303">
          <cell r="C303">
            <v>626</v>
          </cell>
          <cell r="D303" t="str">
            <v>Señalizacion General</v>
          </cell>
          <cell r="E303" t="str">
            <v>GL</v>
          </cell>
          <cell r="F303">
            <v>400000</v>
          </cell>
          <cell r="G303">
            <v>40101</v>
          </cell>
        </row>
        <row r="304">
          <cell r="C304">
            <v>627</v>
          </cell>
          <cell r="D304" t="str">
            <v>Zocalo Recto P5 De 0.07 Mts</v>
          </cell>
          <cell r="E304" t="str">
            <v>ML</v>
          </cell>
          <cell r="F304">
            <v>13356.91</v>
          </cell>
          <cell r="G304">
            <v>39728</v>
          </cell>
        </row>
        <row r="305">
          <cell r="C305">
            <v>628</v>
          </cell>
          <cell r="D305" t="str">
            <v>Suministro De Jardín, Plantas Y Cesped, Incluye Tierra Negra Tratada Y Abonada (Ver Diseño)</v>
          </cell>
          <cell r="E305" t="str">
            <v>M2</v>
          </cell>
          <cell r="F305">
            <v>88725</v>
          </cell>
          <cell r="G305">
            <v>41345</v>
          </cell>
        </row>
        <row r="306">
          <cell r="C306">
            <v>629</v>
          </cell>
          <cell r="D306" t="str">
            <v>Suministro E Instalacion De Salida De Interruptor De Luz Sencilla - Incluye Caja De 2 X 4</v>
          </cell>
          <cell r="E306" t="str">
            <v>UN</v>
          </cell>
          <cell r="F306">
            <v>29248.33</v>
          </cell>
          <cell r="G306">
            <v>40106</v>
          </cell>
        </row>
        <row r="307">
          <cell r="C307">
            <v>630</v>
          </cell>
          <cell r="D307" t="str">
            <v>Suministro E Instalación De Wind Metálico</v>
          </cell>
          <cell r="E307" t="str">
            <v>ML</v>
          </cell>
          <cell r="F307">
            <v>10000</v>
          </cell>
          <cell r="G307">
            <v>41381</v>
          </cell>
        </row>
        <row r="308">
          <cell r="C308">
            <v>631</v>
          </cell>
          <cell r="D308" t="str">
            <v>Pintura Decorativa Y Protectora Para Mampostería Tipo Sika Color C O Similar, Color Gris, A Tres  Manos (Según Planos Y Especificaciones De Diseño)</v>
          </cell>
          <cell r="E308" t="str">
            <v>M2</v>
          </cell>
          <cell r="F308">
            <v>6900</v>
          </cell>
          <cell r="G308">
            <v>41479</v>
          </cell>
        </row>
        <row r="309">
          <cell r="C309">
            <v>632</v>
          </cell>
          <cell r="D309" t="str">
            <v>Capitulo - Obras Civiles Muro De Cerramiento</v>
          </cell>
          <cell r="E309" t="str">
            <v>UN</v>
          </cell>
          <cell r="F309">
            <v>0</v>
          </cell>
          <cell r="G309">
            <v>41773</v>
          </cell>
        </row>
        <row r="310">
          <cell r="C310">
            <v>633</v>
          </cell>
          <cell r="D310" t="str">
            <v>Jardines Verticales, Incluye Suministro E Instalación De Ladrillo Hueco, Relleno En Tierra Abonada Y/O Enchape En Piedra Coralina (Ver Diseño)</v>
          </cell>
          <cell r="E310" t="str">
            <v>M2</v>
          </cell>
          <cell r="F310">
            <v>86520</v>
          </cell>
          <cell r="G310">
            <v>41345</v>
          </cell>
        </row>
        <row r="311">
          <cell r="C311">
            <v>634</v>
          </cell>
          <cell r="D311" t="str">
            <v>Carpeta Asfáltica</v>
          </cell>
          <cell r="E311" t="str">
            <v>M3</v>
          </cell>
          <cell r="F311">
            <v>655260.42000000004</v>
          </cell>
          <cell r="G311">
            <v>42552</v>
          </cell>
        </row>
        <row r="312">
          <cell r="C312">
            <v>636</v>
          </cell>
          <cell r="D312" t="str">
            <v>Imprimación En Asfalto Líquido Mc 70</v>
          </cell>
          <cell r="E312" t="str">
            <v>M2</v>
          </cell>
          <cell r="F312">
            <v>5159.55</v>
          </cell>
          <cell r="G312">
            <v>41037</v>
          </cell>
        </row>
        <row r="313">
          <cell r="C313">
            <v>637</v>
          </cell>
          <cell r="D313" t="str">
            <v>Parrilla De Hierro De 1/2"  A Cada 0.20 Mts En Ambos Sentidos.</v>
          </cell>
          <cell r="E313" t="str">
            <v>M2</v>
          </cell>
          <cell r="F313">
            <v>42084.95</v>
          </cell>
          <cell r="G313">
            <v>41383</v>
          </cell>
        </row>
        <row r="314">
          <cell r="C314">
            <v>639</v>
          </cell>
          <cell r="D314" t="str">
            <v>Colocación De Malla Electrosoldada D = 4 Mm Con Separación De 0.15 Mts</v>
          </cell>
          <cell r="E314" t="str">
            <v>M2</v>
          </cell>
          <cell r="F314">
            <v>8281.25</v>
          </cell>
          <cell r="G314">
            <v>42552</v>
          </cell>
        </row>
        <row r="315">
          <cell r="C315">
            <v>644</v>
          </cell>
          <cell r="D315" t="str">
            <v>Suministro E Instalacion De Tuberia De Alcantarillado Durafort O Similar De D = 4"  - 110 Mm</v>
          </cell>
          <cell r="E315" t="str">
            <v>ML</v>
          </cell>
          <cell r="F315">
            <v>38320.44</v>
          </cell>
          <cell r="G315">
            <v>42195</v>
          </cell>
        </row>
        <row r="316">
          <cell r="C316">
            <v>645</v>
          </cell>
          <cell r="D316" t="str">
            <v>Suministro E Instalación De Tubería De Alcantarillado Durafort O Similar D = 6"  - 160 Mm</v>
          </cell>
          <cell r="E316" t="str">
            <v>ML</v>
          </cell>
          <cell r="F316">
            <v>48847.95</v>
          </cell>
          <cell r="G316">
            <v>42195</v>
          </cell>
        </row>
        <row r="317">
          <cell r="C317">
            <v>646</v>
          </cell>
          <cell r="D317" t="str">
            <v>Suministro E Instalación De Tubería De Alcantarillado Durafort O Similar D = 8"  - 200 Mm</v>
          </cell>
          <cell r="E317" t="str">
            <v>ML</v>
          </cell>
          <cell r="F317">
            <v>68452.95</v>
          </cell>
          <cell r="G317">
            <v>42415</v>
          </cell>
        </row>
        <row r="318">
          <cell r="C318">
            <v>647</v>
          </cell>
          <cell r="D318" t="str">
            <v>Pintura Exterior En Vinilo Tipo Coraza, Sobre Muro, A Dos Manos</v>
          </cell>
          <cell r="E318" t="str">
            <v>M2</v>
          </cell>
          <cell r="F318">
            <v>14777.94</v>
          </cell>
          <cell r="G318">
            <v>42538</v>
          </cell>
        </row>
        <row r="319">
          <cell r="C319">
            <v>648</v>
          </cell>
          <cell r="D319" t="str">
            <v>Columna En Concreto De 3000 Psi, De 0.25 X 0.20 Mts, Incluye Acero De Refuerzo 4 Varilla De 1/2" , Estribos De 3/8"  A Cada 0.20 Mts</v>
          </cell>
          <cell r="E319" t="str">
            <v>ML</v>
          </cell>
          <cell r="F319">
            <v>64761.54</v>
          </cell>
          <cell r="G319">
            <v>42496</v>
          </cell>
        </row>
        <row r="320">
          <cell r="C320">
            <v>649</v>
          </cell>
          <cell r="D320" t="str">
            <v>Viga En Concreto De 3000 Psi De 0.30 X 0.20 Mts, Incluye 4 Varillas D = 1/2" , Estribos D = 3/8"  A Cada 0.20 Mts</v>
          </cell>
          <cell r="E320" t="str">
            <v>ML</v>
          </cell>
          <cell r="F320">
            <v>61072.89</v>
          </cell>
          <cell r="G320">
            <v>41135</v>
          </cell>
        </row>
        <row r="321">
          <cell r="C321">
            <v>650</v>
          </cell>
          <cell r="D321" t="str">
            <v>Suministro E Instalacion De Combo: Sanitario, Lavamanos Y Accesorios</v>
          </cell>
          <cell r="E321" t="str">
            <v>UN</v>
          </cell>
          <cell r="F321">
            <v>252203.36</v>
          </cell>
          <cell r="G321">
            <v>40106</v>
          </cell>
        </row>
        <row r="322">
          <cell r="C322">
            <v>661</v>
          </cell>
          <cell r="D322" t="str">
            <v>Viga Corona En Concreto Fc = 3000 Psi, De 0.15 X 0.12 Mts, Incluye Acero De Refuerzo 2 D = 1/2"  Estribos De 3/8"  A Cada 0.15 Mts</v>
          </cell>
          <cell r="E322" t="str">
            <v>ML</v>
          </cell>
          <cell r="F322">
            <v>46380.25</v>
          </cell>
          <cell r="G322">
            <v>42314</v>
          </cell>
        </row>
        <row r="323">
          <cell r="C323">
            <v>662</v>
          </cell>
          <cell r="D323" t="str">
            <v>Columnas En Concreto De 3000 Psi, De 0.15 X 0.25 Mts, Incluye Acero De Refuerzo 3 Varillas D = 1/2" , Estribos D = 3/8" , A Cada 0.20 Mts</v>
          </cell>
          <cell r="E323" t="str">
            <v>M3</v>
          </cell>
          <cell r="F323">
            <v>1250121.04</v>
          </cell>
          <cell r="G323">
            <v>41016</v>
          </cell>
        </row>
        <row r="324">
          <cell r="C324">
            <v>663</v>
          </cell>
          <cell r="D324" t="str">
            <v>Zona De Plazoleta Principal</v>
          </cell>
          <cell r="E324" t="str">
            <v>UN</v>
          </cell>
          <cell r="F324">
            <v>0</v>
          </cell>
          <cell r="G324">
            <v>40297</v>
          </cell>
        </row>
        <row r="325">
          <cell r="C325">
            <v>664</v>
          </cell>
          <cell r="D325" t="str">
            <v>E - Suministro E Instalación De Tablero De Ocho (8) Circuitos, Incluye Tacos</v>
          </cell>
          <cell r="E325" t="str">
            <v>UN</v>
          </cell>
          <cell r="F325">
            <v>220678.33</v>
          </cell>
          <cell r="G325">
            <v>41569</v>
          </cell>
        </row>
        <row r="326">
          <cell r="C326">
            <v>665</v>
          </cell>
          <cell r="D326" t="str">
            <v>Suministro E Instalación De Puerta 2.00 X 1.00, 0.90, 0.80, 0.70 Metros, Incluye Bisagra, Marco En Madera, Cerradura De Seguridad Doble Vuelta.</v>
          </cell>
          <cell r="E326" t="str">
            <v>UN</v>
          </cell>
          <cell r="F326">
            <v>311178.33</v>
          </cell>
          <cell r="G326">
            <v>42472</v>
          </cell>
        </row>
        <row r="327">
          <cell r="C327">
            <v>666</v>
          </cell>
          <cell r="D327" t="str">
            <v>Suministro E Instalación De Puerta De 2.00 X 1.20 Mts Y Marco En Madera, Incluye Bisagras, Cerradura De Seguridad De Doble Vuelta</v>
          </cell>
          <cell r="E327" t="str">
            <v>UN</v>
          </cell>
          <cell r="F327">
            <v>345218.33</v>
          </cell>
          <cell r="G327">
            <v>42102</v>
          </cell>
        </row>
        <row r="328">
          <cell r="C328">
            <v>667</v>
          </cell>
          <cell r="D328" t="str">
            <v>Solado En Concreto De F'C = 2500 Psi De 0.05 Mts</v>
          </cell>
          <cell r="E328" t="str">
            <v>M2</v>
          </cell>
          <cell r="F328">
            <v>33163.94</v>
          </cell>
          <cell r="G328">
            <v>42572</v>
          </cell>
        </row>
        <row r="329">
          <cell r="C329">
            <v>670</v>
          </cell>
          <cell r="D329" t="str">
            <v>Suministro E Instalación De Tubería De Agua Potable En Pvc De 3/4"</v>
          </cell>
          <cell r="E329" t="str">
            <v>ML</v>
          </cell>
          <cell r="F329">
            <v>18414.169999999998</v>
          </cell>
          <cell r="G329">
            <v>42578</v>
          </cell>
        </row>
        <row r="330">
          <cell r="C330">
            <v>671</v>
          </cell>
          <cell r="D330" t="str">
            <v>Suministro E Instalación De Puerta En Madera En 2.00 X 0.70, 0.80, 0.90 Metros, Incluye Bisagra Y Marco De Madera</v>
          </cell>
          <cell r="E330" t="str">
            <v>UN</v>
          </cell>
          <cell r="F330">
            <v>253578.33</v>
          </cell>
          <cell r="G330">
            <v>41717</v>
          </cell>
        </row>
        <row r="331">
          <cell r="C331">
            <v>673</v>
          </cell>
          <cell r="D331" t="str">
            <v>Suministro E Instalación De Puerta En Madera De 0.70 X 1.50 Mts, Incluye Bisagras, Cerradura Y Marco</v>
          </cell>
          <cell r="E331" t="str">
            <v>UN</v>
          </cell>
          <cell r="F331">
            <v>258613.33</v>
          </cell>
          <cell r="G331">
            <v>41068</v>
          </cell>
        </row>
        <row r="332">
          <cell r="C332">
            <v>674</v>
          </cell>
          <cell r="D332" t="str">
            <v>Limpieza General Y Retiro De Material</v>
          </cell>
          <cell r="E332" t="str">
            <v>GL</v>
          </cell>
          <cell r="F332">
            <v>150000</v>
          </cell>
          <cell r="G332">
            <v>42466</v>
          </cell>
        </row>
        <row r="333">
          <cell r="C333">
            <v>675</v>
          </cell>
          <cell r="D333" t="str">
            <v>Zócalo En Baldosa De Gres Tipo Alfa De 0.07 X 0.20 Mts</v>
          </cell>
          <cell r="E333" t="str">
            <v>ML</v>
          </cell>
          <cell r="F333">
            <v>16434.05</v>
          </cell>
          <cell r="G333">
            <v>41075</v>
          </cell>
        </row>
        <row r="334">
          <cell r="C334">
            <v>676</v>
          </cell>
          <cell r="D334" t="str">
            <v>Columnas En Concreto De Fc=3000 Psi, De 0.30 X 0.30, Incluye Acero De Refuerzo 4 Varilla D = 1/2"  Y Estribos D = 3/8"  A Cada 0.20 Mts</v>
          </cell>
          <cell r="E334" t="str">
            <v>M3</v>
          </cell>
          <cell r="F334">
            <v>883743.73</v>
          </cell>
          <cell r="G334">
            <v>41368</v>
          </cell>
        </row>
        <row r="335">
          <cell r="C335">
            <v>677</v>
          </cell>
          <cell r="D335" t="str">
            <v>Suministro E Instalacion De Reja De Proteccion En Varilla De Hierro Cuadrada De 1/2"   Legitima, Incluye Pintura Anticorrosiva Y Esmalte</v>
          </cell>
          <cell r="E335" t="str">
            <v>M2</v>
          </cell>
          <cell r="F335">
            <v>89562.26</v>
          </cell>
          <cell r="G335">
            <v>39730</v>
          </cell>
        </row>
        <row r="336">
          <cell r="C336">
            <v>678</v>
          </cell>
          <cell r="D336" t="str">
            <v>Pedestal De 0.60 X 0.60 X 0.60 Mts En Concreto Fc = 3000 Psi, No Incluye Acero De Refuerzo</v>
          </cell>
          <cell r="E336" t="str">
            <v>M3</v>
          </cell>
          <cell r="F336">
            <v>533982.89</v>
          </cell>
          <cell r="G336">
            <v>42538</v>
          </cell>
        </row>
        <row r="337">
          <cell r="C337">
            <v>679</v>
          </cell>
          <cell r="D337" t="str">
            <v>Gotero En Mortero 1:4</v>
          </cell>
          <cell r="E337" t="str">
            <v>ML</v>
          </cell>
          <cell r="F337">
            <v>5583.33</v>
          </cell>
          <cell r="G337">
            <v>42472</v>
          </cell>
        </row>
        <row r="338">
          <cell r="C338">
            <v>680</v>
          </cell>
          <cell r="D338" t="str">
            <v>Suministro E Instalación De Tanque Elevado Plástico De 1000 Litros Tipo Ajover O Similar Con Conexión</v>
          </cell>
          <cell r="E338" t="str">
            <v>UN</v>
          </cell>
          <cell r="F338">
            <v>542942.32999999996</v>
          </cell>
          <cell r="G338">
            <v>42572</v>
          </cell>
        </row>
        <row r="339">
          <cell r="C339">
            <v>683</v>
          </cell>
          <cell r="D339" t="str">
            <v>Sobrecimiento En Ladrillo Común Sencillo, Con Mortero De Pega Y Pañete Impermeabilizado 1:4, Altura 0.30 Mts</v>
          </cell>
          <cell r="E339" t="str">
            <v>ML</v>
          </cell>
          <cell r="F339">
            <v>32445.21</v>
          </cell>
          <cell r="G339">
            <v>42472</v>
          </cell>
        </row>
        <row r="340">
          <cell r="C340">
            <v>684</v>
          </cell>
          <cell r="D340" t="str">
            <v>Cimiento De 0.30 X  0.50 Metros, En Concreto De 2500 Psi Reforzado Con 4 Varillas De 1/2" , Estribos De 3/8"  A Cada 0.20 Mts</v>
          </cell>
          <cell r="E340" t="str">
            <v>ML</v>
          </cell>
          <cell r="F340">
            <v>96745.5</v>
          </cell>
          <cell r="G340">
            <v>41015</v>
          </cell>
        </row>
        <row r="341">
          <cell r="C341">
            <v>686</v>
          </cell>
          <cell r="D341" t="str">
            <v>Levante De Muro De Carga En Bloque No. 7 De 0.20 X 0.20 X 0.40 Mts</v>
          </cell>
          <cell r="E341" t="str">
            <v>M2</v>
          </cell>
          <cell r="F341">
            <v>60529.66</v>
          </cell>
          <cell r="G341">
            <v>41697</v>
          </cell>
        </row>
        <row r="342">
          <cell r="C342">
            <v>687</v>
          </cell>
          <cell r="D342" t="str">
            <v>Suministro E Instalación De Pilote Metálico De Diámetro = 10",  Longitud = 8.00 Metros, Vaciado En Concreto De 3000 Psi, Punta Metálica (Según Diseño Obras Malecón)</v>
          </cell>
          <cell r="E342" t="str">
            <v>UN</v>
          </cell>
          <cell r="F342">
            <v>2300000</v>
          </cell>
          <cell r="G342">
            <v>41158</v>
          </cell>
        </row>
        <row r="343">
          <cell r="C343">
            <v>688</v>
          </cell>
          <cell r="D343" t="str">
            <v>Suministro, Instalación Y Montaje Mecánico</v>
          </cell>
          <cell r="E343" t="str">
            <v>UN</v>
          </cell>
          <cell r="F343">
            <v>0</v>
          </cell>
          <cell r="G343">
            <v>41481</v>
          </cell>
        </row>
        <row r="344">
          <cell r="C344">
            <v>692</v>
          </cell>
          <cell r="D344" t="str">
            <v>Piso En Baldosa De Cerámica Alfa De 0.45 X 0.45 Mts, Piedra Cid Negro</v>
          </cell>
          <cell r="E344" t="str">
            <v>M2</v>
          </cell>
          <cell r="F344">
            <v>57724.36</v>
          </cell>
          <cell r="G344">
            <v>41892</v>
          </cell>
        </row>
        <row r="345">
          <cell r="C345">
            <v>693</v>
          </cell>
          <cell r="D345" t="str">
            <v>Piso En Baldosa De Cerámica  Alfa Tráfico 4, De 0.45 X 0.45 Mts, Piedra Stone Desert</v>
          </cell>
          <cell r="E345" t="str">
            <v>M2</v>
          </cell>
          <cell r="F345">
            <v>49981.66</v>
          </cell>
          <cell r="G345">
            <v>42314</v>
          </cell>
        </row>
        <row r="346">
          <cell r="C346">
            <v>696</v>
          </cell>
          <cell r="D346" t="str">
            <v>Zócalo En Cerámica Alfa De 0.09 X 0.45 Mts, Piedra Cid Negro</v>
          </cell>
          <cell r="E346" t="str">
            <v>ML</v>
          </cell>
          <cell r="F346">
            <v>9967.6299999999992</v>
          </cell>
          <cell r="G346">
            <v>41075</v>
          </cell>
        </row>
        <row r="347">
          <cell r="C347">
            <v>697</v>
          </cell>
          <cell r="D347" t="str">
            <v>Zócalo En Cerámica Alfa De 0.09 X 0.45 Mts, Piedra Stone Desert</v>
          </cell>
          <cell r="E347" t="str">
            <v>ML</v>
          </cell>
          <cell r="F347">
            <v>8418.8799999999992</v>
          </cell>
          <cell r="G347">
            <v>42314</v>
          </cell>
        </row>
        <row r="348">
          <cell r="C348">
            <v>698</v>
          </cell>
          <cell r="D348" t="str">
            <v>Ventaneria Con Perfileria De Aluminio Y Vidrio De 4 Mm  De 0.50 X 0.40 Metros</v>
          </cell>
          <cell r="E348" t="str">
            <v>UN</v>
          </cell>
          <cell r="F348">
            <v>33936.58</v>
          </cell>
          <cell r="G348">
            <v>40106</v>
          </cell>
        </row>
        <row r="349">
          <cell r="C349">
            <v>704</v>
          </cell>
          <cell r="D349" t="str">
            <v>Suministro E Instalacion De Puerta De Acceso Principal En Aluminio Anodizado Natural, Bronce O Blanco, Y Vidrio De 6 Mm, Incluye Gato, Doble Cerradura, 2 Hojas Batientes, De 2.00 X 2.20 Mts</v>
          </cell>
          <cell r="E349" t="str">
            <v>UN</v>
          </cell>
          <cell r="F349">
            <v>1200000</v>
          </cell>
          <cell r="G349">
            <v>39736</v>
          </cell>
        </row>
        <row r="350">
          <cell r="C350">
            <v>705</v>
          </cell>
          <cell r="D350" t="str">
            <v>Suministro E Instalacion De Puerta De Acceso En Aluminio Anodizado Natural, Bronce O Blanco, Vidrio Transparente De 6 Mm, Incluye Gato, Doble Cerradura Y 2 Hojas Batientes, De 2.00 X 2.60 Mts</v>
          </cell>
          <cell r="E350" t="str">
            <v>UN</v>
          </cell>
          <cell r="F350">
            <v>1320000</v>
          </cell>
          <cell r="G350">
            <v>39736</v>
          </cell>
        </row>
        <row r="351">
          <cell r="C351">
            <v>706</v>
          </cell>
          <cell r="D351" t="str">
            <v>Suministro E Instalacion De Ventanas En Aluminio Anodizado Natural, Bronce O Blanco, Vidrio Transparente De 4 Mm, Cuerpo Fijo, Ventana De 1.00 X 1.00 Mts</v>
          </cell>
          <cell r="E351" t="str">
            <v>UN</v>
          </cell>
          <cell r="F351">
            <v>136000</v>
          </cell>
          <cell r="G351">
            <v>39736</v>
          </cell>
        </row>
        <row r="352">
          <cell r="C352">
            <v>707</v>
          </cell>
          <cell r="D352" t="str">
            <v>Suministro E Instalacion De Ventanas Para Baños En Aluminio Anodizado Natural, Bronce O Blanco, Vidrio Transparente De 4 Mm, Con Hojas Corredizas, Ventana De 0.70 X 0.50 Mts</v>
          </cell>
          <cell r="E352" t="str">
            <v>UN</v>
          </cell>
          <cell r="F352">
            <v>95000</v>
          </cell>
          <cell r="G352">
            <v>42249</v>
          </cell>
        </row>
        <row r="353">
          <cell r="C353">
            <v>708</v>
          </cell>
          <cell r="D353" t="str">
            <v>Suministro E Instalacion De Ventana En Aluminio Anodizado Natural, Bronce O Blanco, Con Vidrio Transparente De 4 Mm, Dividida En 4 Secciones, 2 Fijas Y 2 Corredizas, Ventana De 4.30 X 2.00 Mts</v>
          </cell>
          <cell r="E353" t="str">
            <v>UN</v>
          </cell>
          <cell r="F353">
            <v>900000</v>
          </cell>
          <cell r="G353">
            <v>39736</v>
          </cell>
        </row>
        <row r="354">
          <cell r="C354">
            <v>709</v>
          </cell>
          <cell r="D354" t="str">
            <v>Suministro E Instalacion De Puerta - Ventana En Aluminio Anodizado Natural, Bronce O Blanco, Vidrio Transparente De 6 Mm, Incluye Gato, Doble Cerradura, 2 Hojas Batientes, De 6.00 X 2.00 Mts</v>
          </cell>
          <cell r="E354" t="str">
            <v>UN</v>
          </cell>
          <cell r="F354">
            <v>2000000</v>
          </cell>
          <cell r="G354">
            <v>39736</v>
          </cell>
        </row>
        <row r="355">
          <cell r="C355">
            <v>710</v>
          </cell>
          <cell r="D355" t="str">
            <v>Sobrecimiento En Ladrillo Común Doble, Con Mortero De Pega 1:4 Y Pañete Impermeabilizado, Altura 0.60 Mts</v>
          </cell>
          <cell r="E355" t="str">
            <v>ML</v>
          </cell>
          <cell r="F355">
            <v>106331.62</v>
          </cell>
          <cell r="G355">
            <v>41353</v>
          </cell>
        </row>
        <row r="356">
          <cell r="C356">
            <v>711</v>
          </cell>
          <cell r="D356" t="str">
            <v>Losa Aligerada En Bloque De Arcilla No. 7, De 0.20 X 0.20 X 0.40 Mts, Incluye Acero De Refuerzo Y Formaleta</v>
          </cell>
          <cell r="E356" t="str">
            <v>M2</v>
          </cell>
          <cell r="F356">
            <v>150885.64000000001</v>
          </cell>
          <cell r="G356">
            <v>41075</v>
          </cell>
        </row>
        <row r="357">
          <cell r="C357">
            <v>712</v>
          </cell>
          <cell r="D357" t="str">
            <v>Losa Aligerada En Bloque De Arcilla No. 4 De 0.10 X 0.20 X 0.40 Mts, Incluye Acero De Refuerzo Y Formaleta</v>
          </cell>
          <cell r="E357" t="str">
            <v>M2</v>
          </cell>
          <cell r="F357">
            <v>142435.31</v>
          </cell>
          <cell r="G357">
            <v>39827</v>
          </cell>
        </row>
        <row r="358">
          <cell r="C358">
            <v>713</v>
          </cell>
          <cell r="D358" t="str">
            <v>Losa Maciza En Concreto De 3000 Psi, Reforzada Con Varillas De 1/2"  En Ambos Sentidos A Cada 0.20 Mts, E = 0.15 Mts</v>
          </cell>
          <cell r="E358" t="str">
            <v>M2</v>
          </cell>
          <cell r="F358">
            <v>203325.37</v>
          </cell>
          <cell r="G358">
            <v>42496</v>
          </cell>
        </row>
        <row r="359">
          <cell r="C359">
            <v>714</v>
          </cell>
          <cell r="D359" t="str">
            <v>Losa Maciza En Concreto De 3000 Psi Reforzada Con Varillas De 3/8"  En Ambos Sentidos A Cada 0.15  Mts, Espesor 0.05 Mts</v>
          </cell>
          <cell r="E359" t="str">
            <v>M2</v>
          </cell>
          <cell r="F359">
            <v>73202.080000000002</v>
          </cell>
          <cell r="G359">
            <v>41386</v>
          </cell>
        </row>
        <row r="360">
          <cell r="C360">
            <v>715</v>
          </cell>
          <cell r="D360" t="str">
            <v>Lavamanos Corrido, Levante En Ladrillo Doble, Losa En Concreto  De 3000 Psi, Espesor  0.05 Mts, Reforzada Con Varillas De 3/8"  A Cada 0.15 Mts En Ambos Sentidos, Pañete Impermeabilizado Con Mortero 1:4, Enchape En Baldosa De Ceramica.</v>
          </cell>
          <cell r="E360" t="str">
            <v>ML</v>
          </cell>
          <cell r="F360">
            <v>282265.33</v>
          </cell>
          <cell r="G360">
            <v>41666</v>
          </cell>
        </row>
        <row r="361">
          <cell r="C361">
            <v>718</v>
          </cell>
          <cell r="D361" t="str">
            <v>Suministro E Instalación De Cercha En Madera De Abarco, De 8.40 Mts De Luz, Altura 1.00 Mts.</v>
          </cell>
          <cell r="E361" t="str">
            <v>UN</v>
          </cell>
          <cell r="F361">
            <v>1112023</v>
          </cell>
          <cell r="G361">
            <v>41067</v>
          </cell>
        </row>
        <row r="362">
          <cell r="C362">
            <v>719</v>
          </cell>
          <cell r="D362" t="str">
            <v>Orinal Corrido, Levante En Ladrillo Doble, Losa En Concreto De 3000 Psi Espesor 0.05 Mts, Reforzada Con Varillas De 3/8"  En Ambos Sentidos, Pañete Impermeabilizado, Y Enchape En Baldosa De Ceramica</v>
          </cell>
          <cell r="E362" t="str">
            <v>ML</v>
          </cell>
          <cell r="F362">
            <v>227015.96</v>
          </cell>
          <cell r="G362">
            <v>40672</v>
          </cell>
        </row>
        <row r="363">
          <cell r="C363">
            <v>720</v>
          </cell>
          <cell r="D363" t="str">
            <v>Excavación Para Tuberia De 0.20 X 0.10 Mts Y Retiro De Material</v>
          </cell>
          <cell r="E363" t="str">
            <v>ML</v>
          </cell>
          <cell r="F363">
            <v>4670</v>
          </cell>
          <cell r="G363">
            <v>41927</v>
          </cell>
        </row>
        <row r="364">
          <cell r="C364">
            <v>721</v>
          </cell>
          <cell r="D364" t="str">
            <v>Cimiento De 0.10 X 0.20 Metros En Concreto De Fc = 3000 Psi</v>
          </cell>
          <cell r="E364" t="str">
            <v>ML</v>
          </cell>
          <cell r="F364">
            <v>15480.28</v>
          </cell>
          <cell r="G364">
            <v>41015</v>
          </cell>
        </row>
        <row r="365">
          <cell r="C365">
            <v>722</v>
          </cell>
          <cell r="D365" t="str">
            <v>Suministro E Instalacion De Juego De Porterias Para Cancha De Minifutbol, En Tuberia Galvanizada De 3"  En El Marco Y 2"  En Traseras, Incluye Pintura Con Anticorrosivo Y  Esmalte, Con Mallas En Nylon, Ancho 3.00 Mts, Altura 2.00 Mts Y Fondo 0.80 Mts</v>
          </cell>
          <cell r="E365" t="str">
            <v>JG</v>
          </cell>
          <cell r="F365">
            <v>1500000</v>
          </cell>
          <cell r="G365">
            <v>39876</v>
          </cell>
        </row>
        <row r="366">
          <cell r="C366">
            <v>723</v>
          </cell>
          <cell r="D366" t="str">
            <v>Suministro E Instalacion De Focos De Encendido Instantaneo, Ahorrador De Energia, De 30 Watios</v>
          </cell>
          <cell r="E366" t="str">
            <v>UN</v>
          </cell>
          <cell r="F366">
            <v>10000</v>
          </cell>
          <cell r="G366">
            <v>39742</v>
          </cell>
        </row>
        <row r="367">
          <cell r="C367">
            <v>724</v>
          </cell>
          <cell r="D367" t="str">
            <v>Capitulo - Suplemento De Trabajo En Tensión</v>
          </cell>
          <cell r="E367" t="str">
            <v>SD</v>
          </cell>
          <cell r="F367">
            <v>0</v>
          </cell>
          <cell r="G367">
            <v>41554</v>
          </cell>
        </row>
        <row r="368">
          <cell r="C368">
            <v>725</v>
          </cell>
          <cell r="D368" t="str">
            <v>Suministro E Instalacion De Ventaneria En Aluminio, Natural, Bronce O Blanco, Corredizas, Incluye Vidrio De 4 Mm, Transparenteo Color Bronce, Incluye Cerradura Y Accesorios</v>
          </cell>
          <cell r="E368" t="str">
            <v>M2</v>
          </cell>
          <cell r="F368">
            <v>135000</v>
          </cell>
          <cell r="G368">
            <v>42249</v>
          </cell>
        </row>
        <row r="369">
          <cell r="C369">
            <v>726</v>
          </cell>
          <cell r="D369" t="str">
            <v>Pintura De Puertas En Esmalte De Pintuco O Similar</v>
          </cell>
          <cell r="E369" t="str">
            <v>UN</v>
          </cell>
          <cell r="F369">
            <v>115679.44</v>
          </cell>
          <cell r="G369">
            <v>41047</v>
          </cell>
        </row>
        <row r="370">
          <cell r="C370">
            <v>727</v>
          </cell>
          <cell r="D370" t="str">
            <v>Suministro E Instalacion De Tablero En Lamina De Formica, Incluye Marco Y Base Para Marcadores Y Borrador En Madera De 2.50 X 1.20 Mts.</v>
          </cell>
          <cell r="E370" t="str">
            <v>UN</v>
          </cell>
          <cell r="F370">
            <v>280000</v>
          </cell>
          <cell r="G370">
            <v>39743</v>
          </cell>
        </row>
        <row r="371">
          <cell r="C371">
            <v>731</v>
          </cell>
          <cell r="D371" t="str">
            <v>Suministro, Instalación Y Montaje De Losa, Estructura Corpalosa  Steel Deck 3", En Lámina Calibre 18, Incluye Viguetas Y Riostras, Fundida En Concreto De 3000 Psi, E = 0.12 Mts Con Sus Refuerzos Y Malla Electrosoldada</v>
          </cell>
          <cell r="E371" t="str">
            <v>GL</v>
          </cell>
          <cell r="F371">
            <v>20283136.27</v>
          </cell>
          <cell r="G371">
            <v>41075</v>
          </cell>
        </row>
        <row r="372">
          <cell r="C372">
            <v>732</v>
          </cell>
          <cell r="D372" t="str">
            <v>Suministro, Instalación Y Montaje De Losa, Estructura Corpalosa  Steel Deck 3", En Lámina Calibre 18, Incluye Viguetas Y Riostras, Fundida En Concreto De 3000 Psi, E = 0.12 Mts Con Sus Refuerzos Y Malla Electrosoldada</v>
          </cell>
          <cell r="E372" t="str">
            <v>M2</v>
          </cell>
          <cell r="F372">
            <v>125010.37</v>
          </cell>
          <cell r="G372">
            <v>42524</v>
          </cell>
        </row>
        <row r="373">
          <cell r="C373">
            <v>733</v>
          </cell>
          <cell r="D373" t="str">
            <v>Escaleras En Concreto De 3000 Psi, No Incluye Acero De Refuerzo.</v>
          </cell>
          <cell r="E373" t="str">
            <v>M3</v>
          </cell>
          <cell r="F373">
            <v>1438176.3</v>
          </cell>
          <cell r="G373">
            <v>42578</v>
          </cell>
        </row>
        <row r="374">
          <cell r="C374">
            <v>737</v>
          </cell>
          <cell r="D374" t="str">
            <v>Losa Aligerada E= 0.40 Mts, Incluye Bloque De Entrepiso, Concreto De 3000 Psi Y Formaleta</v>
          </cell>
          <cell r="E374" t="str">
            <v>M2</v>
          </cell>
          <cell r="F374">
            <v>185177.71</v>
          </cell>
          <cell r="G374">
            <v>41022</v>
          </cell>
        </row>
        <row r="375">
          <cell r="C375">
            <v>738</v>
          </cell>
          <cell r="D375" t="str">
            <v>Escalera En Concreto De 3000 Psi En Dos Tramos, De 1.25 Metros Cada Uno, Huella De 0.30 Metros Y Contrahuella De 0.18 Metros, Area Total 3.60 De Ancho Por 3.70 Metros, Acabado En Granito Pulido Con Pirlan, No Incluye Acero De Refuerzo</v>
          </cell>
          <cell r="E375" t="str">
            <v>UN</v>
          </cell>
          <cell r="F375">
            <v>8411913.5</v>
          </cell>
          <cell r="G375">
            <v>42429</v>
          </cell>
        </row>
        <row r="376">
          <cell r="C376">
            <v>740</v>
          </cell>
          <cell r="D376" t="str">
            <v>Piso En Baldosa De Granito De 0.33 X 0.33 Mts Pulido</v>
          </cell>
          <cell r="E376" t="str">
            <v>M2</v>
          </cell>
          <cell r="F376">
            <v>73467.490000000005</v>
          </cell>
          <cell r="G376">
            <v>42578</v>
          </cell>
        </row>
        <row r="377">
          <cell r="C377">
            <v>744</v>
          </cell>
          <cell r="D377" t="str">
            <v>Piso En Granito Pulido Con Pirlan De Aluminio, Cuadros De 1.00 X 1.00 Mts</v>
          </cell>
          <cell r="E377" t="str">
            <v>M2</v>
          </cell>
          <cell r="F377">
            <v>95720.88</v>
          </cell>
          <cell r="G377">
            <v>41936</v>
          </cell>
        </row>
        <row r="378">
          <cell r="C378">
            <v>745</v>
          </cell>
          <cell r="D378" t="str">
            <v>Suministro E Instalación De División Metálica En Lámina Galvanizada Calibre 20, De Doble Faz, Y Marco Calibre 18, Incluye Pintura Anticorrosiva Y Esmalte</v>
          </cell>
          <cell r="E378" t="str">
            <v>M2</v>
          </cell>
          <cell r="F378">
            <v>147540</v>
          </cell>
          <cell r="G378">
            <v>42524</v>
          </cell>
        </row>
        <row r="379">
          <cell r="C379">
            <v>747</v>
          </cell>
          <cell r="D379" t="str">
            <v>Suministro E Instalación De Lavaplatos Sencillo En Acero Inoxidable, Con Una Ala Y Una Cubeta, Incluye Grifería Cuello De Ganso Metálica</v>
          </cell>
          <cell r="E379" t="str">
            <v>UN</v>
          </cell>
          <cell r="F379">
            <v>558612.5</v>
          </cell>
          <cell r="G379">
            <v>42578</v>
          </cell>
        </row>
        <row r="380">
          <cell r="C380">
            <v>748</v>
          </cell>
          <cell r="D380" t="str">
            <v>Valor Estimado Por Gestiones Y Descargos Que Genera Pago Con La Presentación De La Factura Cancelada Ante Electricaribe</v>
          </cell>
          <cell r="E380" t="str">
            <v>GL</v>
          </cell>
          <cell r="F380">
            <v>3681250</v>
          </cell>
          <cell r="G380">
            <v>41570</v>
          </cell>
        </row>
        <row r="381">
          <cell r="C381">
            <v>749</v>
          </cell>
          <cell r="D381" t="str">
            <v>Reinstalación De Cubierta En Teja Canaleta 43, Incluye Sellante De Junta, Tornillo De Fijación Y Ganchos</v>
          </cell>
          <cell r="E381" t="str">
            <v>M2</v>
          </cell>
          <cell r="F381">
            <v>21904.2</v>
          </cell>
          <cell r="G381">
            <v>41067</v>
          </cell>
        </row>
        <row r="382">
          <cell r="C382">
            <v>750</v>
          </cell>
          <cell r="D382" t="str">
            <v>Tapa Para Canal Pluvial En Concreto Reforzado De 3000 Psi, E = 0.07 Mts</v>
          </cell>
          <cell r="E382" t="str">
            <v>M2</v>
          </cell>
          <cell r="F382">
            <v>45500</v>
          </cell>
          <cell r="G382">
            <v>39749</v>
          </cell>
        </row>
        <row r="383">
          <cell r="C383">
            <v>752</v>
          </cell>
          <cell r="D383" t="str">
            <v>Limpieza General Y Retiro De Material</v>
          </cell>
          <cell r="E383" t="str">
            <v>GL</v>
          </cell>
          <cell r="F383">
            <v>100000</v>
          </cell>
          <cell r="G383">
            <v>42466</v>
          </cell>
        </row>
        <row r="384">
          <cell r="C384">
            <v>753</v>
          </cell>
          <cell r="D384" t="str">
            <v>Arreglo De Tubería Electrica Conduit Pvc 1/2", Incluye Alambrado</v>
          </cell>
          <cell r="E384" t="str">
            <v>ML</v>
          </cell>
          <cell r="F384">
            <v>14400</v>
          </cell>
          <cell r="G384">
            <v>41948</v>
          </cell>
        </row>
        <row r="385">
          <cell r="C385">
            <v>754</v>
          </cell>
          <cell r="D385" t="str">
            <v>Suministro E Instalación De Tapas En Concreto De 3000 Psi E = 0.10 Metros, Marco En L De 4" X 4" X 1/4",  De Diametro 1.00 Metro, Para Acceso A Pozo Humedo Y Registro</v>
          </cell>
          <cell r="E385" t="str">
            <v>UN</v>
          </cell>
          <cell r="F385">
            <v>102000</v>
          </cell>
          <cell r="G385">
            <v>41479</v>
          </cell>
        </row>
        <row r="386">
          <cell r="C386">
            <v>755</v>
          </cell>
          <cell r="D386" t="str">
            <v>Suministro E Instalación De Electrobomba C - 210, Incluye Todos Los Accesorios Y Fijación</v>
          </cell>
          <cell r="E386" t="str">
            <v>GL</v>
          </cell>
          <cell r="F386">
            <v>3560000</v>
          </cell>
          <cell r="G386">
            <v>41345</v>
          </cell>
        </row>
        <row r="387">
          <cell r="C387">
            <v>756</v>
          </cell>
          <cell r="D387" t="str">
            <v>Suministro E Instalacion De Puerta Metalica Incluye Marco De 0.70 X 2.00 Metros</v>
          </cell>
          <cell r="E387" t="str">
            <v>UN</v>
          </cell>
          <cell r="F387">
            <v>143181.9</v>
          </cell>
          <cell r="G387">
            <v>40106</v>
          </cell>
        </row>
        <row r="388">
          <cell r="C388">
            <v>757</v>
          </cell>
          <cell r="D388" t="str">
            <v>Localizacion, Medida Y Control De Niveles En Arroyos No Canalizados De Seccion &gt; 4.00 Mts Y &lt; 12.00 Mts.</v>
          </cell>
          <cell r="E388" t="str">
            <v>ML</v>
          </cell>
          <cell r="F388">
            <v>2448.81</v>
          </cell>
          <cell r="G388">
            <v>41906</v>
          </cell>
        </row>
        <row r="389">
          <cell r="C389">
            <v>758</v>
          </cell>
          <cell r="D389" t="str">
            <v>Limpieza Con Retrocargador De Llanta, En Arroyos No Canalizados De Seccion &gt; 4.00 Mts Y &lt; 12.00 Mts</v>
          </cell>
          <cell r="E389" t="str">
            <v>ML</v>
          </cell>
          <cell r="F389">
            <v>30983.33</v>
          </cell>
          <cell r="G389">
            <v>40669</v>
          </cell>
        </row>
        <row r="390">
          <cell r="C390">
            <v>759</v>
          </cell>
          <cell r="D390" t="str">
            <v>Corte, Excavacion Y Conformacion De Taludes En Arroyos No Canalizados De Sección &gt; 4.00 Mts Y &lt; 12.00 Mts</v>
          </cell>
          <cell r="E390" t="str">
            <v>ML</v>
          </cell>
          <cell r="F390">
            <v>46453.33</v>
          </cell>
          <cell r="G390">
            <v>40669</v>
          </cell>
        </row>
        <row r="391">
          <cell r="C391">
            <v>761</v>
          </cell>
          <cell r="D391" t="str">
            <v>Retiro En Volquetas De Material Contaminado, Basuras Y Escombro En Canalizaciones De Sección &gt; 4.00 Metros Y &lt; 12.00 Metros</v>
          </cell>
          <cell r="E391" t="str">
            <v>M3</v>
          </cell>
          <cell r="F391">
            <v>20931.939999999999</v>
          </cell>
          <cell r="G391">
            <v>41906</v>
          </cell>
        </row>
        <row r="392">
          <cell r="C392">
            <v>762</v>
          </cell>
          <cell r="D392" t="str">
            <v>Limpieza General Y Retiro De Material</v>
          </cell>
          <cell r="E392" t="str">
            <v>GL</v>
          </cell>
          <cell r="F392">
            <v>750000</v>
          </cell>
          <cell r="G392">
            <v>41570</v>
          </cell>
        </row>
        <row r="393">
          <cell r="C393">
            <v>763</v>
          </cell>
          <cell r="D393" t="str">
            <v>Limpieza Manual Con La Comunidad</v>
          </cell>
          <cell r="E393" t="str">
            <v>JO</v>
          </cell>
          <cell r="F393">
            <v>60900</v>
          </cell>
          <cell r="G393">
            <v>40282</v>
          </cell>
        </row>
        <row r="394">
          <cell r="C394">
            <v>764</v>
          </cell>
          <cell r="D394" t="str">
            <v>Limpieza Con Retroexcavadora  Sobre Oruga, En Arroyos No Canalizados De Sección &gt; 4.00 Mts Y &lt; 12.00 Mts</v>
          </cell>
          <cell r="E394" t="str">
            <v>ML</v>
          </cell>
          <cell r="F394">
            <v>33275</v>
          </cell>
          <cell r="G394">
            <v>41906</v>
          </cell>
        </row>
        <row r="395">
          <cell r="C395">
            <v>765</v>
          </cell>
          <cell r="D395" t="str">
            <v>Demolición De Sobrenivel En Ladrillo Doble Altura 1.00 Metros.</v>
          </cell>
          <cell r="E395" t="str">
            <v>ML</v>
          </cell>
          <cell r="F395">
            <v>27257.69</v>
          </cell>
          <cell r="G395">
            <v>41927</v>
          </cell>
        </row>
        <row r="396">
          <cell r="C396">
            <v>766</v>
          </cell>
          <cell r="D396" t="str">
            <v>Limpieza General Y Retiro De Material</v>
          </cell>
          <cell r="E396" t="str">
            <v>GL</v>
          </cell>
          <cell r="F396">
            <v>500000</v>
          </cell>
          <cell r="G396">
            <v>42466</v>
          </cell>
        </row>
        <row r="397">
          <cell r="C397">
            <v>767</v>
          </cell>
          <cell r="D397" t="str">
            <v>Viga Sobre Muro En Concreto De 3000 Psi De 0.15 X 0.20 Metros, No Incluye Acero De Refuerzo.</v>
          </cell>
          <cell r="E397" t="str">
            <v>M3</v>
          </cell>
          <cell r="F397">
            <v>1020917.33</v>
          </cell>
          <cell r="G397">
            <v>41075</v>
          </cell>
        </row>
        <row r="398">
          <cell r="C398">
            <v>768</v>
          </cell>
          <cell r="D398" t="str">
            <v>Puntos De Soldadura Para Tubería Galvanizada</v>
          </cell>
          <cell r="E398" t="str">
            <v>UN</v>
          </cell>
          <cell r="F398">
            <v>45000</v>
          </cell>
          <cell r="G398">
            <v>41381</v>
          </cell>
        </row>
        <row r="399">
          <cell r="C399">
            <v>769</v>
          </cell>
          <cell r="D399" t="str">
            <v>Levante De Muro En Bloque Vibrado Estructural, Espesor 0.20 Mts, Con Celdas Rellenas En Concreto De 3000 Psi, No Incluye Acero De Refuerzo</v>
          </cell>
          <cell r="E399" t="str">
            <v>M2</v>
          </cell>
          <cell r="F399">
            <v>97578.5</v>
          </cell>
          <cell r="G399">
            <v>41673</v>
          </cell>
        </row>
        <row r="400">
          <cell r="C400">
            <v>770</v>
          </cell>
          <cell r="D400" t="str">
            <v>Limpieza De Caño Con Retroexcavadora Sobre Oruga, Montada En Barcaza, Con Ancho &gt; 5 Metros Y &lt; 8 Metros Y Una Profundidad &gt; 1 Metro Y &lt; 2 Metros.</v>
          </cell>
          <cell r="E400" t="str">
            <v>ML</v>
          </cell>
          <cell r="F400">
            <v>70307.570000000007</v>
          </cell>
          <cell r="G400">
            <v>40669</v>
          </cell>
        </row>
        <row r="401">
          <cell r="C401">
            <v>775</v>
          </cell>
          <cell r="D401" t="str">
            <v>Suministro E Instalación De Puerta / Ventanas  O Estera Enroyable Metálica, Con 2 Rieles, 2 Portacandados, Mecanismo, Resortes, Cañuela, Incluye Instalación Con Servicio De Albañileria</v>
          </cell>
          <cell r="E401" t="str">
            <v>M2</v>
          </cell>
          <cell r="F401">
            <v>165000</v>
          </cell>
          <cell r="G401">
            <v>42758</v>
          </cell>
        </row>
        <row r="402">
          <cell r="C402">
            <v>776</v>
          </cell>
          <cell r="D402" t="str">
            <v>Suministro E Instalación De Portón Metálico, De 2 Hojas En Lámina Galvanizada Calibre 20, Incluye Estructura Y Troquelado, De 3.00 X 2.00 Metros</v>
          </cell>
          <cell r="E402" t="str">
            <v>UN</v>
          </cell>
          <cell r="F402">
            <v>800000</v>
          </cell>
          <cell r="G402">
            <v>41799</v>
          </cell>
        </row>
        <row r="403">
          <cell r="C403">
            <v>777</v>
          </cell>
          <cell r="D403" t="str">
            <v>Suministro E Instalación De Mesón En Concreto, Acabado En Granito Pulido, Con Lavamanos De Sobreponer Línea Blanca Corona O Similar Con Grifería, Incluye Levante Y Pañete Con Mortero 1:4</v>
          </cell>
          <cell r="E403" t="str">
            <v>UN</v>
          </cell>
          <cell r="F403">
            <v>612295.89</v>
          </cell>
          <cell r="G403">
            <v>42403</v>
          </cell>
        </row>
        <row r="404">
          <cell r="C404">
            <v>778</v>
          </cell>
          <cell r="D404" t="str">
            <v>Plantilla Para Piso En Concreto De 2500 Psi E = 0.07 Metros</v>
          </cell>
          <cell r="E404" t="str">
            <v>M2</v>
          </cell>
          <cell r="F404">
            <v>31984.63</v>
          </cell>
          <cell r="G404">
            <v>42578</v>
          </cell>
        </row>
        <row r="405">
          <cell r="C405">
            <v>779</v>
          </cell>
          <cell r="D405" t="str">
            <v>Limpieza Con Retroexcavadora De Llanta, En Arroyos Canalizados De Seccion &gt; 4.00 Mts Y &lt; 6.00 Mts Y Sus Taludes</v>
          </cell>
          <cell r="E405" t="str">
            <v>ML</v>
          </cell>
          <cell r="F405">
            <v>26050</v>
          </cell>
          <cell r="G405">
            <v>40669</v>
          </cell>
        </row>
        <row r="406">
          <cell r="C406">
            <v>780</v>
          </cell>
          <cell r="D406" t="str">
            <v>Limpieza Manual</v>
          </cell>
          <cell r="E406" t="str">
            <v>JO</v>
          </cell>
          <cell r="F406">
            <v>60900</v>
          </cell>
          <cell r="G406">
            <v>41008</v>
          </cell>
        </row>
        <row r="407">
          <cell r="C407">
            <v>781</v>
          </cell>
          <cell r="D407" t="str">
            <v>Retiro En Volqueta De Material Contaminado, Basuras Y Escombro</v>
          </cell>
          <cell r="E407" t="str">
            <v>M3</v>
          </cell>
          <cell r="F407">
            <v>15025</v>
          </cell>
          <cell r="G407">
            <v>41068</v>
          </cell>
        </row>
        <row r="408">
          <cell r="C408">
            <v>782</v>
          </cell>
          <cell r="D408" t="str">
            <v>Siembra, Resiembra Con Reposición De Plantas Y Mantenimiento O Podas De Pasto Vetiver, Incluye Los Insumos Necesarios Como Materia Organica, Fertilizantes Y Otros</v>
          </cell>
          <cell r="E408" t="str">
            <v>M2</v>
          </cell>
          <cell r="F408">
            <v>3560.8</v>
          </cell>
          <cell r="G408">
            <v>41906</v>
          </cell>
        </row>
        <row r="409">
          <cell r="C409">
            <v>787</v>
          </cell>
          <cell r="D409" t="str">
            <v>Suministro De Pasto Vetiver Tallo &gt; 0.18 Mts, Incluye Transporte Al Sitio</v>
          </cell>
          <cell r="E409" t="str">
            <v>UN</v>
          </cell>
          <cell r="F409">
            <v>1614.5</v>
          </cell>
          <cell r="G409">
            <v>41025</v>
          </cell>
        </row>
        <row r="410">
          <cell r="C410">
            <v>788</v>
          </cell>
          <cell r="D410" t="str">
            <v>Andén En Concreto De Fc = 3000 Psi E = 0.15 Metros</v>
          </cell>
          <cell r="E410" t="str">
            <v>M3</v>
          </cell>
          <cell r="F410">
            <v>596185.30000000005</v>
          </cell>
          <cell r="G410">
            <v>42067</v>
          </cell>
        </row>
        <row r="411">
          <cell r="C411">
            <v>789</v>
          </cell>
          <cell r="D411" t="str">
            <v>Muro Para Soporte O Estribos De Puente En Concreto De 3000 Psi, No Incluye Acero De Refuerzo</v>
          </cell>
          <cell r="E411" t="str">
            <v>M3</v>
          </cell>
          <cell r="F411">
            <v>604184.52</v>
          </cell>
          <cell r="G411">
            <v>41717</v>
          </cell>
        </row>
        <row r="412">
          <cell r="C412">
            <v>791</v>
          </cell>
          <cell r="D412" t="str">
            <v>Suministro E Instalación Línea De Impulsión</v>
          </cell>
          <cell r="E412" t="str">
            <v>UN</v>
          </cell>
          <cell r="F412">
            <v>0</v>
          </cell>
          <cell r="G412">
            <v>41481</v>
          </cell>
        </row>
        <row r="413">
          <cell r="C413">
            <v>795</v>
          </cell>
          <cell r="D413" t="str">
            <v>Losa Aligerada En Bloque De Entrepiso De 0.10 X 0.20 X 0.40 Mts, Incluye Acero De Refuerzo Y Formaleta. E= 0.10 Mts</v>
          </cell>
          <cell r="E413" t="str">
            <v>M2</v>
          </cell>
          <cell r="F413">
            <v>107326.38</v>
          </cell>
          <cell r="G413">
            <v>41556</v>
          </cell>
        </row>
        <row r="414">
          <cell r="C414">
            <v>797</v>
          </cell>
          <cell r="D414" t="str">
            <v>Suministro E Instalación De Ducha Sencilla, Tipo Económica Completa</v>
          </cell>
          <cell r="E414" t="str">
            <v>UN</v>
          </cell>
          <cell r="F414">
            <v>46161.05</v>
          </cell>
          <cell r="G414">
            <v>42578</v>
          </cell>
        </row>
        <row r="415">
          <cell r="C415">
            <v>799</v>
          </cell>
          <cell r="D415" t="str">
            <v>Suministro, Instalacion Y Montaje De Elementos Y Modulos Recreacionales Para El Parque Los Pitufos, Ubicado En La Carrera 9 Con Calle 46E, Barrio Ciudadela, Distrito De Barranquilla</v>
          </cell>
          <cell r="E415" t="str">
            <v>GL</v>
          </cell>
          <cell r="F415">
            <v>3955600</v>
          </cell>
          <cell r="G415">
            <v>40304</v>
          </cell>
        </row>
        <row r="416">
          <cell r="C416">
            <v>842</v>
          </cell>
          <cell r="D416" t="str">
            <v>Grada De 1.00 X 0.60 X 0.50 Mts, Incluye Cimiento En Concreto Simple De 3000 Psi, Levante En Ladrillo Comun, Pañetado, Y Placa De Concreto De 3000 Psi Con Estribos De 3/8"  En Ambos Sentidos A Cada 0.15 Mts</v>
          </cell>
          <cell r="E416" t="str">
            <v>UN</v>
          </cell>
          <cell r="F416">
            <v>272905.11</v>
          </cell>
          <cell r="G416">
            <v>39856</v>
          </cell>
        </row>
        <row r="417">
          <cell r="C417">
            <v>843</v>
          </cell>
          <cell r="D417" t="str">
            <v>Grada De 3.00 X 0.70 X 0.50 Mts, Incluye Cimiento En Concreto Simple De 3000 Psi, Levante En Ladrillo Común, Pañetado, Placa En Losa Maciza De 0.05 Mts En Concreto De 3000 Psi, Reforzado Con Varillas De 3/8"  En Ambos Sentidos A Cada 0.15 Mts</v>
          </cell>
          <cell r="E417" t="str">
            <v>UN</v>
          </cell>
          <cell r="F417">
            <v>683249.54</v>
          </cell>
          <cell r="G417">
            <v>41680</v>
          </cell>
        </row>
        <row r="418">
          <cell r="C418">
            <v>844</v>
          </cell>
          <cell r="D418" t="str">
            <v>Suministro E Instalación De Malla De Acero Galvanizada Forrada En Pvc, Calibre 7.5, Hueco De 1 1/2" X 1 1/2", Reforzada Con Tubo Galvanizado De 2", Riostras En Tubería Galvanizada De 1", Incluye Barras Tensoras Forradas En Pvc Calibre 9, Amarres Forrados En Pvc Calibre 10 , Bases Para Postes Y Viga En Concreto, Acabado Con Pintura Anticorrosiva Y Esmalte, Altura 2.50 Metros (Ver Diseño)</v>
          </cell>
          <cell r="E418" t="str">
            <v>M2</v>
          </cell>
          <cell r="F418">
            <v>62000</v>
          </cell>
          <cell r="G418">
            <v>42314</v>
          </cell>
        </row>
        <row r="419">
          <cell r="C419">
            <v>845</v>
          </cell>
          <cell r="D419" t="str">
            <v>Suministro E Instalación De Malla Ciclón Galvanizada Calibre 10 , Sencilla Con Tubo Galvanizado De 1 1/2"  Para Parales</v>
          </cell>
          <cell r="E419" t="str">
            <v>M2</v>
          </cell>
          <cell r="F419">
            <v>43600</v>
          </cell>
          <cell r="G419">
            <v>41068</v>
          </cell>
        </row>
        <row r="420">
          <cell r="C420">
            <v>846</v>
          </cell>
          <cell r="D420" t="str">
            <v>Excavación Para Cimiento De 0.15 X 0.15 Mts Y Retiro De Material</v>
          </cell>
          <cell r="E420" t="str">
            <v>ML</v>
          </cell>
          <cell r="F420">
            <v>4670</v>
          </cell>
          <cell r="G420">
            <v>42314</v>
          </cell>
        </row>
        <row r="421">
          <cell r="C421">
            <v>847</v>
          </cell>
          <cell r="D421" t="str">
            <v>Cimiento De 0.15 X 0.15 Metros En Concreto De Fc = 3000 Psi</v>
          </cell>
          <cell r="E421" t="str">
            <v>ML</v>
          </cell>
          <cell r="F421">
            <v>15480.28</v>
          </cell>
          <cell r="G421">
            <v>41386</v>
          </cell>
        </row>
        <row r="422">
          <cell r="C422">
            <v>848</v>
          </cell>
          <cell r="D422" t="str">
            <v>Demolición De Estructura En Concreto Reforzado,  Con Ancho &lt; 0.30 Metros Incluye Retiro De Material</v>
          </cell>
          <cell r="E422" t="str">
            <v>M2</v>
          </cell>
          <cell r="F422">
            <v>40408.14</v>
          </cell>
          <cell r="G422">
            <v>42417</v>
          </cell>
        </row>
        <row r="423">
          <cell r="C423">
            <v>869</v>
          </cell>
          <cell r="D423" t="str">
            <v>Suministro E Instalación De Luminaria Tipo Wall Pack De 175 W - 220 V Matal Halide, Ref. Quimbaya Ii Mhr Roy Alpha, Incluye Bombillo Y Fotocelda</v>
          </cell>
          <cell r="E423" t="str">
            <v>UN</v>
          </cell>
          <cell r="F423">
            <v>462320</v>
          </cell>
          <cell r="G423">
            <v>41480</v>
          </cell>
        </row>
        <row r="424">
          <cell r="C424">
            <v>879</v>
          </cell>
          <cell r="D424" t="str">
            <v>Piso En Baldosa Duranato Color Beige Con Vetas De 0.60 X 0.60 Mts</v>
          </cell>
          <cell r="E424" t="str">
            <v>M2</v>
          </cell>
          <cell r="F424">
            <v>78650.78</v>
          </cell>
          <cell r="G424">
            <v>41057</v>
          </cell>
        </row>
        <row r="425">
          <cell r="C425">
            <v>888</v>
          </cell>
          <cell r="D425" t="str">
            <v>Formaleteria Metálica Para Losa</v>
          </cell>
          <cell r="E425" t="str">
            <v>M2</v>
          </cell>
          <cell r="F425">
            <v>3168.43</v>
          </cell>
          <cell r="G425">
            <v>42825</v>
          </cell>
        </row>
        <row r="426">
          <cell r="C426">
            <v>889</v>
          </cell>
          <cell r="D426" t="str">
            <v>Formaletería Metálica Para Muro</v>
          </cell>
          <cell r="E426" t="str">
            <v>M2</v>
          </cell>
          <cell r="F426">
            <v>2691.43</v>
          </cell>
          <cell r="G426">
            <v>42825</v>
          </cell>
        </row>
        <row r="427">
          <cell r="C427">
            <v>890</v>
          </cell>
          <cell r="D427" t="str">
            <v>Formaletería Metálica Para Columna Altura 2.40 Mts</v>
          </cell>
          <cell r="E427" t="str">
            <v>DI</v>
          </cell>
          <cell r="F427">
            <v>13376.32</v>
          </cell>
          <cell r="G427">
            <v>42825</v>
          </cell>
        </row>
        <row r="428">
          <cell r="C428">
            <v>891</v>
          </cell>
          <cell r="D428" t="str">
            <v>Formaleteria Metalica Para Columna</v>
          </cell>
          <cell r="E428" t="str">
            <v>ML</v>
          </cell>
          <cell r="F428">
            <v>5618.05</v>
          </cell>
          <cell r="G428">
            <v>42825</v>
          </cell>
        </row>
        <row r="429">
          <cell r="C429">
            <v>892</v>
          </cell>
          <cell r="D429" t="str">
            <v>Formaletería Metálica Por Una Cara Para Viga, Columna De Confinamiento &lt; 0.50 Mts</v>
          </cell>
          <cell r="E429" t="str">
            <v>ML</v>
          </cell>
          <cell r="F429">
            <v>1170</v>
          </cell>
          <cell r="G429">
            <v>42752</v>
          </cell>
        </row>
        <row r="430">
          <cell r="C430">
            <v>896</v>
          </cell>
          <cell r="D430" t="str">
            <v>Concreto De 1500 Psi</v>
          </cell>
          <cell r="E430" t="str">
            <v>M3</v>
          </cell>
          <cell r="F430">
            <v>235430.04</v>
          </cell>
          <cell r="G430">
            <v>42438</v>
          </cell>
        </row>
        <row r="431">
          <cell r="C431">
            <v>897</v>
          </cell>
          <cell r="D431" t="str">
            <v>Plantilla Para Piso En Concreto De 1500 Psi E = 0.05 Mts</v>
          </cell>
          <cell r="E431" t="str">
            <v>M2</v>
          </cell>
          <cell r="F431">
            <v>20310.88</v>
          </cell>
          <cell r="G431">
            <v>42415</v>
          </cell>
        </row>
        <row r="432">
          <cell r="C432">
            <v>898</v>
          </cell>
          <cell r="D432" t="str">
            <v>Mortero 1:5</v>
          </cell>
          <cell r="E432" t="str">
            <v>M3</v>
          </cell>
          <cell r="F432">
            <v>208758.95</v>
          </cell>
          <cell r="G432">
            <v>42438</v>
          </cell>
        </row>
        <row r="433">
          <cell r="C433">
            <v>899</v>
          </cell>
          <cell r="D433" t="str">
            <v>Pañete Allanado Sobre Muro Con Mortero 1:5</v>
          </cell>
          <cell r="E433" t="str">
            <v>M2</v>
          </cell>
          <cell r="F433">
            <v>14682.07</v>
          </cell>
          <cell r="G433">
            <v>41712</v>
          </cell>
        </row>
        <row r="434">
          <cell r="C434">
            <v>900</v>
          </cell>
          <cell r="D434" t="str">
            <v>Cimiento De 0.30 X 0.30 Metros En Concreto De 2500 Psi.</v>
          </cell>
          <cell r="E434" t="str">
            <v>ML</v>
          </cell>
          <cell r="F434">
            <v>38029.760000000002</v>
          </cell>
          <cell r="G434">
            <v>42447</v>
          </cell>
        </row>
        <row r="435">
          <cell r="C435">
            <v>901</v>
          </cell>
          <cell r="D435" t="str">
            <v>Plantilla Para Piso En Concreto De 3000 Psi E = 0.05 Mts</v>
          </cell>
          <cell r="E435" t="str">
            <v>M2</v>
          </cell>
          <cell r="F435">
            <v>24186.79</v>
          </cell>
          <cell r="G435">
            <v>42524</v>
          </cell>
        </row>
        <row r="436">
          <cell r="C436">
            <v>902</v>
          </cell>
          <cell r="D436" t="str">
            <v>Pavimento En Concreto Rigido De 3000 Psi E = 0.10 Mts, Pasadores D = 1/2" - Longitud 0.25 Metros A Cada 0.30 Metros Y D = 3/8" - Longitud 0.65 Metros A Cada 1.00 Metro, Junta Y Antisol</v>
          </cell>
          <cell r="E436" t="str">
            <v>M2</v>
          </cell>
          <cell r="F436">
            <v>75113.52</v>
          </cell>
          <cell r="G436">
            <v>42493</v>
          </cell>
        </row>
        <row r="437">
          <cell r="C437">
            <v>903</v>
          </cell>
          <cell r="D437" t="str">
            <v>Estudio De Planimetria Y Altimetria En Arroyos No Canalizados De Seccion &gt; 4.00 Mts Y &lt; 20.00 Mts, Incluye Limpieza Manual Y Elaboración De Planos</v>
          </cell>
          <cell r="E437" t="str">
            <v>ML</v>
          </cell>
          <cell r="F437">
            <v>3759.67</v>
          </cell>
          <cell r="G437">
            <v>40669</v>
          </cell>
        </row>
        <row r="438">
          <cell r="C438">
            <v>906</v>
          </cell>
          <cell r="D438" t="str">
            <v>Columna En Concreto De 3000 Psi, De 0.20 X 0.20 Mts, Incluye Acero De Refuerzo De 4 Varillas De 1/2", Estribos De 3/8" A Cada 0.20 Mts</v>
          </cell>
          <cell r="E438" t="str">
            <v>ML</v>
          </cell>
          <cell r="F438">
            <v>61546.69</v>
          </cell>
          <cell r="G438">
            <v>41799</v>
          </cell>
        </row>
        <row r="439">
          <cell r="C439">
            <v>907</v>
          </cell>
          <cell r="D439" t="str">
            <v>Excavación Para Cimiento De 0.30 X 0.60 Mts Y Retiro De Material Sobrante</v>
          </cell>
          <cell r="E439" t="str">
            <v>ML</v>
          </cell>
          <cell r="F439">
            <v>6633.33</v>
          </cell>
          <cell r="G439">
            <v>42415</v>
          </cell>
        </row>
        <row r="440">
          <cell r="C440">
            <v>908</v>
          </cell>
          <cell r="D440" t="str">
            <v>Cimiento De 0.30 X 0.30 Mts, En Concreto De 3000 Psi Reforzado Con 4 Varillas De 1/2", Estribos De 3/8" A Cada 0.20 Mts</v>
          </cell>
          <cell r="E440" t="str">
            <v>ML</v>
          </cell>
          <cell r="F440">
            <v>80340.75</v>
          </cell>
          <cell r="G440">
            <v>42314</v>
          </cell>
        </row>
        <row r="441">
          <cell r="C441">
            <v>909</v>
          </cell>
          <cell r="D441" t="str">
            <v>Zabaleta En Ladrillo Común Con Mortero De Pega 1:4 Impermeabilizada Con Manto Edil</v>
          </cell>
          <cell r="E441" t="str">
            <v>ML</v>
          </cell>
          <cell r="F441">
            <v>69134.94</v>
          </cell>
          <cell r="G441">
            <v>42415</v>
          </cell>
        </row>
        <row r="442">
          <cell r="C442">
            <v>910</v>
          </cell>
          <cell r="D442" t="str">
            <v>Desmonte Y Reinstalación De Cubierta En Asbesto Cemento, Incluye Amarre Y Ganchos De Fijación</v>
          </cell>
          <cell r="E442" t="str">
            <v>M2</v>
          </cell>
          <cell r="F442">
            <v>28424.86</v>
          </cell>
          <cell r="G442">
            <v>41670</v>
          </cell>
        </row>
        <row r="443">
          <cell r="C443">
            <v>911</v>
          </cell>
          <cell r="D443" t="str">
            <v>Viga Corona En Concreto De 3000 Psi De 0.30 X 0.20 Mts, Incluye Acero De Refuerzo 4 Varillas D= 1/2", Estribos De D=3/8" A Cada 0.15 Mts</v>
          </cell>
          <cell r="E443" t="str">
            <v>ML</v>
          </cell>
          <cell r="F443">
            <v>84438.33</v>
          </cell>
          <cell r="G443">
            <v>41569</v>
          </cell>
        </row>
        <row r="444">
          <cell r="C444">
            <v>912</v>
          </cell>
          <cell r="D444" t="str">
            <v>Columna En Concreto De 3000 Psi, De 0.20 X 0.30 Mts, Incluye Acero De Refuerzo 4 Varillas De 1/2", Estribos De 3/8" A Cada 0.20 Mts</v>
          </cell>
          <cell r="E444" t="str">
            <v>ML</v>
          </cell>
          <cell r="F444">
            <v>75002.63</v>
          </cell>
          <cell r="G444">
            <v>41771</v>
          </cell>
        </row>
        <row r="445">
          <cell r="C445">
            <v>913</v>
          </cell>
          <cell r="D445" t="str">
            <v>Suministro E Instalacion De Reja De Hierro De 1.04 X 2.10 Mts, Incluye Pintura Contra Oxido Y Esmalte.</v>
          </cell>
          <cell r="E445" t="str">
            <v>UN</v>
          </cell>
          <cell r="F445">
            <v>300000</v>
          </cell>
          <cell r="G445">
            <v>39897</v>
          </cell>
        </row>
        <row r="446">
          <cell r="C446">
            <v>914</v>
          </cell>
          <cell r="D446" t="str">
            <v>Boya De Nivel Tipo Mercurio Incluido Soporte Metálico Galvanizado En Caliente</v>
          </cell>
          <cell r="E446" t="str">
            <v>UN</v>
          </cell>
          <cell r="F446">
            <v>356900</v>
          </cell>
          <cell r="G446">
            <v>41480</v>
          </cell>
        </row>
        <row r="447">
          <cell r="C447">
            <v>915</v>
          </cell>
          <cell r="D447" t="str">
            <v>Fuente Regulada De 110 Va.C - 24 Vd.C Omron Phoenix Contact De 50 W</v>
          </cell>
          <cell r="E447" t="str">
            <v>UN</v>
          </cell>
          <cell r="F447">
            <v>650000</v>
          </cell>
          <cell r="G447">
            <v>41480</v>
          </cell>
        </row>
        <row r="448">
          <cell r="C448">
            <v>916</v>
          </cell>
          <cell r="D448" t="str">
            <v>Plc Twido De Telemecanique Ref Twdlcaa24Drf, Incluye Programación En Ladder De Acuerdo A Requerimientos De Triple A</v>
          </cell>
          <cell r="E448" t="str">
            <v>UN</v>
          </cell>
          <cell r="F448">
            <v>9650000</v>
          </cell>
          <cell r="G448">
            <v>41480</v>
          </cell>
        </row>
        <row r="449">
          <cell r="C449">
            <v>917</v>
          </cell>
          <cell r="D449" t="str">
            <v>Suministro E Instalación De División Y Puerta De Vidrio Templado Para Sala De Juntas</v>
          </cell>
          <cell r="E449" t="str">
            <v>UN</v>
          </cell>
          <cell r="F449">
            <v>4500000</v>
          </cell>
          <cell r="G449">
            <v>41935</v>
          </cell>
        </row>
        <row r="450">
          <cell r="C450">
            <v>918</v>
          </cell>
          <cell r="D450" t="str">
            <v>Protección Contra Sobretensión 110 V Ac Marca Sime Timer</v>
          </cell>
          <cell r="E450" t="str">
            <v>UN</v>
          </cell>
          <cell r="F450">
            <v>1120000</v>
          </cell>
          <cell r="G450">
            <v>41480</v>
          </cell>
        </row>
        <row r="451">
          <cell r="C451">
            <v>920</v>
          </cell>
          <cell r="D451" t="str">
            <v>Suministro E Instalación De Sanitario Blanco Línea Infantil O Pre Escolar, Incluye Interiores.</v>
          </cell>
          <cell r="E451" t="str">
            <v>UN</v>
          </cell>
          <cell r="F451">
            <v>391001.17</v>
          </cell>
          <cell r="G451">
            <v>41717</v>
          </cell>
        </row>
        <row r="452">
          <cell r="C452">
            <v>922</v>
          </cell>
          <cell r="D452" t="str">
            <v>Muro En Concreto Ciclopeo, 60% Concreto De 3000 Psi, 40% De Piedra Ciclopea</v>
          </cell>
          <cell r="E452" t="str">
            <v>M3</v>
          </cell>
          <cell r="F452">
            <v>372473.69</v>
          </cell>
          <cell r="G452">
            <v>41786</v>
          </cell>
        </row>
        <row r="453">
          <cell r="C453">
            <v>923</v>
          </cell>
          <cell r="D453" t="str">
            <v>Zapata O Cimiento  En Concreto Ciclópeo, 60% Concreto De 3000 Psi, 40% En Piedra Ciclópea</v>
          </cell>
          <cell r="E453" t="str">
            <v>M3</v>
          </cell>
          <cell r="F453">
            <v>309214.53000000003</v>
          </cell>
          <cell r="G453">
            <v>41038</v>
          </cell>
        </row>
        <row r="454">
          <cell r="C454">
            <v>924</v>
          </cell>
          <cell r="D454" t="str">
            <v>Placa De Fondo En Concreto De 3000 Psi E= 0.25 Mts, No Incluye Acero De Refuerzo</v>
          </cell>
          <cell r="E454" t="str">
            <v>M3</v>
          </cell>
          <cell r="F454">
            <v>585502.74</v>
          </cell>
          <cell r="G454">
            <v>41906</v>
          </cell>
        </row>
        <row r="455">
          <cell r="C455">
            <v>925</v>
          </cell>
          <cell r="D455" t="str">
            <v>Escarificación De Impermeabilización Existente Y Retiro De Material</v>
          </cell>
          <cell r="E455" t="str">
            <v>M2</v>
          </cell>
          <cell r="F455">
            <v>4175</v>
          </cell>
          <cell r="G455">
            <v>42472</v>
          </cell>
        </row>
        <row r="456">
          <cell r="C456">
            <v>926</v>
          </cell>
          <cell r="D456" t="str">
            <v>Demolición De Torta De Niveles De Cubierta Y Retiro De Material</v>
          </cell>
          <cell r="E456" t="str">
            <v>M2</v>
          </cell>
          <cell r="F456">
            <v>5915</v>
          </cell>
          <cell r="G456">
            <v>41569</v>
          </cell>
        </row>
        <row r="457">
          <cell r="C457">
            <v>927</v>
          </cell>
          <cell r="D457" t="str">
            <v>Levante De Pollo En Ladrillo Común Con Mortero De Pega 1:4, Pañetado, De 0.12 X 0.08 Metros</v>
          </cell>
          <cell r="E457" t="str">
            <v>ML</v>
          </cell>
          <cell r="F457">
            <v>9950.1</v>
          </cell>
          <cell r="G457">
            <v>41022</v>
          </cell>
        </row>
        <row r="458">
          <cell r="C458">
            <v>929</v>
          </cell>
          <cell r="D458" t="str">
            <v>Suministro E Instalación De Ventana En Aluminio Anodizado Natural, Bronce O Blanco, Con Vidrio Transparente De 4 Mm, Un Cuerpo Fijo</v>
          </cell>
          <cell r="E458" t="str">
            <v>M2</v>
          </cell>
          <cell r="F458">
            <v>194311.31</v>
          </cell>
          <cell r="G458">
            <v>42538</v>
          </cell>
        </row>
        <row r="459">
          <cell r="C459">
            <v>930</v>
          </cell>
          <cell r="D459" t="str">
            <v>Plantilla De Piso En Mortero 1:6 E = 0.05 Mts</v>
          </cell>
          <cell r="E459" t="str">
            <v>M2</v>
          </cell>
          <cell r="F459">
            <v>16494.95</v>
          </cell>
          <cell r="G459">
            <v>42534</v>
          </cell>
        </row>
        <row r="460">
          <cell r="C460">
            <v>931</v>
          </cell>
          <cell r="D460" t="str">
            <v>Plantilla De Piso En Mortero 1:6 Impermabilizado E = 0.05 Mts</v>
          </cell>
          <cell r="E460" t="str">
            <v>M2</v>
          </cell>
          <cell r="F460">
            <v>24420.15</v>
          </cell>
          <cell r="G460">
            <v>41064</v>
          </cell>
        </row>
        <row r="461">
          <cell r="C461">
            <v>933</v>
          </cell>
          <cell r="D461" t="str">
            <v>Pañete Exterior Allanado Con Mortero 1:4</v>
          </cell>
          <cell r="E461" t="str">
            <v>M2</v>
          </cell>
          <cell r="F461">
            <v>21728.1</v>
          </cell>
          <cell r="G461">
            <v>42415</v>
          </cell>
        </row>
        <row r="462">
          <cell r="C462">
            <v>934</v>
          </cell>
          <cell r="D462" t="str">
            <v>Demolición De Estructura De 1.00 X 0.60 Metros, Losa En Concreto De Espesor  &gt; 0.05 Y &lt; 0.15 Mts. Y Retiro De Material</v>
          </cell>
          <cell r="E462" t="str">
            <v>ML</v>
          </cell>
          <cell r="F462">
            <v>19714.36</v>
          </cell>
          <cell r="G462">
            <v>42489</v>
          </cell>
        </row>
        <row r="463">
          <cell r="C463">
            <v>935</v>
          </cell>
          <cell r="D463" t="str">
            <v>Plantilla De Base Para Mueble De Cocina De 0.60 X 2.50 Metros,  En Concreto De 2500 Psi E = 0.07 Metros</v>
          </cell>
          <cell r="E463" t="str">
            <v>UN</v>
          </cell>
          <cell r="F463">
            <v>50375.79</v>
          </cell>
          <cell r="G463">
            <v>41066</v>
          </cell>
        </row>
        <row r="464">
          <cell r="C464">
            <v>936</v>
          </cell>
          <cell r="D464" t="str">
            <v>Desmonte De Ventana Y Retiro De Material</v>
          </cell>
          <cell r="E464" t="str">
            <v>UN</v>
          </cell>
          <cell r="F464">
            <v>17905</v>
          </cell>
          <cell r="G464">
            <v>42472</v>
          </cell>
        </row>
        <row r="465">
          <cell r="C465">
            <v>937</v>
          </cell>
          <cell r="D465" t="str">
            <v>Resane De Fisuras Y/O Grietas En Muros Y Gradas</v>
          </cell>
          <cell r="E465" t="str">
            <v>ML</v>
          </cell>
          <cell r="F465">
            <v>8995.5499999999993</v>
          </cell>
          <cell r="G465">
            <v>41508</v>
          </cell>
        </row>
        <row r="466">
          <cell r="C466">
            <v>938</v>
          </cell>
          <cell r="D466" t="str">
            <v>Lavadero, Con Plantilla De Piso En Concreto De 2500 Psi E = 0.07, De 2.00 X 1.00 Metros, Mamposteria En Bloque De Cemento Vibrado , Pañete Y Mortero De Pega 1:4 Impermeabilizado, Cimiento En Concreto De 3000 Psi De 0.30 X 0.30 Metros, Lavadero Prefabricado En Granito De 0.60 X 0.50 Metros, Con Sus Accesorios Sanitarios, Válvula De 1/2"</v>
          </cell>
          <cell r="E466" t="str">
            <v>UN</v>
          </cell>
          <cell r="F466">
            <v>414361.15</v>
          </cell>
          <cell r="G466">
            <v>42415</v>
          </cell>
        </row>
        <row r="467">
          <cell r="C467">
            <v>941</v>
          </cell>
          <cell r="D467" t="str">
            <v>Meson De Cocina De 0.60 X2.50 Metros, Mamposteria En Bloque De Cemento Vibrado Con Pañete Y Mortero De Pega 1:4 Impermeabilizado, Losa Superior En Concreto De 3000 Psi Reforzada Con Varillas De 3/8" En Ambos Sentidos A Cada 0.15 Metros De E = 0.05 Mts, Lavaplatos De Acero Inoxidable De Empotrar, Con Sus Accesorios</v>
          </cell>
          <cell r="E467" t="str">
            <v>UN</v>
          </cell>
          <cell r="F467">
            <v>428679.53</v>
          </cell>
          <cell r="G467">
            <v>42415</v>
          </cell>
        </row>
        <row r="468">
          <cell r="C468">
            <v>942</v>
          </cell>
          <cell r="D468" t="str">
            <v>Reconstrucción De Alero En Concreto De 3000 Psi, Incluye Picada De Losa Y Retiro De Material En Mal Estado, Colocación De Malla Electrosoldada Y Aditivo Sikadur 32 O Similar Para La Adherencia Del Concreto.</v>
          </cell>
          <cell r="E468" t="str">
            <v>M2</v>
          </cell>
          <cell r="F468">
            <v>116310.2</v>
          </cell>
          <cell r="G468">
            <v>41912</v>
          </cell>
        </row>
        <row r="469">
          <cell r="C469">
            <v>943</v>
          </cell>
          <cell r="D469" t="str">
            <v>Reparación De Losa De Cubierta En La Parte Inferior, Incluye Picada De Mortero, Aplicación De Mortero 1:4, Aditivo Sikadur 32 O Similar, Malla Electrosoldada</v>
          </cell>
          <cell r="E469" t="str">
            <v>M2</v>
          </cell>
          <cell r="F469">
            <v>76316.570000000007</v>
          </cell>
          <cell r="G469">
            <v>41067</v>
          </cell>
        </row>
        <row r="470">
          <cell r="C470">
            <v>944</v>
          </cell>
          <cell r="D470" t="str">
            <v>Excavación Y Fundida De Zapata De 0.80 X 0.80 X 0.30 Mts En Concreto De 3000 Psi, Reforzada.</v>
          </cell>
          <cell r="E470" t="str">
            <v>UN</v>
          </cell>
          <cell r="F470">
            <v>198173</v>
          </cell>
          <cell r="G470">
            <v>41569</v>
          </cell>
        </row>
        <row r="471">
          <cell r="C471">
            <v>945</v>
          </cell>
          <cell r="D471" t="str">
            <v>Excavación Y Fundida De Zapata De 1.20 X 1.20 X 0.30 Mts, Con Concreto De 3000 Psi, Reforzada</v>
          </cell>
          <cell r="E471" t="str">
            <v>UN</v>
          </cell>
          <cell r="F471">
            <v>258225.44</v>
          </cell>
          <cell r="G471">
            <v>42496</v>
          </cell>
        </row>
        <row r="472">
          <cell r="C472">
            <v>946</v>
          </cell>
          <cell r="D472" t="str">
            <v>Columna En Concreto De 3000 Psi, De 0.30 X 0.30 Mts, Incluye Acero De Refuerzo 4 Varillas De 1/2", Estribos De 3/8" A Cada 0.20 Metros</v>
          </cell>
          <cell r="E472" t="str">
            <v>ML</v>
          </cell>
          <cell r="F472">
            <v>84677.21</v>
          </cell>
          <cell r="G472">
            <v>41767</v>
          </cell>
        </row>
        <row r="473">
          <cell r="C473">
            <v>947</v>
          </cell>
          <cell r="D473" t="str">
            <v>Alfagías De 0.10 X 0.10 Metros En Concreto De 3000 Psi, Reforzado Con 2 Varilla De D = 3/8", Estribos De D = 1/4" A Cada 0.20 Mts</v>
          </cell>
          <cell r="E473" t="str">
            <v>ML</v>
          </cell>
          <cell r="F473">
            <v>23806.89</v>
          </cell>
          <cell r="G473">
            <v>42578</v>
          </cell>
        </row>
        <row r="474">
          <cell r="C474">
            <v>948</v>
          </cell>
          <cell r="D474" t="str">
            <v>Pintura En Esmalte Para Puerta En Lamina Galvanizada, Incluye Aplicación De Anticorrosivo</v>
          </cell>
          <cell r="E474" t="str">
            <v>M2</v>
          </cell>
          <cell r="F474">
            <v>32724.33</v>
          </cell>
          <cell r="G474">
            <v>42496</v>
          </cell>
        </row>
        <row r="475">
          <cell r="C475">
            <v>949</v>
          </cell>
          <cell r="D475" t="str">
            <v>Pavimento En Concreto Rígido Mr = 600, E = 0.20 Mts, Pasadores D = 1"  - Longitud 0.35 Metros A Cada 0.30 Metros Y D = 1/2" - Longitud 0.85 Metros A Cada 1.20 Metros, Junta Y Antisol</v>
          </cell>
          <cell r="E475" t="str">
            <v>M2</v>
          </cell>
          <cell r="F475">
            <v>134149.84</v>
          </cell>
          <cell r="G475">
            <v>42493</v>
          </cell>
        </row>
        <row r="476">
          <cell r="C476">
            <v>952</v>
          </cell>
          <cell r="D476" t="str">
            <v>Cerramiento Provisional Perimetral De Protección En Polisombra, Con Altura De 2.00 Metros</v>
          </cell>
          <cell r="E476" t="str">
            <v>ML</v>
          </cell>
          <cell r="F476">
            <v>13110.75</v>
          </cell>
          <cell r="G476">
            <v>42314</v>
          </cell>
        </row>
        <row r="477">
          <cell r="C477">
            <v>953</v>
          </cell>
          <cell r="D477" t="str">
            <v>Demolicion De Zapata 1.00 X 1.00 X 0.30 Mts</v>
          </cell>
          <cell r="E477" t="str">
            <v>UN</v>
          </cell>
          <cell r="F477">
            <v>12000</v>
          </cell>
          <cell r="G477">
            <v>39918</v>
          </cell>
        </row>
        <row r="478">
          <cell r="C478">
            <v>954</v>
          </cell>
          <cell r="D478" t="str">
            <v>Ajuste Y Mantenimiento De Cielo Raso En Lámina Plana De Asbesto Cemento</v>
          </cell>
          <cell r="E478" t="str">
            <v>M2</v>
          </cell>
          <cell r="F478">
            <v>9579.25</v>
          </cell>
          <cell r="G478">
            <v>41015</v>
          </cell>
        </row>
        <row r="479">
          <cell r="C479">
            <v>955</v>
          </cell>
          <cell r="D479" t="str">
            <v>Reparación, Mantenimiento E Instalación De Salida De Alumbrado</v>
          </cell>
          <cell r="E479" t="str">
            <v>UN</v>
          </cell>
          <cell r="F479">
            <v>46174.75</v>
          </cell>
          <cell r="G479">
            <v>41067</v>
          </cell>
        </row>
        <row r="480">
          <cell r="C480">
            <v>956</v>
          </cell>
          <cell r="D480" t="str">
            <v>Capitulo - Gestiones Y Certificaciones</v>
          </cell>
          <cell r="E480" t="str">
            <v>SD</v>
          </cell>
          <cell r="F480">
            <v>0</v>
          </cell>
          <cell r="G480">
            <v>41554</v>
          </cell>
        </row>
        <row r="481">
          <cell r="C481">
            <v>957</v>
          </cell>
          <cell r="D481" t="str">
            <v>Suministro E Instalación De Bajante De Aguas Lluvias, En Tuberia Pvc Diametro 4"</v>
          </cell>
          <cell r="E481" t="str">
            <v>ML</v>
          </cell>
          <cell r="F481">
            <v>41583.35</v>
          </cell>
          <cell r="G481">
            <v>42578</v>
          </cell>
        </row>
        <row r="482">
          <cell r="C482">
            <v>958</v>
          </cell>
          <cell r="D482" t="str">
            <v>Piso En Adoquín Tipo Rectangular Peatonal E = 0.06 Mts, Con Borde De Confinamiento De 0.15 X 0.30 Metros En Concreto De 3000 Psi A Cada 3.00 Mts, Reforzado Con 2 Varillas De D = 3/8" Y Estribos De D = 1/4" A Cada 0.32 Mts</v>
          </cell>
          <cell r="E482" t="str">
            <v>M2</v>
          </cell>
          <cell r="F482">
            <v>85458.62</v>
          </cell>
          <cell r="G482">
            <v>42496</v>
          </cell>
        </row>
        <row r="483">
          <cell r="C483">
            <v>960</v>
          </cell>
          <cell r="D483" t="str">
            <v>Levante De Muro En Ladrillo Común Para Jardinera De 0.20 X 0.12 Mts, Con Mortero De Pega 1:4</v>
          </cell>
          <cell r="E483" t="str">
            <v>ML</v>
          </cell>
          <cell r="F483">
            <v>13310.1</v>
          </cell>
          <cell r="G483">
            <v>42524</v>
          </cell>
        </row>
        <row r="484">
          <cell r="C484">
            <v>962</v>
          </cell>
          <cell r="D484" t="str">
            <v>Ornamentación Y Jardinería - Relleno En Arena Negra Abonada Para Jardines, Incluye Transporte</v>
          </cell>
          <cell r="E484" t="str">
            <v>M3</v>
          </cell>
          <cell r="F484">
            <v>41550</v>
          </cell>
          <cell r="G484">
            <v>42538</v>
          </cell>
        </row>
        <row r="485">
          <cell r="C485">
            <v>963</v>
          </cell>
          <cell r="D485" t="str">
            <v>Piso Exterior En Tablon Vitrificado De 0.33 X 0.33 Mts, Junta En Piedra China Lavada De E = 0.05 Mts, Ancho 0.30 Mts</v>
          </cell>
          <cell r="E485" t="str">
            <v>ML</v>
          </cell>
          <cell r="F485">
            <v>11700</v>
          </cell>
          <cell r="G485">
            <v>39920</v>
          </cell>
        </row>
        <row r="486">
          <cell r="C486">
            <v>967</v>
          </cell>
          <cell r="D486" t="str">
            <v>Sensor De Intruismo Para Portón De Acceso, Incluye Fuente De 24 Vdc</v>
          </cell>
          <cell r="E486" t="str">
            <v>UN</v>
          </cell>
          <cell r="F486">
            <v>1200500</v>
          </cell>
          <cell r="G486">
            <v>41480</v>
          </cell>
        </row>
        <row r="487">
          <cell r="C487">
            <v>968</v>
          </cell>
          <cell r="D487" t="str">
            <v>Borna Phoenix Contact Ref Uk5N</v>
          </cell>
          <cell r="E487" t="str">
            <v>UN</v>
          </cell>
          <cell r="F487">
            <v>1200</v>
          </cell>
          <cell r="G487">
            <v>41480</v>
          </cell>
        </row>
        <row r="488">
          <cell r="C488">
            <v>969</v>
          </cell>
          <cell r="D488" t="str">
            <v>Suministro E Instalación De Tubería Conduit Galvanizada De D = 3/4"</v>
          </cell>
          <cell r="E488" t="str">
            <v>ML</v>
          </cell>
          <cell r="F488">
            <v>12300</v>
          </cell>
          <cell r="G488">
            <v>41480</v>
          </cell>
        </row>
        <row r="489">
          <cell r="C489">
            <v>970</v>
          </cell>
          <cell r="D489" t="str">
            <v>Suministro E Instalación De Cable Vehicular No. 16 Color Azul</v>
          </cell>
          <cell r="E489" t="str">
            <v>ML</v>
          </cell>
          <cell r="F489">
            <v>4820</v>
          </cell>
          <cell r="G489">
            <v>41480</v>
          </cell>
        </row>
        <row r="490">
          <cell r="C490">
            <v>981</v>
          </cell>
          <cell r="D490" t="str">
            <v>E - Desmonte, Suministro E Instalación De Acometida Eléctrica Y Tablero De 18 Circuitos Monofásico Con Puerta, Tipo Siemens O Similar.</v>
          </cell>
          <cell r="E490" t="str">
            <v>UN</v>
          </cell>
          <cell r="F490">
            <v>1385870</v>
          </cell>
          <cell r="G490">
            <v>41451</v>
          </cell>
        </row>
        <row r="491">
          <cell r="C491">
            <v>1021</v>
          </cell>
          <cell r="D491" t="str">
            <v>Suministro Y Aplicación De Sello Expandible Contra El Paso De Agua En Juntas De Construcción  Y Pases De Tubería Sikaswell S O Similar (Según Planos Y Especificaciones De Diseño)</v>
          </cell>
          <cell r="E491" t="str">
            <v>ML</v>
          </cell>
          <cell r="F491">
            <v>25588</v>
          </cell>
          <cell r="G491">
            <v>41479</v>
          </cell>
        </row>
        <row r="492">
          <cell r="C492">
            <v>1022</v>
          </cell>
          <cell r="D492" t="str">
            <v>Suministro E Instalación De Grifería Para Lavaplatos Tipo Grival O Similar</v>
          </cell>
          <cell r="E492" t="str">
            <v>UN</v>
          </cell>
          <cell r="F492">
            <v>95105</v>
          </cell>
          <cell r="G492">
            <v>42314</v>
          </cell>
        </row>
        <row r="493">
          <cell r="C493">
            <v>1023</v>
          </cell>
          <cell r="D493" t="str">
            <v>E - Suministro E Instalación De Tablero De 18 Circuitos, Incluye Tacos</v>
          </cell>
          <cell r="E493" t="str">
            <v>UN</v>
          </cell>
          <cell r="F493">
            <v>617156.67000000004</v>
          </cell>
          <cell r="G493">
            <v>41569</v>
          </cell>
        </row>
        <row r="494">
          <cell r="C494">
            <v>1024</v>
          </cell>
          <cell r="D494" t="str">
            <v>Estuco Sobre Pañete Allanado Para Cielo Raso</v>
          </cell>
          <cell r="E494" t="str">
            <v>M2</v>
          </cell>
          <cell r="F494">
            <v>10649.99</v>
          </cell>
          <cell r="G494">
            <v>41912</v>
          </cell>
        </row>
        <row r="495">
          <cell r="C495">
            <v>1025</v>
          </cell>
          <cell r="D495" t="str">
            <v>E - Acometida Eléctrica Con Tubería Conduit Pvc D = 1" , Alambrado Con Cable No. 4</v>
          </cell>
          <cell r="E495" t="str">
            <v>ML</v>
          </cell>
          <cell r="F495">
            <v>51569.919999999998</v>
          </cell>
          <cell r="G495">
            <v>41569</v>
          </cell>
        </row>
        <row r="496">
          <cell r="C496">
            <v>1026</v>
          </cell>
          <cell r="D496" t="str">
            <v>Pavimento En Concreto Rigido Mr = 36, Con Acelerado De 3 Dias, E = 0.15 Mts, Pasadores D = 3/4" - Longitud 0.35 Metros A Cada 0.30 Metros Y  D = 1/2" Longitud 0.85 Metros A Cada 1.20 Metros , Junta Y Antisol</v>
          </cell>
          <cell r="E496" t="str">
            <v>M2</v>
          </cell>
          <cell r="F496">
            <v>106405.17</v>
          </cell>
          <cell r="G496">
            <v>42493</v>
          </cell>
        </row>
        <row r="497">
          <cell r="C497">
            <v>1028</v>
          </cell>
          <cell r="D497" t="str">
            <v>Pavimento En Concreto Rigido Mr = 36, Con Acelerado De 3 Dias, E = 0.20 Mts, Pasadores D = 1"  Longitud 0.35 Metros A Cada 0.30 Metros Y D = 1/2" - Longitud 0.85 Metros A Cada 1.20 Metros, Junta Y Antisol</v>
          </cell>
          <cell r="E497" t="str">
            <v>M2</v>
          </cell>
          <cell r="F497">
            <v>129958.24</v>
          </cell>
          <cell r="G497">
            <v>42493</v>
          </cell>
        </row>
        <row r="498">
          <cell r="C498">
            <v>1029</v>
          </cell>
          <cell r="D498" t="str">
            <v>Demolición De Andén Y Retiro De Material</v>
          </cell>
          <cell r="E498" t="str">
            <v>M2</v>
          </cell>
          <cell r="F498">
            <v>10228.91</v>
          </cell>
          <cell r="G498">
            <v>42524</v>
          </cell>
        </row>
        <row r="499">
          <cell r="C499">
            <v>1030</v>
          </cell>
          <cell r="D499" t="str">
            <v>Cuneta Bordillo En Concreto De 3000 Psi Reforzado, De 0.25 + 0.35 + 0.15  Mts, E =  0.10 Mts.</v>
          </cell>
          <cell r="E499" t="str">
            <v>ML</v>
          </cell>
          <cell r="F499">
            <v>61313.43</v>
          </cell>
          <cell r="G499">
            <v>42198</v>
          </cell>
        </row>
        <row r="500">
          <cell r="C500">
            <v>1031</v>
          </cell>
          <cell r="D500" t="str">
            <v>Concreto De 2000 Psi</v>
          </cell>
          <cell r="E500" t="str">
            <v>M3</v>
          </cell>
          <cell r="F500">
            <v>246973.55</v>
          </cell>
          <cell r="G500">
            <v>42438</v>
          </cell>
        </row>
        <row r="501">
          <cell r="C501">
            <v>1032</v>
          </cell>
          <cell r="D501" t="str">
            <v>P. B. O.  Anden En Concreto De 3000 Psi De E = 0.07 Mts, No Incluye Mano De Obra</v>
          </cell>
          <cell r="E501" t="str">
            <v>M2</v>
          </cell>
          <cell r="F501">
            <v>23990.79</v>
          </cell>
          <cell r="G501">
            <v>40283</v>
          </cell>
        </row>
        <row r="502">
          <cell r="C502">
            <v>1033</v>
          </cell>
          <cell r="D502" t="str">
            <v>P. B. O. Aplicacion De Geotextil Nt - 2500, No Incluye Mano De Obra</v>
          </cell>
          <cell r="E502" t="str">
            <v>M2</v>
          </cell>
          <cell r="F502">
            <v>7276.5</v>
          </cell>
          <cell r="G502">
            <v>40283</v>
          </cell>
        </row>
        <row r="503">
          <cell r="C503">
            <v>1034</v>
          </cell>
          <cell r="D503" t="str">
            <v>P. B. O. Bordillo En Concreto De 3000 Psi  De 0.15 X 0.30 Mts, No Incluye Mano De Obra</v>
          </cell>
          <cell r="E503" t="str">
            <v>ML</v>
          </cell>
          <cell r="F503">
            <v>19833.099999999999</v>
          </cell>
          <cell r="G503">
            <v>40283</v>
          </cell>
        </row>
        <row r="504">
          <cell r="C504">
            <v>1035</v>
          </cell>
          <cell r="D504" t="str">
            <v>P. B. O.  Excavacion Y Retiro De Material, No Incluye Mano De Obra</v>
          </cell>
          <cell r="E504" t="str">
            <v>M3</v>
          </cell>
          <cell r="F504">
            <v>37261.4</v>
          </cell>
          <cell r="G504">
            <v>40283</v>
          </cell>
        </row>
        <row r="505">
          <cell r="C505">
            <v>1036</v>
          </cell>
          <cell r="D505" t="str">
            <v>P. B. O. Nivelacion, Replanteo Y Señalizacion, No Incluye Mano De Obra</v>
          </cell>
          <cell r="E505" t="str">
            <v>M2</v>
          </cell>
          <cell r="F505">
            <v>1140.04</v>
          </cell>
          <cell r="G505">
            <v>40283</v>
          </cell>
        </row>
        <row r="506">
          <cell r="C506">
            <v>1037</v>
          </cell>
          <cell r="D506" t="str">
            <v>P. B. O. Pavimento En Concreto Rigido Mr = 500 Psi, E = 0.15 Mts, Pasadores De D = 1/2" Y 3/4", Junta Y Antisol, No Incluye Mano De Obra</v>
          </cell>
          <cell r="E506" t="str">
            <v>M2</v>
          </cell>
          <cell r="F506">
            <v>71625.2</v>
          </cell>
          <cell r="G506">
            <v>40283</v>
          </cell>
        </row>
        <row r="507">
          <cell r="C507">
            <v>1038</v>
          </cell>
          <cell r="D507" t="str">
            <v>P. B. O.  Relleno En Material Seleccionado Compactado, No Incluye Mano De Obra</v>
          </cell>
          <cell r="E507" t="str">
            <v>M3</v>
          </cell>
          <cell r="F507">
            <v>55550.91</v>
          </cell>
          <cell r="G507">
            <v>40283</v>
          </cell>
        </row>
        <row r="508">
          <cell r="C508">
            <v>1039</v>
          </cell>
          <cell r="D508" t="str">
            <v>Afirmado Estabilizado Con Cal, E = 0.30 Mts.</v>
          </cell>
          <cell r="E508" t="str">
            <v>M2</v>
          </cell>
          <cell r="F508">
            <v>32882.79</v>
          </cell>
          <cell r="G508">
            <v>41026</v>
          </cell>
        </row>
        <row r="509">
          <cell r="C509">
            <v>1040</v>
          </cell>
          <cell r="D509" t="str">
            <v>Desmonte De Capa Vegetal Y Retiro De Material</v>
          </cell>
          <cell r="E509" t="str">
            <v>M2</v>
          </cell>
          <cell r="F509">
            <v>5476</v>
          </cell>
          <cell r="G509">
            <v>41949</v>
          </cell>
        </row>
        <row r="510">
          <cell r="C510">
            <v>1041</v>
          </cell>
          <cell r="D510" t="str">
            <v>Columna En Concreto De 3000 Psi, De 0.40 X 0.40 Mts, Incluye Acero De Refuerzo De 8 Varillas De 1/2", Estribos De 3/8" A Cada 0.20 Mts</v>
          </cell>
          <cell r="E510" t="str">
            <v>ML</v>
          </cell>
          <cell r="F510">
            <v>142317.31</v>
          </cell>
          <cell r="G510">
            <v>41569</v>
          </cell>
        </row>
        <row r="511">
          <cell r="C511">
            <v>1042</v>
          </cell>
          <cell r="D511" t="str">
            <v>Salida De Ventilador De Techo</v>
          </cell>
          <cell r="E511" t="str">
            <v>UN</v>
          </cell>
          <cell r="F511">
            <v>49598.93</v>
          </cell>
          <cell r="G511">
            <v>39939</v>
          </cell>
        </row>
        <row r="512">
          <cell r="C512">
            <v>1043</v>
          </cell>
          <cell r="D512" t="str">
            <v>Suministro E Instalación De Tubería De Alcantarillado Durafort O Similar D = 12" - 315 Mm</v>
          </cell>
          <cell r="E512" t="str">
            <v>ML</v>
          </cell>
          <cell r="F512">
            <v>158488.12</v>
          </cell>
          <cell r="G512">
            <v>42548</v>
          </cell>
        </row>
        <row r="513">
          <cell r="C513">
            <v>1046</v>
          </cell>
          <cell r="D513" t="str">
            <v>Solado Para Cimiento E = 0.05 Mts En Concreto De 2000 Psi</v>
          </cell>
          <cell r="E513" t="str">
            <v>ML</v>
          </cell>
          <cell r="F513">
            <v>9055.7199999999993</v>
          </cell>
          <cell r="G513">
            <v>41067</v>
          </cell>
        </row>
        <row r="514">
          <cell r="C514">
            <v>1048</v>
          </cell>
          <cell r="D514" t="str">
            <v>Columna En Concreto De 3000 Psi , De 0.15 X 0.30 Mts, No Incluye Acero De Refuerzo</v>
          </cell>
          <cell r="E514" t="str">
            <v>ML</v>
          </cell>
          <cell r="F514">
            <v>42865.99</v>
          </cell>
          <cell r="G514">
            <v>41344</v>
          </cell>
        </row>
        <row r="515">
          <cell r="C515">
            <v>1049</v>
          </cell>
          <cell r="D515" t="str">
            <v>Dintel O Viga De Amarre, En Concreto De 3000 Psi De 0.15 X 0.20 Mts No Incluye Acero De Refuerzo</v>
          </cell>
          <cell r="E515" t="str">
            <v>ML</v>
          </cell>
          <cell r="F515">
            <v>37513.089999999997</v>
          </cell>
          <cell r="G515">
            <v>42578</v>
          </cell>
        </row>
        <row r="516">
          <cell r="C516">
            <v>1050</v>
          </cell>
          <cell r="D516" t="str">
            <v>Suministro Construcción Y Montaje De Estructura En Aluminio Para Cubierta, Incluye Anticorrosivo Y Pintura (Ver Diseño Estructural)</v>
          </cell>
          <cell r="E516" t="str">
            <v>M2</v>
          </cell>
          <cell r="F516">
            <v>82200</v>
          </cell>
          <cell r="G516">
            <v>41344</v>
          </cell>
        </row>
        <row r="517">
          <cell r="C517">
            <v>1051</v>
          </cell>
          <cell r="D517" t="str">
            <v>Demolición De Cimiento Existente De 0.30 X 0.30 Mts A Una Profundidad &gt; 1.00 Mts &lt; 1.50 Mts Y Retiro De Material</v>
          </cell>
          <cell r="E517" t="str">
            <v>ML</v>
          </cell>
          <cell r="F517">
            <v>19265</v>
          </cell>
          <cell r="G517">
            <v>41016</v>
          </cell>
        </row>
        <row r="518">
          <cell r="C518">
            <v>1052</v>
          </cell>
          <cell r="D518" t="str">
            <v>Zapata De 1.50 X 1.50 X 0.30 Mts En Concreto De 3000 Psi, Con Acero De Refuerzo 7 Varillas D = 5/8" A Cada 0.25 Mts En Ambos Sentidos</v>
          </cell>
          <cell r="E518" t="str">
            <v>UN</v>
          </cell>
          <cell r="F518">
            <v>388534.19</v>
          </cell>
          <cell r="G518">
            <v>41569</v>
          </cell>
        </row>
        <row r="519">
          <cell r="C519">
            <v>1053</v>
          </cell>
          <cell r="D519" t="str">
            <v>Pedestal De 0.60 X 0.60 X 0.60 Mts, En Concreto De 3000 Psi, Reforzado Con 4 Varilla D = 1/2" , Estribos De 3/8" A Cada 0.20 Mts</v>
          </cell>
          <cell r="E519" t="str">
            <v>UN</v>
          </cell>
          <cell r="F519">
            <v>130267.55</v>
          </cell>
          <cell r="G519">
            <v>42496</v>
          </cell>
        </row>
        <row r="520">
          <cell r="C520">
            <v>1054</v>
          </cell>
          <cell r="D520" t="str">
            <v>Columnas En Concreto De 3000 Psi, De 0.40 X 0.40 Mts, Incluye Acero De Refuerzo 8 Varillas D = 5/8", Estribos De 3/8" A Cada 0.15 Mts, Altura 3.55 Mts</v>
          </cell>
          <cell r="E520" t="str">
            <v>ML</v>
          </cell>
          <cell r="F520">
            <v>181367.39</v>
          </cell>
          <cell r="G520">
            <v>41737</v>
          </cell>
        </row>
        <row r="521">
          <cell r="C521">
            <v>1055</v>
          </cell>
          <cell r="D521" t="str">
            <v>Plantilla Para Piso En Concreto De 2500 Psi E = 0.05 Mts, Incluye Parrilla De Acero De D = 1/4" A Cada 0.50 Mts En Ambos Sentidos</v>
          </cell>
          <cell r="E521" t="str">
            <v>M2</v>
          </cell>
          <cell r="F521">
            <v>33588.449999999997</v>
          </cell>
          <cell r="G521">
            <v>42779</v>
          </cell>
        </row>
        <row r="522">
          <cell r="C522">
            <v>1056</v>
          </cell>
          <cell r="D522" t="str">
            <v>Limpieza Con Retroexcavadora Sobre Oruga, Aplicada En Arroyo Sección Promedio: Ancho = 4.00 A 5.00 Metros, Altura = 1.50 A 3.00 Metros, Profundidad De Sedimentos = 1.50 A 3.00 Metros</v>
          </cell>
          <cell r="E522" t="str">
            <v>ML</v>
          </cell>
          <cell r="F522">
            <v>25790</v>
          </cell>
          <cell r="G522">
            <v>41008</v>
          </cell>
        </row>
        <row r="523">
          <cell r="C523">
            <v>1057</v>
          </cell>
          <cell r="D523" t="str">
            <v>Acopio Con Retroexcavadora Del Material Desalojado, Aplicada En Limpieza De Arroyo, Seccion Promedio: Ancho = 4.00 A 5.00 Metros, Altura = 1.50 A 3.00 Metros, Profundidad De Sedimentos = 1.50 A 2.50 Metros</v>
          </cell>
          <cell r="E523" t="str">
            <v>HO</v>
          </cell>
          <cell r="F523">
            <v>145032.5</v>
          </cell>
          <cell r="G523">
            <v>40974</v>
          </cell>
        </row>
        <row r="524">
          <cell r="C524">
            <v>1058</v>
          </cell>
          <cell r="D524" t="str">
            <v>Remocion Con Retroexcavadora Y Retiro De Material Desalojado En Volqueta, Aplicado En Limpieza De Arroyo De Sección Promedio: Ancho = 4.00 A 5.00 Metros, Altura = 1.50 A 3.00 Metros, Profundidad De Sedimentos = 1.50 A 2.50 Metros</v>
          </cell>
          <cell r="E524" t="str">
            <v>M3</v>
          </cell>
          <cell r="F524">
            <v>58633.75</v>
          </cell>
          <cell r="G524">
            <v>40669</v>
          </cell>
        </row>
        <row r="525">
          <cell r="C525">
            <v>1059</v>
          </cell>
          <cell r="D525" t="str">
            <v>Limpieza Manual Margenes, Aplicada En Limpieza De Arroyo Seccion Promedio: Ancho = 4.00 A 5.00 Metros, Altura = 1.50 A 3.00 Metros, Profundidad De Sedimentos = 1.50 A 2.50 Metros</v>
          </cell>
          <cell r="E525" t="str">
            <v>M2</v>
          </cell>
          <cell r="F525">
            <v>8132.5</v>
          </cell>
          <cell r="G525">
            <v>40669</v>
          </cell>
        </row>
        <row r="526">
          <cell r="C526">
            <v>1060</v>
          </cell>
          <cell r="D526" t="str">
            <v>Retiro Manual De Material Vegetal, Aplicada En Limpieza De Arroyo Seccion Promedio: Ancho = 4.00 A 5.00 Metros, Altura = 1.50 A 3.00 Metros, Profundidad De Sedimento De 1.50 A 2.50 Metros</v>
          </cell>
          <cell r="E526" t="str">
            <v>M2</v>
          </cell>
          <cell r="F526">
            <v>4660</v>
          </cell>
          <cell r="G526">
            <v>40669</v>
          </cell>
        </row>
        <row r="527">
          <cell r="C527">
            <v>1066</v>
          </cell>
          <cell r="D527" t="str">
            <v>Desmonte Y Retiro De Placa De Concreto De 0.06 X 0.60 X 2.40 Mts</v>
          </cell>
          <cell r="E527" t="str">
            <v>UN</v>
          </cell>
          <cell r="F527">
            <v>14830.47</v>
          </cell>
          <cell r="G527">
            <v>40344</v>
          </cell>
        </row>
        <row r="528">
          <cell r="C528">
            <v>1067</v>
          </cell>
          <cell r="D528" t="str">
            <v>Construcción Y Montaje De Placas De 0.06 X 0.60 X 3.00 Mts, En Concreto De 2500 Psi, Reforzado Con 3 Varillas De 3/8" A Lo Ancho Y 6 Varillas De 3/8" A Lo Largo.</v>
          </cell>
          <cell r="E528" t="str">
            <v>UN</v>
          </cell>
          <cell r="F528">
            <v>81226</v>
          </cell>
          <cell r="G528">
            <v>41026</v>
          </cell>
        </row>
        <row r="529">
          <cell r="C529">
            <v>1069</v>
          </cell>
          <cell r="D529" t="str">
            <v>Cerramiento  En Tela Verde, O Malla De Lona, (Polisombra), Con Altura De 2.00 Metros, Base Para Fijacion De Estacones 0.20 X 0.20 X 0.50 Metros En Concreto De 1500 Psi, Estacones De Madera De 2" X 2", Apuntillada Y Amarrada A Los Postes Con Alambre Negro Para Rigidizacion.</v>
          </cell>
          <cell r="E529" t="str">
            <v>ML</v>
          </cell>
          <cell r="F529">
            <v>21234.06</v>
          </cell>
          <cell r="G529">
            <v>41927</v>
          </cell>
        </row>
        <row r="530">
          <cell r="C530">
            <v>1084</v>
          </cell>
          <cell r="D530" t="str">
            <v>Acopio Manual Del Material Desalojado</v>
          </cell>
          <cell r="E530" t="str">
            <v>JO</v>
          </cell>
          <cell r="F530">
            <v>60900</v>
          </cell>
          <cell r="G530">
            <v>40282</v>
          </cell>
        </row>
        <row r="531">
          <cell r="C531">
            <v>1085</v>
          </cell>
          <cell r="D531" t="str">
            <v>Construccion Y Mantaje De Placa De 0.06 X 0.60 X 2.40 Mts, En Concreto De 2500 Psi, Reforzado Con 3 Varillas De 3/8" A Lo Ancho Y 9 Varillas De 3/8" A Lo Largo</v>
          </cell>
          <cell r="E531" t="str">
            <v>UN</v>
          </cell>
          <cell r="F531">
            <v>74161.960000000006</v>
          </cell>
          <cell r="G531">
            <v>40669</v>
          </cell>
        </row>
        <row r="532">
          <cell r="C532">
            <v>1086</v>
          </cell>
          <cell r="D532" t="str">
            <v>Juegos - Suministro, Instalación Y Montaje De Rueda Infantil Giratoria Para Parque, De 2.00 Metros De Diámetro, En Madera Pino Pátula Inmunizada, Tubería Galvanizada Y Herrajes Metálicos</v>
          </cell>
          <cell r="E532" t="str">
            <v>UN</v>
          </cell>
          <cell r="F532">
            <v>754000</v>
          </cell>
          <cell r="G532">
            <v>41075</v>
          </cell>
        </row>
        <row r="533">
          <cell r="C533">
            <v>1087</v>
          </cell>
          <cell r="D533" t="str">
            <v>Juegos - Suministro, Instalación Y Montaje De Módulo No. 15 De Juego Para Parque Que Incluye: Escalera Y Puente En Madera Y Cuerda, Columpio De 2 Puestos, Con Resbaladero En Fibra De Vidrio, En Madera Pino Pátula Inmunizada Y Herrajes Metálicos</v>
          </cell>
          <cell r="E533" t="str">
            <v>UN</v>
          </cell>
          <cell r="F533">
            <v>1600800</v>
          </cell>
          <cell r="G533">
            <v>41075</v>
          </cell>
        </row>
        <row r="534">
          <cell r="C534">
            <v>1088</v>
          </cell>
          <cell r="D534" t="str">
            <v>Juegos - Suministro, Instalación Y Montaje De Sube Y Baja Para Parque En Madera Pino Pátula Inmunizada, Con Herrajes Metálicos</v>
          </cell>
          <cell r="E534" t="str">
            <v>UN</v>
          </cell>
          <cell r="F534">
            <v>203000</v>
          </cell>
          <cell r="G534">
            <v>41569</v>
          </cell>
        </row>
        <row r="535">
          <cell r="C535">
            <v>1089</v>
          </cell>
          <cell r="D535" t="str">
            <v>Excavación A Mano En Material Común, Incluye Retiro De Material Con Cargador Y Volqueta</v>
          </cell>
          <cell r="E535" t="str">
            <v>M3</v>
          </cell>
          <cell r="F535">
            <v>40702.78</v>
          </cell>
          <cell r="G535">
            <v>42241</v>
          </cell>
        </row>
        <row r="536">
          <cell r="C536">
            <v>1090</v>
          </cell>
          <cell r="D536" t="str">
            <v>Remoción Manual Y Retiro De Material Desalojado En Volqueta</v>
          </cell>
          <cell r="E536" t="str">
            <v>M3</v>
          </cell>
          <cell r="F536">
            <v>42101.67</v>
          </cell>
          <cell r="G536">
            <v>41906</v>
          </cell>
        </row>
        <row r="537">
          <cell r="C537">
            <v>1091</v>
          </cell>
          <cell r="D537" t="str">
            <v>Suministro E Instalación De Banca Para Parque, En Concreto De 3000 Psi, Reforzado Con Varillas De 3/8" En Ambos Sentidos A Cada 0.15 Mts, De 0.60 X 1.10 Mts Altura 0.60 Mts, Fondo En Placa De Concreto, Con Su Logotipo</v>
          </cell>
          <cell r="E537" t="str">
            <v>UN</v>
          </cell>
          <cell r="F537">
            <v>424513.39</v>
          </cell>
          <cell r="G537">
            <v>41697</v>
          </cell>
        </row>
        <row r="538">
          <cell r="C538">
            <v>1092</v>
          </cell>
          <cell r="D538" t="str">
            <v>Kiosco De 4.00 X 4.00 Mts, Altura = 2.80 Mts, Con 4 Columnas Y Estructura De Soporte Para Cubierta En Madera Pino Pátula Inmunizada, Cubierta De Eternit Pintada En Cualquier Color</v>
          </cell>
          <cell r="E538" t="str">
            <v>UN</v>
          </cell>
          <cell r="F538">
            <v>5000000</v>
          </cell>
          <cell r="G538">
            <v>41075</v>
          </cell>
        </row>
        <row r="539">
          <cell r="C539">
            <v>1093</v>
          </cell>
          <cell r="D539" t="str">
            <v>Juegos - Suministro, Instalación Y Montaje De Módulo No. 17 De Juego Para Parque Que Incluye: Escalera En Madera, 2 Columpios, Resbaladero En Fibra De Vidrio, Sube Y Baja, Argollas De Balanceo, En Madera Pino Pátula Inmunizada, Tubería Galvanizada Y Herrajes Metálicos</v>
          </cell>
          <cell r="E539" t="str">
            <v>UN</v>
          </cell>
          <cell r="F539">
            <v>1740000</v>
          </cell>
          <cell r="G539">
            <v>41075</v>
          </cell>
        </row>
        <row r="540">
          <cell r="C540">
            <v>1094</v>
          </cell>
          <cell r="D540" t="str">
            <v>Juegos - Suministro, Instalación Y Montaje De Módulo No. 22 De Juegos Infantiles Para Parques Que Incluye: Escalera De Madera, Resbaladero En Fibra De Vidrio, 2 Puestos De Columpios, Puente De Madera, Juego De Argollas, Elaborado En Madera Pino Pátula Inmunizado, Con Herrajes Metálicos</v>
          </cell>
          <cell r="E540" t="str">
            <v>UN</v>
          </cell>
          <cell r="F540">
            <v>3549600</v>
          </cell>
          <cell r="G540">
            <v>41569</v>
          </cell>
        </row>
        <row r="541">
          <cell r="C541">
            <v>1095</v>
          </cell>
          <cell r="D541" t="str">
            <v>Relleno En Piedra Granzón O Cascajo De Piedra China</v>
          </cell>
          <cell r="E541" t="str">
            <v>M3</v>
          </cell>
          <cell r="F541">
            <v>72000</v>
          </cell>
          <cell r="G541">
            <v>41767</v>
          </cell>
        </row>
        <row r="542">
          <cell r="C542">
            <v>1096</v>
          </cell>
          <cell r="D542" t="str">
            <v>Relleno En Material Seleccionado No Compactado</v>
          </cell>
          <cell r="E542" t="str">
            <v>M3</v>
          </cell>
          <cell r="F542">
            <v>44250</v>
          </cell>
          <cell r="G542">
            <v>42496</v>
          </cell>
        </row>
        <row r="543">
          <cell r="C543">
            <v>1097</v>
          </cell>
          <cell r="D543" t="str">
            <v>E - Suministro E Instalación De Reflectores Tipo Luz De Metal Halite De 500 Watios, Incluye Acometida Eléctrica, Caja De Protección, Fotoceldas Y Cableado</v>
          </cell>
          <cell r="E543" t="str">
            <v>UN</v>
          </cell>
          <cell r="F543">
            <v>580000</v>
          </cell>
          <cell r="G543">
            <v>41737</v>
          </cell>
        </row>
        <row r="544">
          <cell r="C544">
            <v>1098</v>
          </cell>
          <cell r="D544" t="str">
            <v>Plantilla Para Piso En Concreto De 1500 Psi E = 0.10 Metros</v>
          </cell>
          <cell r="E544" t="str">
            <v>M2</v>
          </cell>
          <cell r="F544">
            <v>35223.42</v>
          </cell>
          <cell r="G544">
            <v>41064</v>
          </cell>
        </row>
        <row r="545">
          <cell r="C545">
            <v>1099</v>
          </cell>
          <cell r="D545" t="str">
            <v>Relleno En Material De Piedra Y Arena En Proporción 1:1, Compactado</v>
          </cell>
          <cell r="E545" t="str">
            <v>M3</v>
          </cell>
          <cell r="F545">
            <v>63676</v>
          </cell>
          <cell r="G545">
            <v>41781</v>
          </cell>
        </row>
        <row r="546">
          <cell r="C546">
            <v>1100</v>
          </cell>
          <cell r="D546" t="str">
            <v>Placa De Fondo En Concreto Ciclópeo, 60% En Concreto De 3000 Psi, 40% Piedra De Cimiento</v>
          </cell>
          <cell r="E546" t="str">
            <v>M3</v>
          </cell>
          <cell r="F546">
            <v>294764.53000000003</v>
          </cell>
          <cell r="G546">
            <v>41037</v>
          </cell>
        </row>
        <row r="547">
          <cell r="C547">
            <v>1101</v>
          </cell>
          <cell r="D547" t="str">
            <v>Solado En Concreto Pobre De 2000 Psi, E = 0.05 Metros</v>
          </cell>
          <cell r="E547" t="str">
            <v>M3</v>
          </cell>
          <cell r="F547">
            <v>386152.23</v>
          </cell>
          <cell r="G547">
            <v>42578</v>
          </cell>
        </row>
        <row r="548">
          <cell r="C548">
            <v>1102</v>
          </cell>
          <cell r="D548" t="str">
            <v>Viga De Cimiento En Concreto De 3000 Psi, No Incluye Acero De Refuerzo</v>
          </cell>
          <cell r="E548" t="str">
            <v>M3</v>
          </cell>
          <cell r="F548">
            <v>500063.01</v>
          </cell>
          <cell r="G548">
            <v>42538</v>
          </cell>
        </row>
        <row r="549">
          <cell r="C549">
            <v>1103</v>
          </cell>
          <cell r="D549" t="str">
            <v>Plantilla De Piso En Concreto De 3000 Psi E = 0.10 Metros</v>
          </cell>
          <cell r="E549" t="str">
            <v>M2</v>
          </cell>
          <cell r="F549">
            <v>48333.59</v>
          </cell>
          <cell r="G549">
            <v>42241</v>
          </cell>
        </row>
        <row r="550">
          <cell r="C550">
            <v>1104</v>
          </cell>
          <cell r="D550" t="str">
            <v>Levante De Muro En Bloque Vibrado Estructural. E = 0.10 Metros</v>
          </cell>
          <cell r="E550" t="str">
            <v>M2</v>
          </cell>
          <cell r="F550">
            <v>57728.1</v>
          </cell>
          <cell r="G550">
            <v>41697</v>
          </cell>
        </row>
        <row r="551">
          <cell r="C551">
            <v>1105</v>
          </cell>
          <cell r="D551" t="str">
            <v>Meson En Concreto De 2500 Psi, Espesor De 0.06 Metros, Ancho De 0.60 Metros, Varillas De 1/2" A Cada 0.20 Metros En Ambos Sentidos, Acabado En Granito Pulido</v>
          </cell>
          <cell r="E551" t="str">
            <v>ML</v>
          </cell>
          <cell r="F551">
            <v>101353.78</v>
          </cell>
          <cell r="G551">
            <v>42578</v>
          </cell>
        </row>
        <row r="552">
          <cell r="C552">
            <v>1106</v>
          </cell>
          <cell r="D552" t="str">
            <v>Suministro E Instalación De Espejo Biselado De 4 Mm</v>
          </cell>
          <cell r="E552" t="str">
            <v>M2</v>
          </cell>
          <cell r="F552">
            <v>83084.5</v>
          </cell>
          <cell r="G552">
            <v>42578</v>
          </cell>
        </row>
        <row r="553">
          <cell r="C553">
            <v>1109</v>
          </cell>
          <cell r="D553" t="str">
            <v>Suministro E Instalacion De Sistema De Tanques De Reserva De 500 Lts, Incluye: 4 Tanques Plasticos, Accesorios, Tuberia De 2" Y 1", Flotador, Registros Y Valvula.</v>
          </cell>
          <cell r="E553" t="str">
            <v>UN</v>
          </cell>
          <cell r="F553">
            <v>1574857</v>
          </cell>
          <cell r="G553">
            <v>39968</v>
          </cell>
        </row>
        <row r="554">
          <cell r="C554">
            <v>1116</v>
          </cell>
          <cell r="D554" t="str">
            <v>Suministro E Instalación De Bajante Tipo Amazonas</v>
          </cell>
          <cell r="E554" t="str">
            <v>ML</v>
          </cell>
          <cell r="F554">
            <v>45652.55</v>
          </cell>
          <cell r="G554">
            <v>41676</v>
          </cell>
        </row>
        <row r="555">
          <cell r="C555">
            <v>1117</v>
          </cell>
          <cell r="D555" t="str">
            <v>Ornamentacion Y Jardineria - Siembra De Grama Criolla, Incluye Transporte</v>
          </cell>
          <cell r="E555" t="str">
            <v>M2</v>
          </cell>
          <cell r="F555">
            <v>4500</v>
          </cell>
          <cell r="G555">
            <v>42752</v>
          </cell>
        </row>
        <row r="556">
          <cell r="C556">
            <v>1126</v>
          </cell>
          <cell r="D556" t="str">
            <v>Suministro E Instalación De Canal Tipo Amazonas De Pvc</v>
          </cell>
          <cell r="E556" t="str">
            <v>ML</v>
          </cell>
          <cell r="F556">
            <v>47320.480000000003</v>
          </cell>
          <cell r="G556">
            <v>42241</v>
          </cell>
        </row>
        <row r="557">
          <cell r="C557">
            <v>1127</v>
          </cell>
          <cell r="D557" t="str">
            <v>Suministro E Instalación De Puerta Ventana En Reja De Varilla Cuadrada De 1/2", Con Tuberia Galvanizada De 3/4", Varilla De 5/8", Platina De 3/16" Y Balineras De Acero De 1/2", Pintada Con Anticorrosivo Y Esmalte (Segun Diseño)</v>
          </cell>
          <cell r="E557" t="str">
            <v>UN</v>
          </cell>
          <cell r="F557">
            <v>523560</v>
          </cell>
          <cell r="G557">
            <v>41068</v>
          </cell>
        </row>
        <row r="558">
          <cell r="C558">
            <v>1128</v>
          </cell>
          <cell r="D558" t="str">
            <v>Suministro E Instalación De Puerta En Reja De Varilla Cuadrada De 1/2", Para Ingreso De Baños, Con Tubería Galvanizada De 3/4", Varilla De 5/8", Platina De 3/16" Y Balinera De Acero De 1/2", Pintada Con Anticorrosivo Y Esmalte (Segun Diseño)</v>
          </cell>
          <cell r="E558" t="str">
            <v>UN</v>
          </cell>
          <cell r="F558">
            <v>265489</v>
          </cell>
          <cell r="G558">
            <v>41068</v>
          </cell>
        </row>
        <row r="559">
          <cell r="C559">
            <v>1129</v>
          </cell>
          <cell r="D559" t="str">
            <v>Rejilla De Ventilacion, Con Marco En Lamina Calibre 18, Pintada Con Anticorrosivo Y Esmalte</v>
          </cell>
          <cell r="E559" t="str">
            <v>M2</v>
          </cell>
          <cell r="F559">
            <v>81694</v>
          </cell>
          <cell r="G559">
            <v>39969</v>
          </cell>
        </row>
        <row r="560">
          <cell r="C560">
            <v>1130</v>
          </cell>
          <cell r="D560" t="str">
            <v>Cortasol Pintado, En Lámina Galvanizada Calibre 18, Incluye Perfil Y Platina De 3/16", Cadena Galvanizada De 3/8", Gancho Tensor Galvanizado De 5/16" X 5", Bisagra, Tornillo Expansivo, Gancho Galvanizado Con Platina, Pintura Anticorrosiva Y Esmalte (Segun Diseño)</v>
          </cell>
          <cell r="E560" t="str">
            <v>UN</v>
          </cell>
          <cell r="F560">
            <v>532686</v>
          </cell>
          <cell r="G560">
            <v>41075</v>
          </cell>
        </row>
        <row r="561">
          <cell r="C561">
            <v>1131</v>
          </cell>
          <cell r="D561" t="str">
            <v>Ventana En Malla Eslabonada Galvanizada Calibre 12 Hueco De 2" X 2", Con Angulo De 1" X 1" X 3/16", Platina De 1/2" X 3/16", Pintada Con Anticorrosivo Y Esmalte. (Según Diseño)</v>
          </cell>
          <cell r="E561" t="str">
            <v>M2</v>
          </cell>
          <cell r="F561">
            <v>49410</v>
          </cell>
          <cell r="G561">
            <v>41075</v>
          </cell>
        </row>
        <row r="562">
          <cell r="C562">
            <v>1132</v>
          </cell>
          <cell r="D562" t="str">
            <v>Zapata De 2.60 X 2.60 X 0.60 Metros, En Concreto De 3000 Psi, No Incluye Acero De Refuerzo</v>
          </cell>
          <cell r="E562" t="str">
            <v>UN</v>
          </cell>
          <cell r="F562">
            <v>1471856.68</v>
          </cell>
          <cell r="G562">
            <v>41075</v>
          </cell>
        </row>
        <row r="563">
          <cell r="C563">
            <v>1133</v>
          </cell>
          <cell r="D563" t="str">
            <v>Pedestal De 0.70 X 0.60 X 1.40 Metros, En Concreto De 3000 Psi, No Incluye Acero De Refuerzo</v>
          </cell>
          <cell r="E563" t="str">
            <v>UN</v>
          </cell>
          <cell r="F563">
            <v>229191.47</v>
          </cell>
          <cell r="G563">
            <v>41045</v>
          </cell>
        </row>
        <row r="564">
          <cell r="C564">
            <v>1134</v>
          </cell>
          <cell r="D564" t="str">
            <v>Viga Canal De B = 1.00 Metros, Altura = 0.45 Metros, E = 0.10 Metros, En Concreto, Impermeabilizado Con Manto Edil, No Incluye Acero De Refuerzo.</v>
          </cell>
          <cell r="E564" t="str">
            <v>ML</v>
          </cell>
          <cell r="F564">
            <v>142130.04999999999</v>
          </cell>
          <cell r="G564">
            <v>42314</v>
          </cell>
        </row>
        <row r="565">
          <cell r="C565">
            <v>1135</v>
          </cell>
          <cell r="D565" t="str">
            <v>Columna En Concreto De 3000 Psi, De 0.40 X 0.50 Metros, No Incluye Acero De Refuerzo</v>
          </cell>
          <cell r="E565" t="str">
            <v>ML</v>
          </cell>
          <cell r="F565">
            <v>108860.68</v>
          </cell>
          <cell r="G565">
            <v>41016</v>
          </cell>
        </row>
        <row r="566">
          <cell r="C566">
            <v>1136</v>
          </cell>
          <cell r="D566" t="str">
            <v>Pañete Pulido Con Cal Bajo Placa De Entrepiso</v>
          </cell>
          <cell r="E566" t="str">
            <v>M2</v>
          </cell>
          <cell r="F566">
            <v>21718.1</v>
          </cell>
          <cell r="G566">
            <v>41556</v>
          </cell>
        </row>
        <row r="567">
          <cell r="C567">
            <v>1137</v>
          </cell>
          <cell r="D567" t="str">
            <v>Encamisada De Muro De Soporte Existente En Concreto De 3000 Psi</v>
          </cell>
          <cell r="E567" t="str">
            <v>M3</v>
          </cell>
          <cell r="F567">
            <v>618987.38</v>
          </cell>
          <cell r="G567">
            <v>41037</v>
          </cell>
        </row>
        <row r="568">
          <cell r="C568">
            <v>1138</v>
          </cell>
          <cell r="D568" t="str">
            <v>Excavación Manual Para Soporte O Estribos De Puente</v>
          </cell>
          <cell r="E568" t="str">
            <v>JO</v>
          </cell>
          <cell r="F568">
            <v>60900</v>
          </cell>
          <cell r="G568">
            <v>41037</v>
          </cell>
        </row>
        <row r="569">
          <cell r="C569">
            <v>1139</v>
          </cell>
          <cell r="D569" t="str">
            <v>Suministro E Instalacion De Platina De Hierro Como Base Para Soldar La Estructura Del Puente, De 0.60 Mtrs X 0.40 Mtrs X 2"</v>
          </cell>
          <cell r="E569" t="str">
            <v>UN</v>
          </cell>
          <cell r="F569">
            <v>50000</v>
          </cell>
          <cell r="G569">
            <v>39981</v>
          </cell>
        </row>
        <row r="570">
          <cell r="C570">
            <v>1140</v>
          </cell>
          <cell r="D570" t="str">
            <v>Suministro, Instalacion Y Montaje De Puente Peatonal Metalico, De 1.50 Metros De Ancho, Incluye Cerchas, Correas, Platinas De Anclajes, Barandas De Seguridad, Construido En Canales, Angulos Y Perfiles Phr De Acesco, Soldadura Mig 7056, Tornilleria Grado 5, Plataforma En Lamina Colaborante Metaldeck Calibre 22 De 2", Para Vaciar Concreto De 3.000 Psi E = 0.10 Metros, Acabado Pintado Con Anticorrosivo  Y Esmalte.</v>
          </cell>
          <cell r="E570" t="str">
            <v>ML</v>
          </cell>
          <cell r="F570">
            <v>1350000</v>
          </cell>
          <cell r="G570">
            <v>40968</v>
          </cell>
        </row>
        <row r="571">
          <cell r="C571">
            <v>1141</v>
          </cell>
          <cell r="D571" t="str">
            <v>Placa En Concreto De 3000 Psi E = 0.10 Metros, Incluye Malla Electrosoldada</v>
          </cell>
          <cell r="E571" t="str">
            <v>M2</v>
          </cell>
          <cell r="F571">
            <v>68888.59</v>
          </cell>
          <cell r="G571">
            <v>42779</v>
          </cell>
        </row>
        <row r="572">
          <cell r="C572">
            <v>1142</v>
          </cell>
          <cell r="D572" t="str">
            <v>Grada O Rampa De Acceso Al Puente Peatonal En Concreto De 3000 Psi, E = 0.10 Metros</v>
          </cell>
          <cell r="E572" t="str">
            <v>M2</v>
          </cell>
          <cell r="F572">
            <v>60405.2</v>
          </cell>
          <cell r="G572">
            <v>41831</v>
          </cell>
        </row>
        <row r="573">
          <cell r="C573">
            <v>1143</v>
          </cell>
          <cell r="D573" t="str">
            <v>Caja De Inspeccion De 0.80 X 0.80 X 0.90 Para A. Ll.</v>
          </cell>
          <cell r="E573" t="str">
            <v>UN</v>
          </cell>
          <cell r="F573">
            <v>717731</v>
          </cell>
          <cell r="G573">
            <v>40106</v>
          </cell>
        </row>
        <row r="574">
          <cell r="C574">
            <v>1144</v>
          </cell>
          <cell r="D574" t="str">
            <v>Solado En Concreto De 1500 Psi Normal Para Limpieza E = 0.03</v>
          </cell>
          <cell r="E574" t="str">
            <v>M2</v>
          </cell>
          <cell r="F574">
            <v>15431.53</v>
          </cell>
          <cell r="G574">
            <v>41697</v>
          </cell>
        </row>
        <row r="575">
          <cell r="C575">
            <v>1145</v>
          </cell>
          <cell r="D575" t="str">
            <v>Losa Maciza En Concreto De 3000 Psi, No Incluye Acero De Refuerzo, E =0.15 Metros</v>
          </cell>
          <cell r="E575" t="str">
            <v>M2</v>
          </cell>
          <cell r="F575">
            <v>136169.18</v>
          </cell>
          <cell r="G575">
            <v>42241</v>
          </cell>
        </row>
        <row r="576">
          <cell r="C576">
            <v>1146</v>
          </cell>
          <cell r="D576" t="str">
            <v>Desmonte, Reparación E Instalación De Abanico De Techo, Incluye Acabado Con Pintura Anticorrosiva Y Esmalte Blanco</v>
          </cell>
          <cell r="E576" t="str">
            <v>UN</v>
          </cell>
          <cell r="F576">
            <v>48950</v>
          </cell>
          <cell r="G576">
            <v>41365</v>
          </cell>
        </row>
        <row r="577">
          <cell r="C577">
            <v>1147</v>
          </cell>
          <cell r="D577" t="str">
            <v>Portón En Malla Eslabonada Y Tubería Galvanizada D = 2 1/2", A Dos Hojas, Dimensiones De Las Puertas 2.00 X 3.00, Incluye Instalación, Soldadura, Pintura, Mano De Obra Y Transporte</v>
          </cell>
          <cell r="E577" t="str">
            <v>UN</v>
          </cell>
          <cell r="F577">
            <v>1500000</v>
          </cell>
          <cell r="G577">
            <v>41481</v>
          </cell>
        </row>
        <row r="578">
          <cell r="C578">
            <v>1148</v>
          </cell>
          <cell r="D578" t="str">
            <v>Demolición, Fresado Y Retiro De Material De Pavimento Asfáltico</v>
          </cell>
          <cell r="E578" t="str">
            <v>M2</v>
          </cell>
          <cell r="F578">
            <v>16180.92</v>
          </cell>
          <cell r="G578">
            <v>41831</v>
          </cell>
        </row>
        <row r="579">
          <cell r="C579">
            <v>1149</v>
          </cell>
          <cell r="D579" t="str">
            <v>Excavación Para Conformación De Taludes Y Retiro De Material Sobrante</v>
          </cell>
          <cell r="E579" t="str">
            <v>M3</v>
          </cell>
          <cell r="F579">
            <v>33254</v>
          </cell>
          <cell r="G579">
            <v>41037</v>
          </cell>
        </row>
        <row r="580">
          <cell r="C580">
            <v>1150</v>
          </cell>
          <cell r="D580" t="str">
            <v>Reparacion Y Mantenimiento De La Estructura Metalica De Puente Peatonal: Cerchas, Correas, Platinas De Anclaje, Baranda De Seguridad, Incluye Tornilleria, Soldaduras, Reposicion De Perfiles Dañados, Pintura Con Anticorrosivo Y Acabado En Esmalte.</v>
          </cell>
          <cell r="E580" t="str">
            <v>M2</v>
          </cell>
          <cell r="F580">
            <v>97000</v>
          </cell>
          <cell r="G580">
            <v>40011</v>
          </cell>
        </row>
        <row r="581">
          <cell r="C581">
            <v>1151</v>
          </cell>
          <cell r="D581" t="str">
            <v>Suministro E Instalacion De Lamina Colaborante De Metaldeck De 2", Calibre 22, Para Estructura De Piso En Concreto De 3000 Psi</v>
          </cell>
          <cell r="E581" t="str">
            <v>M2</v>
          </cell>
          <cell r="F581">
            <v>47110</v>
          </cell>
          <cell r="G581">
            <v>40011</v>
          </cell>
        </row>
        <row r="582">
          <cell r="C582">
            <v>1152</v>
          </cell>
          <cell r="D582" t="str">
            <v>Desmonte De Piso De Madera En Puente Peatonal Metálico, Incluye Retiro De Material</v>
          </cell>
          <cell r="E582" t="str">
            <v>M2</v>
          </cell>
          <cell r="F582">
            <v>12186.67</v>
          </cell>
          <cell r="G582">
            <v>41037</v>
          </cell>
        </row>
        <row r="583">
          <cell r="C583">
            <v>1153</v>
          </cell>
          <cell r="D583" t="str">
            <v>Trazado Y Replanteo Sobre Placa.</v>
          </cell>
          <cell r="E583" t="str">
            <v>M2</v>
          </cell>
          <cell r="F583">
            <v>6868.69</v>
          </cell>
          <cell r="G583">
            <v>41936</v>
          </cell>
        </row>
        <row r="584">
          <cell r="C584">
            <v>1154</v>
          </cell>
          <cell r="D584" t="str">
            <v>Registro Sanitario De 1.00 X 1.00 X 0.60 Metros, En Mamposteria, Mortero De Pega Y Pañete Con Mortero 1:4 Impermeabilizado, Tapa En Concreto De 3000 Psi</v>
          </cell>
          <cell r="E584" t="str">
            <v>UN</v>
          </cell>
          <cell r="F584">
            <v>331974.78999999998</v>
          </cell>
          <cell r="G584">
            <v>42572</v>
          </cell>
        </row>
        <row r="585">
          <cell r="C585">
            <v>1155</v>
          </cell>
          <cell r="D585" t="str">
            <v>Columna En Concreto De 3000 Psi, De 0.40 X 0.50 Metros, Incluye Acero De Refuerzo De 8 Varillas De 1/2", Estribos De 3/8" A Cada 0.20 Metros</v>
          </cell>
          <cell r="E585" t="str">
            <v>ML</v>
          </cell>
          <cell r="F585">
            <v>157962.49</v>
          </cell>
          <cell r="G585">
            <v>41016</v>
          </cell>
        </row>
        <row r="586">
          <cell r="C586">
            <v>1156</v>
          </cell>
          <cell r="D586" t="str">
            <v>Elemento Vertical En Fachada Y Portico En Columna De Concreto De 3000 Psi De 0.15 X 0.25 Metros, No Incluye Acero De Refuerzo</v>
          </cell>
          <cell r="E586" t="str">
            <v>ML</v>
          </cell>
          <cell r="F586">
            <v>32775.72</v>
          </cell>
          <cell r="G586">
            <v>41017</v>
          </cell>
        </row>
        <row r="587">
          <cell r="C587">
            <v>1157</v>
          </cell>
          <cell r="D587" t="str">
            <v>Pergolas En Tuberia De Pvc De 2", Con Varilla De 3/8", Relleno Con Concreto Fluido</v>
          </cell>
          <cell r="E587" t="str">
            <v>ML</v>
          </cell>
          <cell r="F587">
            <v>39226.49</v>
          </cell>
          <cell r="G587">
            <v>41047</v>
          </cell>
        </row>
        <row r="588">
          <cell r="C588">
            <v>1158</v>
          </cell>
          <cell r="D588" t="str">
            <v>Juegos - Suministro E Instalación De Marco Para Cancha De Uso Múltiple (Fútbol Y Basquetbol), Con Medida Y Altura Reglamentaria, Los Marcos En Tubería Galvanizada De 3" Y La Parte Posterior Que Sostienen Los Tableros, En Tubería Galvanizada De 2", Tableros En Acrílico Con Sus Medidas Profesionales, Pintados, Instalados, Con Sus Canastas Y Sus Respectivas Mallas</v>
          </cell>
          <cell r="E588" t="str">
            <v>JG</v>
          </cell>
          <cell r="F588">
            <v>5944105</v>
          </cell>
          <cell r="G588">
            <v>42496</v>
          </cell>
        </row>
        <row r="589">
          <cell r="C589">
            <v>1159</v>
          </cell>
          <cell r="D589" t="str">
            <v>Anden, Plazoleta Y Rampa De Acceso Vehicular En Concreto De 3000 Psi E = 0.07 Metros</v>
          </cell>
          <cell r="E589" t="str">
            <v>M2</v>
          </cell>
          <cell r="F589">
            <v>31963.37</v>
          </cell>
          <cell r="G589">
            <v>41386</v>
          </cell>
        </row>
        <row r="590">
          <cell r="C590">
            <v>1160</v>
          </cell>
          <cell r="D590" t="str">
            <v>Suministro E Instalación De Lavadero En Granito De 0.60 X 0.50 Metros Incluye Accesorios Sanitarios Y Válvula De Control</v>
          </cell>
          <cell r="E590" t="str">
            <v>UN</v>
          </cell>
          <cell r="F590">
            <v>195906.5</v>
          </cell>
          <cell r="G590">
            <v>42538</v>
          </cell>
        </row>
        <row r="591">
          <cell r="C591">
            <v>1161</v>
          </cell>
          <cell r="D591" t="str">
            <v>Suministro E Instalación De Lavaplatos En Acero Inoxidable, Linea Económica  De 0.51 X 0.43 Metros, Incluye Accesorios Y Grifería Cuello De Ganso Metálica</v>
          </cell>
          <cell r="E591" t="str">
            <v>UN</v>
          </cell>
          <cell r="F591">
            <v>221512.5</v>
          </cell>
          <cell r="G591">
            <v>42524</v>
          </cell>
        </row>
        <row r="592">
          <cell r="C592">
            <v>1163</v>
          </cell>
          <cell r="D592" t="str">
            <v>Suministro E Instalacion De Lavaplatos De 1.20 Metros, Sencillo En Acero Inoxidable De Una Ala Y Una Cubeta, Incluye  Accesorios Y Griferia Cuello De Ganso Metalica</v>
          </cell>
          <cell r="E592" t="str">
            <v>UN</v>
          </cell>
          <cell r="F592">
            <v>419912.5</v>
          </cell>
          <cell r="G592">
            <v>41386</v>
          </cell>
        </row>
        <row r="593">
          <cell r="C593">
            <v>1164</v>
          </cell>
          <cell r="D593" t="str">
            <v>E - Suministro, Instalación De Totalizador General De 3 X 100 Amp</v>
          </cell>
          <cell r="E593" t="str">
            <v>UN</v>
          </cell>
          <cell r="F593">
            <v>318375</v>
          </cell>
          <cell r="G593">
            <v>41737</v>
          </cell>
        </row>
        <row r="594">
          <cell r="C594">
            <v>1166</v>
          </cell>
          <cell r="D594" t="str">
            <v>Suministro E Instalación De Puerta Metálica De 2 Hojas, En Lámina Galvanizada Calibre 20 De Doble Faz Y Marco Calibre 18 De 1.80 X 2.80 Metros, Incluye Pintura Anticorrosiva Y  Acabado En Esmalte, Cerraduras Y Herrajes</v>
          </cell>
          <cell r="E594" t="str">
            <v>UN</v>
          </cell>
          <cell r="F594">
            <v>680000</v>
          </cell>
          <cell r="G594">
            <v>42524</v>
          </cell>
        </row>
        <row r="595">
          <cell r="C595">
            <v>1167</v>
          </cell>
          <cell r="D595" t="str">
            <v>Zócalo En Baldosa De Granito De 0.08 X 0.33 Metros</v>
          </cell>
          <cell r="E595" t="str">
            <v>ML</v>
          </cell>
          <cell r="F595">
            <v>9847.83</v>
          </cell>
          <cell r="G595">
            <v>42578</v>
          </cell>
        </row>
        <row r="596">
          <cell r="C596">
            <v>1174</v>
          </cell>
          <cell r="D596" t="str">
            <v>Corte Y Perfilado De Muro En Bloque O Ladrillo, Incluye Retiro De Material</v>
          </cell>
          <cell r="E596" t="str">
            <v>ML</v>
          </cell>
          <cell r="F596">
            <v>14336.77</v>
          </cell>
          <cell r="G596">
            <v>42538</v>
          </cell>
        </row>
        <row r="597">
          <cell r="C597">
            <v>1175</v>
          </cell>
          <cell r="D597" t="str">
            <v>Corte Y Perfilado De Piso Y Plantilla, Incluye Retiro De Material</v>
          </cell>
          <cell r="E597" t="str">
            <v>ML</v>
          </cell>
          <cell r="F597">
            <v>11925</v>
          </cell>
          <cell r="G597">
            <v>42416</v>
          </cell>
        </row>
        <row r="598">
          <cell r="C598">
            <v>1176</v>
          </cell>
          <cell r="D598" t="str">
            <v>Dintel En Bloque De Arcilla No. 4 De 0.10 X 0.20 Metros, Incluye 2 Varillas De 1/2"</v>
          </cell>
          <cell r="E598" t="str">
            <v>ML</v>
          </cell>
          <cell r="F598">
            <v>23391.19</v>
          </cell>
          <cell r="G598">
            <v>42415</v>
          </cell>
        </row>
        <row r="599">
          <cell r="C599">
            <v>1177</v>
          </cell>
          <cell r="D599" t="str">
            <v>Viga De Sobrecimiento De 0.15 X 0.20 Metros, En Concreto De 2500 Psi, Incluye 4 Varillas De 3/8" Y Estribos De 1/4" A Cada 0.15 Metros, Con Apuntalamiento Y Corte De Muro Existente.</v>
          </cell>
          <cell r="E599" t="str">
            <v>ML</v>
          </cell>
          <cell r="F599">
            <v>70973.52</v>
          </cell>
          <cell r="G599">
            <v>42415</v>
          </cell>
        </row>
        <row r="600">
          <cell r="C600">
            <v>1178</v>
          </cell>
          <cell r="D600" t="str">
            <v>Viga De Sobrecimiento En Concreto De 3000 Psi De 0.10 X 0.20 Metros, Incluye 4 Varillas De 3/8" Y Estribos De 1/4" A Cada 0.15 Metros</v>
          </cell>
          <cell r="E600" t="str">
            <v>ML</v>
          </cell>
          <cell r="F600">
            <v>46888.33</v>
          </cell>
          <cell r="G600">
            <v>41075</v>
          </cell>
        </row>
        <row r="601">
          <cell r="C601">
            <v>1179</v>
          </cell>
          <cell r="D601" t="str">
            <v>Columna De Confinamiento En Concreto De 3000 Psi De 0.10 X 0.20 Metros, Incluye Acero De Refuerzo  3 Varillas De 1/2", Estribos De 3/8" A Cada 0.15 Metros Y Apuntalamiento De Muro</v>
          </cell>
          <cell r="E601" t="str">
            <v>ML</v>
          </cell>
          <cell r="F601">
            <v>55876.85</v>
          </cell>
          <cell r="G601">
            <v>42538</v>
          </cell>
        </row>
        <row r="602">
          <cell r="C602">
            <v>1180</v>
          </cell>
          <cell r="D602" t="str">
            <v>Desmonte E Instalación De Puerta O Ventana De 0.70 A 1.00 Metros De Ancho, Solo Incluye Mano De Obra</v>
          </cell>
          <cell r="E602" t="str">
            <v>UN</v>
          </cell>
          <cell r="F602">
            <v>48740</v>
          </cell>
          <cell r="G602">
            <v>42415</v>
          </cell>
        </row>
        <row r="603">
          <cell r="C603">
            <v>1181</v>
          </cell>
          <cell r="D603" t="str">
            <v>Pañete Allanado Sobre Muro En Mortero 1:4, En Áreas Con Ancho &lt; 0.80 Metros</v>
          </cell>
          <cell r="E603" t="str">
            <v>ML</v>
          </cell>
          <cell r="F603">
            <v>12240.98</v>
          </cell>
          <cell r="G603">
            <v>42578</v>
          </cell>
        </row>
        <row r="604">
          <cell r="C604">
            <v>1182</v>
          </cell>
          <cell r="D604" t="str">
            <v>Viga En Concreto De 3000 Psi De 0.10 X 0.10 Metros, Incluye 2 Varillas D= 1/2" Y Estribos D = 1/4" A Cada 0.15 Metros</v>
          </cell>
          <cell r="E604" t="str">
            <v>ML</v>
          </cell>
          <cell r="F604">
            <v>33932.370000000003</v>
          </cell>
          <cell r="G604">
            <v>42439</v>
          </cell>
        </row>
        <row r="605">
          <cell r="C605">
            <v>1183</v>
          </cell>
          <cell r="D605" t="str">
            <v>Montaje De Cubierta Existente En Lamina Ondulada De Asbesto Cemento Perfil 7, Incluye Amarres Y Ganchos De Fijacion, Estructura De Soporte En Madera</v>
          </cell>
          <cell r="E605" t="str">
            <v>M2</v>
          </cell>
          <cell r="F605">
            <v>44761.35</v>
          </cell>
          <cell r="G605">
            <v>42415</v>
          </cell>
        </row>
        <row r="606">
          <cell r="C606">
            <v>1184</v>
          </cell>
          <cell r="D606" t="str">
            <v>Plantilla Para Piso En Concreto De 1500 Psi, E = 0.05 Metros, En Areas Con Ancho &lt; 0.80 Metros</v>
          </cell>
          <cell r="E606" t="str">
            <v>ML</v>
          </cell>
          <cell r="F606">
            <v>16252.7</v>
          </cell>
          <cell r="G606">
            <v>41912</v>
          </cell>
        </row>
        <row r="607">
          <cell r="C607">
            <v>1185</v>
          </cell>
          <cell r="D607" t="str">
            <v>Piso En Mosaico De Cemento De 0.20 X 0.20 Metros, En Areas Con Ancho &lt; 0.80 Metros</v>
          </cell>
          <cell r="E607" t="str">
            <v>ML</v>
          </cell>
          <cell r="F607">
            <v>30316.33</v>
          </cell>
          <cell r="G607">
            <v>41057</v>
          </cell>
        </row>
        <row r="608">
          <cell r="C608">
            <v>1186</v>
          </cell>
          <cell r="D608" t="str">
            <v>Piso En Cerámica De 0.20 X 0.20 Metros Trafico 4, En Areas Con Ancho &lt; 0.80 Metros</v>
          </cell>
          <cell r="E608" t="str">
            <v>ML</v>
          </cell>
          <cell r="F608">
            <v>39478.6</v>
          </cell>
          <cell r="G608">
            <v>41057</v>
          </cell>
        </row>
        <row r="609">
          <cell r="C609">
            <v>1187</v>
          </cell>
          <cell r="D609" t="str">
            <v>Enchape De Muros En Cerámica De 0.20 X 0.20 Metros, En Areas Con Ancho &lt; 0.80 Metros</v>
          </cell>
          <cell r="E609" t="str">
            <v>ML</v>
          </cell>
          <cell r="F609">
            <v>35378.5</v>
          </cell>
          <cell r="G609">
            <v>42578</v>
          </cell>
        </row>
        <row r="610">
          <cell r="C610">
            <v>1190</v>
          </cell>
          <cell r="D610" t="str">
            <v>Anclaje De Columneta Al Cimiento Existente Con La Utilización De Sikadur Anchor Fix - 4  (Para  Fijar 3 Varillas De  D = 1/2")</v>
          </cell>
          <cell r="E610" t="str">
            <v>UN</v>
          </cell>
          <cell r="F610">
            <v>25565.9</v>
          </cell>
          <cell r="G610">
            <v>42415</v>
          </cell>
        </row>
        <row r="611">
          <cell r="C611">
            <v>1196</v>
          </cell>
          <cell r="D611" t="str">
            <v>Aplicación De Geotextil Nt 2500</v>
          </cell>
          <cell r="E611" t="str">
            <v>M2</v>
          </cell>
          <cell r="F611">
            <v>10194.58</v>
          </cell>
          <cell r="G611">
            <v>41026</v>
          </cell>
        </row>
        <row r="612">
          <cell r="C612">
            <v>1197</v>
          </cell>
          <cell r="D612" t="str">
            <v>Aplicación De Geotextil Nt 2000</v>
          </cell>
          <cell r="E612" t="str">
            <v>M2</v>
          </cell>
          <cell r="F612">
            <v>10057.030000000001</v>
          </cell>
          <cell r="G612">
            <v>42535</v>
          </cell>
        </row>
        <row r="613">
          <cell r="C613">
            <v>1198</v>
          </cell>
          <cell r="D613" t="str">
            <v>Aplicación De Geotextil Nt 1600</v>
          </cell>
          <cell r="E613" t="str">
            <v>M2</v>
          </cell>
          <cell r="F613">
            <v>8005.33</v>
          </cell>
          <cell r="G613">
            <v>41026</v>
          </cell>
        </row>
        <row r="614">
          <cell r="C614">
            <v>1199</v>
          </cell>
          <cell r="D614" t="str">
            <v>Enrocado De Protección Con Piedra Media Zonga, Pegada Con Mortero 1:4,  E = 0.15 ( Cunetas Y Taludes )</v>
          </cell>
          <cell r="E614" t="str">
            <v>M2</v>
          </cell>
          <cell r="F614">
            <v>54826.71</v>
          </cell>
          <cell r="G614">
            <v>41508</v>
          </cell>
        </row>
        <row r="615">
          <cell r="C615">
            <v>1200</v>
          </cell>
          <cell r="D615" t="str">
            <v>Excavación A Maquina Con Retroexcavadora, Incluye Retiro De Material</v>
          </cell>
          <cell r="E615" t="str">
            <v>M3</v>
          </cell>
          <cell r="F615">
            <v>30893.439999999999</v>
          </cell>
          <cell r="G615">
            <v>42198</v>
          </cell>
        </row>
        <row r="616">
          <cell r="C616">
            <v>1201</v>
          </cell>
          <cell r="D616" t="str">
            <v>Solado En Concreto De 2000 Psi E = 0.10 Metros</v>
          </cell>
          <cell r="E616" t="str">
            <v>M3</v>
          </cell>
          <cell r="F616">
            <v>417322.23</v>
          </cell>
          <cell r="G616">
            <v>42443</v>
          </cell>
        </row>
        <row r="617">
          <cell r="C617">
            <v>1202</v>
          </cell>
          <cell r="D617" t="str">
            <v>Suministro E Instalación De Malla Ciclón Forrada En Pvc, Calibre 10</v>
          </cell>
          <cell r="E617" t="str">
            <v>M2</v>
          </cell>
          <cell r="F617">
            <v>30000</v>
          </cell>
          <cell r="G617">
            <v>42314</v>
          </cell>
        </row>
        <row r="618">
          <cell r="C618">
            <v>1205</v>
          </cell>
          <cell r="D618" t="str">
            <v>E - Suministro E Instalación De Lámpara Fluorescente De 1 X 48", Tipo Comercial, Con Encendido Instantaneo De Sobreponer</v>
          </cell>
          <cell r="E618" t="str">
            <v>UN</v>
          </cell>
          <cell r="F618">
            <v>72631.88</v>
          </cell>
          <cell r="G618">
            <v>41451</v>
          </cell>
        </row>
        <row r="619">
          <cell r="C619">
            <v>1209</v>
          </cell>
          <cell r="D619" t="str">
            <v>Piso En Tableta De Gres De Cucuta 0.20 X 0.20 Metros, Incluye Aplique Toceto A Cada 1.00 Metros</v>
          </cell>
          <cell r="E619" t="str">
            <v>M2</v>
          </cell>
          <cell r="F619">
            <v>51960.91</v>
          </cell>
          <cell r="G619">
            <v>41057</v>
          </cell>
        </row>
        <row r="620">
          <cell r="C620">
            <v>1210</v>
          </cell>
          <cell r="D620" t="str">
            <v>Baranda En Concreto De 3000 Psi De Altura 1.20 Metros, Con Columna De 0.20 X 0.20 Metros  A Cada 2.00 Metros, Y Dos Vigas Horizontales De 0.20 X 0.20 Metros A Cada 0.40 Metros, Con Anclaje A Concreto Existente Con Sikadur Anchor Fix - 4  Para Fijar Varillas.</v>
          </cell>
          <cell r="E620" t="str">
            <v>ML</v>
          </cell>
          <cell r="F620">
            <v>157773.19</v>
          </cell>
          <cell r="G620">
            <v>41026</v>
          </cell>
        </row>
        <row r="621">
          <cell r="C621">
            <v>1211</v>
          </cell>
          <cell r="D621" t="str">
            <v>Relleno En Concreto Ciclópeo, 60% En Concreto De 3000 Psi, 40% Piedra De Cimiento, E= 0.20 Metros</v>
          </cell>
          <cell r="E621" t="str">
            <v>M2</v>
          </cell>
          <cell r="F621">
            <v>76792.53</v>
          </cell>
          <cell r="G621">
            <v>41038</v>
          </cell>
        </row>
        <row r="622">
          <cell r="C622">
            <v>1214</v>
          </cell>
          <cell r="D622" t="str">
            <v>Suministro E Instalacion De Tuberia De Alcantarillado Durafort  O Similar D  = 10" - 250 Mm</v>
          </cell>
          <cell r="E622" t="str">
            <v>ML</v>
          </cell>
          <cell r="F622">
            <v>114852.34</v>
          </cell>
          <cell r="G622">
            <v>42466</v>
          </cell>
        </row>
        <row r="623">
          <cell r="C623">
            <v>1215</v>
          </cell>
          <cell r="D623" t="str">
            <v>Placa En Concreto De 3000 Psi Premezclado, E = 0.08 Metros</v>
          </cell>
          <cell r="E623" t="str">
            <v>M2</v>
          </cell>
          <cell r="F623">
            <v>52710.54</v>
          </cell>
          <cell r="G623">
            <v>41037</v>
          </cell>
        </row>
        <row r="624">
          <cell r="C624">
            <v>1216</v>
          </cell>
          <cell r="D624" t="str">
            <v>E - Suministro E Instalación De Registro Metálico Eléctrico De 0.30 X 0.30 X 0.15 Metros</v>
          </cell>
          <cell r="E624" t="str">
            <v>UN</v>
          </cell>
          <cell r="F624">
            <v>43949.58</v>
          </cell>
          <cell r="G624">
            <v>42102</v>
          </cell>
        </row>
        <row r="625">
          <cell r="C625">
            <v>1217</v>
          </cell>
          <cell r="D625" t="str">
            <v>E - Suministro E Instalación De Varilla Cooperweld, Varillas De Cobre De 5/8" Por 2.40 Metros, Incluye Hidrosolta</v>
          </cell>
          <cell r="E625" t="str">
            <v>UN</v>
          </cell>
          <cell r="F625">
            <v>237118.83</v>
          </cell>
          <cell r="G625">
            <v>42314</v>
          </cell>
        </row>
        <row r="626">
          <cell r="C626">
            <v>1218</v>
          </cell>
          <cell r="D626" t="str">
            <v>E - Acometida Parcial Eléctrica Con Tubería Conduit D = 1", Alambrado Con Cable No. 2</v>
          </cell>
          <cell r="E626" t="str">
            <v>ML</v>
          </cell>
          <cell r="F626">
            <v>62909.919999999998</v>
          </cell>
          <cell r="G626">
            <v>41451</v>
          </cell>
        </row>
        <row r="627">
          <cell r="C627">
            <v>1221</v>
          </cell>
          <cell r="D627" t="str">
            <v>E - Acometida Eléctrica En Tubería Conduit Pvc D = 2", Alambrado Con Cable No. 2</v>
          </cell>
          <cell r="E627" t="str">
            <v>ML</v>
          </cell>
          <cell r="F627">
            <v>74652.039999999994</v>
          </cell>
          <cell r="G627">
            <v>41451</v>
          </cell>
        </row>
        <row r="628">
          <cell r="C628">
            <v>1222</v>
          </cell>
          <cell r="D628" t="str">
            <v>Atraque En Concreto De 3000 Psi Al Final De La Placa De Fondo</v>
          </cell>
          <cell r="E628" t="str">
            <v>M3</v>
          </cell>
          <cell r="F628">
            <v>430705.59</v>
          </cell>
          <cell r="G628">
            <v>40697</v>
          </cell>
        </row>
        <row r="629">
          <cell r="C629">
            <v>1223</v>
          </cell>
          <cell r="D629" t="str">
            <v>Tapa Para Registro De 1.20 X 1.80 X 0.10 Metros, En Concreto De 3000 Psi, Reforzado Con Varillas Hierro De 3/8" A Cada 0.20 Metros En Ambos Sentidos</v>
          </cell>
          <cell r="E629" t="str">
            <v>UN</v>
          </cell>
          <cell r="F629">
            <v>193790.39</v>
          </cell>
          <cell r="G629">
            <v>40058</v>
          </cell>
        </row>
        <row r="630">
          <cell r="C630">
            <v>1224</v>
          </cell>
          <cell r="D630" t="str">
            <v>Placa De Fondo En Concreto De 3000 Psi Premezclado, E = 0.07 Metros</v>
          </cell>
          <cell r="E630" t="str">
            <v>M2</v>
          </cell>
          <cell r="F630">
            <v>41387.440000000002</v>
          </cell>
          <cell r="G630">
            <v>41037</v>
          </cell>
        </row>
        <row r="631">
          <cell r="C631">
            <v>1225</v>
          </cell>
          <cell r="D631" t="str">
            <v>Cuneta Rectangular Cerrada De 0.80 X 0.80 Metros E = 0.10 Metros , En Concreto De 3000 Psi,  Reforzado Con Varillas De 3/8" A Cada 0.15 Metros En Ambos Sentidos.</v>
          </cell>
          <cell r="E631" t="str">
            <v>ML</v>
          </cell>
          <cell r="F631">
            <v>234246.66</v>
          </cell>
          <cell r="G631">
            <v>41026</v>
          </cell>
        </row>
        <row r="632">
          <cell r="C632">
            <v>1228</v>
          </cell>
          <cell r="D632" t="str">
            <v>Pintura Epóxica Tipo Pintuco O Similar</v>
          </cell>
          <cell r="E632" t="str">
            <v>M2</v>
          </cell>
          <cell r="F632">
            <v>26025.81</v>
          </cell>
          <cell r="G632">
            <v>42524</v>
          </cell>
        </row>
        <row r="633">
          <cell r="C633">
            <v>1229</v>
          </cell>
          <cell r="D633" t="str">
            <v>Placa En Concreto De 2500 Psi, E = 0.08, Incluye Malla Electrosoldada</v>
          </cell>
          <cell r="E633" t="str">
            <v>M2</v>
          </cell>
          <cell r="F633">
            <v>60920.52</v>
          </cell>
          <cell r="G633">
            <v>41717</v>
          </cell>
        </row>
        <row r="634">
          <cell r="C634">
            <v>1230</v>
          </cell>
          <cell r="D634" t="str">
            <v>Levante De Pedestales De 0.50 X 0.50, Para Columnas Metálicas, En Mampostería Pañetada En Todas Sus Caras, Altura 1.50 Metros</v>
          </cell>
          <cell r="E634" t="str">
            <v>UN</v>
          </cell>
          <cell r="F634">
            <v>144663.63</v>
          </cell>
          <cell r="G634">
            <v>41022</v>
          </cell>
        </row>
        <row r="635">
          <cell r="C635">
            <v>1232</v>
          </cell>
          <cell r="D635" t="str">
            <v>Desmonte De Cerca</v>
          </cell>
          <cell r="E635" t="str">
            <v>M2</v>
          </cell>
          <cell r="F635">
            <v>3697</v>
          </cell>
          <cell r="G635">
            <v>41114</v>
          </cell>
        </row>
        <row r="636">
          <cell r="C636">
            <v>1233</v>
          </cell>
          <cell r="D636" t="str">
            <v>Impermeabilización Con Sikafelt E Imprimación Con Emulsión Asfáltica A Dos Manos</v>
          </cell>
          <cell r="E636" t="str">
            <v>M2</v>
          </cell>
          <cell r="F636">
            <v>14868.12</v>
          </cell>
          <cell r="G636">
            <v>41017</v>
          </cell>
        </row>
        <row r="637">
          <cell r="C637">
            <v>1238</v>
          </cell>
          <cell r="D637" t="str">
            <v>E - Suministro E Instalación De Tablero De Cuatro (4) Circuitos Incluye Tacos</v>
          </cell>
          <cell r="E637" t="str">
            <v>UN</v>
          </cell>
          <cell r="F637">
            <v>104317.5</v>
          </cell>
          <cell r="G637">
            <v>42496</v>
          </cell>
        </row>
        <row r="638">
          <cell r="C638">
            <v>1239</v>
          </cell>
          <cell r="D638" t="str">
            <v>Estuplast Aplicado Como Revestimiento</v>
          </cell>
          <cell r="E638" t="str">
            <v>M2</v>
          </cell>
          <cell r="F638">
            <v>15854.39</v>
          </cell>
          <cell r="G638">
            <v>42314</v>
          </cell>
        </row>
        <row r="639">
          <cell r="C639">
            <v>1240</v>
          </cell>
          <cell r="D639" t="str">
            <v>E - Salida De Cableado Estructurado Para Computadores / Salida Para Tv Cable</v>
          </cell>
          <cell r="E639" t="str">
            <v>UN</v>
          </cell>
          <cell r="F639">
            <v>200000</v>
          </cell>
          <cell r="G639">
            <v>41676</v>
          </cell>
        </row>
        <row r="640">
          <cell r="C640">
            <v>1241</v>
          </cell>
          <cell r="D640" t="str">
            <v>E - Suministro De Abanico Para Salones Tipo Loco Marca Sanyo O Similar</v>
          </cell>
          <cell r="E640" t="str">
            <v>UN</v>
          </cell>
          <cell r="F640">
            <v>200000</v>
          </cell>
          <cell r="G640">
            <v>41936</v>
          </cell>
        </row>
        <row r="641">
          <cell r="C641">
            <v>1242</v>
          </cell>
          <cell r="D641" t="str">
            <v>Levante De Muro Doble En Ladrillo Común, Mortero De Pega 1:4, En Área Con Ancho &lt;  0.80 Metros</v>
          </cell>
          <cell r="E641" t="str">
            <v>ML</v>
          </cell>
          <cell r="F641">
            <v>77174.94</v>
          </cell>
          <cell r="G641">
            <v>42472</v>
          </cell>
        </row>
        <row r="642">
          <cell r="C642">
            <v>1243</v>
          </cell>
          <cell r="D642" t="str">
            <v>Levante De Muro Sencillo En Ladrillo Común, Mortero De Pega 1:4, En Área Con Ancho &lt; 0.80 Metros</v>
          </cell>
          <cell r="E642" t="str">
            <v>ML</v>
          </cell>
          <cell r="F642">
            <v>38634.300000000003</v>
          </cell>
          <cell r="G642">
            <v>42314</v>
          </cell>
        </row>
        <row r="643">
          <cell r="C643">
            <v>1244</v>
          </cell>
          <cell r="D643" t="str">
            <v>Levante De Muro En Bloque De Cemento Vibrado De 0.15 X 0.20 X 0.40 Metros, Mortero De Pega 1:4,  En Áreas Con Ancho &lt;0.80 Metros</v>
          </cell>
          <cell r="E643" t="str">
            <v>ML</v>
          </cell>
          <cell r="F643">
            <v>51693.73</v>
          </cell>
          <cell r="G643">
            <v>42496</v>
          </cell>
        </row>
        <row r="644">
          <cell r="C644">
            <v>1245</v>
          </cell>
          <cell r="D644" t="str">
            <v>Suministro E Instalación De Rejilla De Hierro, En Platina De 2" X 1/2", Ancho 0.70 Metros</v>
          </cell>
          <cell r="E644" t="str">
            <v>ML</v>
          </cell>
          <cell r="F644">
            <v>239760</v>
          </cell>
          <cell r="G644">
            <v>42443</v>
          </cell>
        </row>
        <row r="645">
          <cell r="C645">
            <v>1248</v>
          </cell>
          <cell r="D645" t="str">
            <v>Suministro, Instalacion Y Montaje De Puente Peatonal Metalico, De 1.10 Metros De Ancho, Incluye Cerchas, Correas, Platinas De Anclajes, Barandas De Seguridad, Construido En Canales, Angulos Y Perfiles Phr De Acesco, Soldadura Mig 7056, Tornilleria Grado 5, Plataforma En Lamina Colaborante Metaldeck Calibre 22 De 2", Para Vaciar Concreto De 3000 Psi E = 0.10 Metros, Acabado Pintado Con Anticorrosivo Y Esmalte</v>
          </cell>
          <cell r="E645" t="str">
            <v>ML</v>
          </cell>
          <cell r="F645">
            <v>990000</v>
          </cell>
          <cell r="G645">
            <v>40968</v>
          </cell>
        </row>
        <row r="646">
          <cell r="C646">
            <v>1249</v>
          </cell>
          <cell r="D646" t="str">
            <v>Suministro E Instalación De Rejilla Prefabricada En Concreto Reforzado E = 0.10 Metros, Ancho 0.70 Metro, Incluye 2 Varillas D = 3/8" Y Estribos De 1/4" A Cada 0.15 Metros</v>
          </cell>
          <cell r="E646" t="str">
            <v>ML</v>
          </cell>
          <cell r="F646">
            <v>198692.58</v>
          </cell>
          <cell r="G646">
            <v>41781</v>
          </cell>
        </row>
        <row r="647">
          <cell r="C647">
            <v>1250</v>
          </cell>
          <cell r="D647" t="str">
            <v>Canal En Concreto De 3000 Psi, B = 0.70 Metros, Altura 0.70 Metros, E = 0.10 Metros, Con Acero De Refuerzo De D = 3/8 A Cada 0.40 Metros En Ambos Sentidos</v>
          </cell>
          <cell r="E647" t="str">
            <v>ML</v>
          </cell>
          <cell r="F647">
            <v>135031.19</v>
          </cell>
          <cell r="G647">
            <v>41026</v>
          </cell>
        </row>
        <row r="648">
          <cell r="C648">
            <v>1251</v>
          </cell>
          <cell r="D648" t="str">
            <v>Juegos - Reparación De Rueda Infantil Giratoria Para Parque, Incluye Tubería Y Herrajes Metálicos.</v>
          </cell>
          <cell r="E648" t="str">
            <v>UN</v>
          </cell>
          <cell r="F648">
            <v>200000</v>
          </cell>
          <cell r="G648">
            <v>41569</v>
          </cell>
        </row>
        <row r="649">
          <cell r="C649">
            <v>1252</v>
          </cell>
          <cell r="D649" t="str">
            <v>Valor Director De Interventoria + Factor Multiplicador 1.8</v>
          </cell>
          <cell r="E649" t="str">
            <v>ME</v>
          </cell>
          <cell r="F649">
            <v>11520000</v>
          </cell>
          <cell r="G649">
            <v>40249</v>
          </cell>
        </row>
        <row r="650">
          <cell r="C650">
            <v>1253</v>
          </cell>
          <cell r="D650" t="str">
            <v>Valor Residente De Interventoria + Factor Multiplicador 1.8</v>
          </cell>
          <cell r="E650" t="str">
            <v>ME</v>
          </cell>
          <cell r="F650">
            <v>10440000</v>
          </cell>
          <cell r="G650">
            <v>40249</v>
          </cell>
        </row>
        <row r="651">
          <cell r="C651">
            <v>1254</v>
          </cell>
          <cell r="D651" t="str">
            <v>Valor Ingeniero Control De Calidad + Factor Multiplicador 1.8</v>
          </cell>
          <cell r="E651" t="str">
            <v>ME</v>
          </cell>
          <cell r="F651">
            <v>5400000</v>
          </cell>
          <cell r="G651">
            <v>40249</v>
          </cell>
        </row>
        <row r="652">
          <cell r="C652">
            <v>1255</v>
          </cell>
          <cell r="D652" t="str">
            <v>Valor Ingeniero Control De Calidad - Salario Mensual $3.000.000 - Dedicacion 0.25 - Factor Multiplicador 1.8</v>
          </cell>
          <cell r="E652" t="str">
            <v>ME</v>
          </cell>
          <cell r="F652">
            <v>1350000</v>
          </cell>
          <cell r="G652">
            <v>40249</v>
          </cell>
        </row>
        <row r="653">
          <cell r="C653">
            <v>1256</v>
          </cell>
          <cell r="D653" t="str">
            <v>Valor Inspector De Obra - Salario Mensual $2.000.000 - Dedicacion 0.50 Mensual - Factor Multiplicador 1.8</v>
          </cell>
          <cell r="E653" t="str">
            <v>ME</v>
          </cell>
          <cell r="F653">
            <v>1800000</v>
          </cell>
          <cell r="G653">
            <v>40249</v>
          </cell>
        </row>
        <row r="654">
          <cell r="C654">
            <v>1257</v>
          </cell>
          <cell r="D654" t="str">
            <v>Valor Inspector De Obra + Factor Multiplicador 1.8</v>
          </cell>
          <cell r="E654" t="str">
            <v>ME</v>
          </cell>
          <cell r="F654">
            <v>3600000</v>
          </cell>
          <cell r="G654">
            <v>40249</v>
          </cell>
        </row>
        <row r="655">
          <cell r="C655">
            <v>1258</v>
          </cell>
          <cell r="D655" t="str">
            <v>Valor Cuadrilla De Topografia  $5.000.000 Mensual + Factor Multiplicador 1.8</v>
          </cell>
          <cell r="E655" t="str">
            <v>ME</v>
          </cell>
          <cell r="F655">
            <v>9000000</v>
          </cell>
          <cell r="G655">
            <v>40249</v>
          </cell>
        </row>
        <row r="656">
          <cell r="C656">
            <v>1259</v>
          </cell>
          <cell r="D656" t="str">
            <v>Valor Cuadrilla De Topografia - Salario Mensual $5.000.000 - Dedicacion 0.15 Mensual - Factor Multiplicador 1.8</v>
          </cell>
          <cell r="E656" t="str">
            <v>ME</v>
          </cell>
          <cell r="F656">
            <v>1350000</v>
          </cell>
          <cell r="G656">
            <v>41386</v>
          </cell>
        </row>
        <row r="657">
          <cell r="C657">
            <v>1261</v>
          </cell>
          <cell r="D657" t="str">
            <v>Valor Director De Interventoria -Salario Mensual $6.400.000 - Dedicacion 0.20 - Factor Multiplicador 1.8</v>
          </cell>
          <cell r="E657" t="str">
            <v>ME</v>
          </cell>
          <cell r="F657">
            <v>2304000</v>
          </cell>
          <cell r="G657">
            <v>40249</v>
          </cell>
        </row>
        <row r="658">
          <cell r="C658">
            <v>1262</v>
          </cell>
          <cell r="D658" t="str">
            <v>Valor Residente De Interventoria - Salario Mensual $5.800.000 - Dedicacion 0.25 - Factor Multiplicador 1.8</v>
          </cell>
          <cell r="E658" t="str">
            <v>ME</v>
          </cell>
          <cell r="F658">
            <v>2610000</v>
          </cell>
          <cell r="G658">
            <v>40249</v>
          </cell>
        </row>
        <row r="659">
          <cell r="C659">
            <v>1266</v>
          </cell>
          <cell r="D659" t="str">
            <v>Valor Ingeniero Asesor De Vias + Factor Multiplicador</v>
          </cell>
          <cell r="E659" t="str">
            <v>ME</v>
          </cell>
          <cell r="F659">
            <v>10800000</v>
          </cell>
          <cell r="G659">
            <v>40249</v>
          </cell>
        </row>
        <row r="660">
          <cell r="C660">
            <v>1267</v>
          </cell>
          <cell r="D660" t="str">
            <v>Valor Ingeniero Asesor De Vias - Salario Mensual $6.000.000 - Dedicacion 0.20 - Factor Multiplicador 1.8</v>
          </cell>
          <cell r="E660" t="str">
            <v>ME</v>
          </cell>
          <cell r="F660">
            <v>2160000</v>
          </cell>
          <cell r="G660">
            <v>40249</v>
          </cell>
        </row>
        <row r="661">
          <cell r="C661">
            <v>1268</v>
          </cell>
          <cell r="D661" t="str">
            <v>Desmonte De Puertas Dobles Y Retiro De Material</v>
          </cell>
          <cell r="E661" t="str">
            <v>UN</v>
          </cell>
          <cell r="F661">
            <v>24100</v>
          </cell>
          <cell r="G661">
            <v>42403</v>
          </cell>
        </row>
        <row r="662">
          <cell r="C662">
            <v>1269</v>
          </cell>
          <cell r="D662" t="str">
            <v>Pañete Exterior Allanado Con Mortero 1:4 Impermeabilizado</v>
          </cell>
          <cell r="E662" t="str">
            <v>M2</v>
          </cell>
          <cell r="F662">
            <v>23493.05</v>
          </cell>
          <cell r="G662">
            <v>42415</v>
          </cell>
        </row>
        <row r="663">
          <cell r="C663">
            <v>1270</v>
          </cell>
          <cell r="D663" t="str">
            <v>Piso En Concreto De 2500 Psi, Impermeabilizado Con Sika 1. Espesor 0.05 Metros</v>
          </cell>
          <cell r="E663" t="str">
            <v>M2</v>
          </cell>
          <cell r="F663">
            <v>35938.46</v>
          </cell>
          <cell r="G663">
            <v>42472</v>
          </cell>
        </row>
        <row r="664">
          <cell r="C664">
            <v>1271</v>
          </cell>
          <cell r="D664" t="str">
            <v>Resane De Viga Canal De 0.30 X 0.60 X 0.30 Metros, Con Mortero 1:4 Espesor 0.03 Metros, Impermeabilizado Con Manto Edil De 3Mm</v>
          </cell>
          <cell r="E664" t="str">
            <v>ML</v>
          </cell>
          <cell r="F664">
            <v>54090.720000000001</v>
          </cell>
          <cell r="G664">
            <v>41067</v>
          </cell>
        </row>
        <row r="665">
          <cell r="C665">
            <v>1272</v>
          </cell>
          <cell r="D665" t="str">
            <v>Elemento Vertical De 0.10 X 0.10 Metros, En Concreto De 3000 Psi, Reforzado Con 2 Varillas De 3/8", Estribos De 1/4" A Cada 0.20 Metros</v>
          </cell>
          <cell r="E665" t="str">
            <v>ML</v>
          </cell>
          <cell r="F665">
            <v>22306.89</v>
          </cell>
          <cell r="G665">
            <v>41017</v>
          </cell>
        </row>
        <row r="666">
          <cell r="C666">
            <v>1273</v>
          </cell>
          <cell r="D666" t="str">
            <v>Alfagías De 0.15 X 0.20 Metros, En Concreto De 3000 Psi, Reforzado Con 2 Varillas De 1/2", Estribos De 3/8" A Cada 0.15 Metros</v>
          </cell>
          <cell r="E666" t="str">
            <v>ML</v>
          </cell>
          <cell r="F666">
            <v>49595.11</v>
          </cell>
          <cell r="G666">
            <v>41799</v>
          </cell>
        </row>
        <row r="667">
          <cell r="C667">
            <v>1274</v>
          </cell>
          <cell r="D667" t="str">
            <v>Señalizacion De Obra - Soporte Para Cinta Demarcadora</v>
          </cell>
          <cell r="E667" t="str">
            <v>UN</v>
          </cell>
          <cell r="F667">
            <v>12566</v>
          </cell>
          <cell r="G667">
            <v>40357</v>
          </cell>
        </row>
        <row r="668">
          <cell r="C668">
            <v>1277</v>
          </cell>
          <cell r="D668" t="str">
            <v>Señalización - Cinta Demarcadora  Sin Soportes</v>
          </cell>
          <cell r="E668" t="str">
            <v>ML</v>
          </cell>
          <cell r="F668">
            <v>1575.59</v>
          </cell>
          <cell r="G668">
            <v>40994</v>
          </cell>
        </row>
        <row r="669">
          <cell r="C669">
            <v>1279</v>
          </cell>
          <cell r="D669" t="str">
            <v>Suministro De Tuberia De Acueducto De Polietileno De Alta Densidad Pead 20 Mm</v>
          </cell>
          <cell r="E669" t="str">
            <v>UN</v>
          </cell>
          <cell r="F669">
            <v>25347.47</v>
          </cell>
          <cell r="G669">
            <v>41501</v>
          </cell>
        </row>
        <row r="670">
          <cell r="C670">
            <v>1282</v>
          </cell>
          <cell r="D670" t="str">
            <v>Señalización - Valla Movil Tipo 2. Valla Desplegable</v>
          </cell>
          <cell r="E670" t="str">
            <v>UN</v>
          </cell>
          <cell r="F670">
            <v>199177</v>
          </cell>
          <cell r="G670">
            <v>40994</v>
          </cell>
        </row>
        <row r="671">
          <cell r="C671">
            <v>1284</v>
          </cell>
          <cell r="D671" t="str">
            <v>Señalizacion - Aviso Preventivo Fijo</v>
          </cell>
          <cell r="E671" t="str">
            <v>UN</v>
          </cell>
          <cell r="F671">
            <v>279438.15999999997</v>
          </cell>
          <cell r="G671">
            <v>40357</v>
          </cell>
        </row>
        <row r="672">
          <cell r="C672">
            <v>1285</v>
          </cell>
          <cell r="D672" t="str">
            <v>Excavacion En Zanja A Mano Para Redes De Acueducto, En Material Comun, Roca Descompuesta, A Cualquier Profundidad Y Bajo Cualquier Condicion De Humedad, Incluye Retiro De Material.</v>
          </cell>
          <cell r="E672" t="str">
            <v>M3</v>
          </cell>
          <cell r="F672">
            <v>24309.54</v>
          </cell>
          <cell r="G672">
            <v>40357</v>
          </cell>
        </row>
        <row r="673">
          <cell r="C673">
            <v>1289</v>
          </cell>
          <cell r="D673" t="str">
            <v>Instalacion De Tuberia De Polietileno De Alta Densidad (Pead) 200Mm D=8", Y Accesorios Para Acueducto</v>
          </cell>
          <cell r="E673" t="str">
            <v>ML</v>
          </cell>
          <cell r="F673">
            <v>10226.549999999999</v>
          </cell>
          <cell r="G673">
            <v>42751</v>
          </cell>
        </row>
        <row r="674">
          <cell r="C674">
            <v>1290</v>
          </cell>
          <cell r="D674" t="str">
            <v>Cimentacion De Tuberia Con Arena Compactada Al 70% De La Densidad Relativa Maxima</v>
          </cell>
          <cell r="E674" t="str">
            <v>M3</v>
          </cell>
          <cell r="F674">
            <v>48295</v>
          </cell>
          <cell r="G674">
            <v>40357</v>
          </cell>
        </row>
        <row r="675">
          <cell r="C675">
            <v>1291</v>
          </cell>
          <cell r="D675" t="str">
            <v>Relleno De Zanja Y Obras De Mamposteria Con Material Seleccionado, De Sitio, Compactado Al 90% Del Proctor Modificado</v>
          </cell>
          <cell r="E675" t="str">
            <v>M3</v>
          </cell>
          <cell r="F675">
            <v>16053.89</v>
          </cell>
          <cell r="G675">
            <v>42578</v>
          </cell>
        </row>
        <row r="676">
          <cell r="C676">
            <v>1293</v>
          </cell>
          <cell r="D676" t="str">
            <v>Relleno De Zanja Y Obras De Mamposteria Con Material Seleccionado De Cantera Compactado Al 95% Del Proctor Modificado</v>
          </cell>
          <cell r="E676" t="str">
            <v>M3</v>
          </cell>
          <cell r="F676">
            <v>40253.89</v>
          </cell>
          <cell r="G676">
            <v>40357</v>
          </cell>
        </row>
        <row r="677">
          <cell r="C677">
            <v>1294</v>
          </cell>
          <cell r="D677" t="str">
            <v>Concreto Para Anclaje Con Concreto De 3000 Psi En Obra</v>
          </cell>
          <cell r="E677" t="str">
            <v>M3</v>
          </cell>
          <cell r="F677">
            <v>366457.13</v>
          </cell>
          <cell r="G677">
            <v>40357</v>
          </cell>
        </row>
        <row r="678">
          <cell r="C678">
            <v>1295</v>
          </cell>
          <cell r="D678" t="str">
            <v>Excavacion  A Maquina En Material Comun, Roca Descompuesta A Cualquier Profundidad Y Bajo Cualquier Condicion De Humedad, Incluye Retiro De Material A Lugar Autorizado</v>
          </cell>
          <cell r="E678" t="str">
            <v>M3</v>
          </cell>
          <cell r="F678">
            <v>27440</v>
          </cell>
          <cell r="G678">
            <v>42802</v>
          </cell>
        </row>
        <row r="679">
          <cell r="C679">
            <v>1296</v>
          </cell>
          <cell r="D679" t="str">
            <v>Concreto De Limpieza F`C = 14 Mpa (2000 Psi) En Obra,  E = 0.05 Metros</v>
          </cell>
          <cell r="E679" t="str">
            <v>M2</v>
          </cell>
          <cell r="F679">
            <v>17936.939999999999</v>
          </cell>
          <cell r="G679">
            <v>40357</v>
          </cell>
        </row>
        <row r="680">
          <cell r="C680">
            <v>1300</v>
          </cell>
          <cell r="D680" t="str">
            <v>Placa De Fondo En Concreto Impermeabilizado F´C = 28 Mpa, (4000 Psi)</v>
          </cell>
          <cell r="E680" t="str">
            <v>M3</v>
          </cell>
          <cell r="F680">
            <v>775826.99</v>
          </cell>
          <cell r="G680">
            <v>40357</v>
          </cell>
        </row>
        <row r="681">
          <cell r="C681">
            <v>1304</v>
          </cell>
          <cell r="D681" t="str">
            <v>Muros En Concreto Bombeo Impermeabilizado F´C = 28 Mpa (4000 Psi)</v>
          </cell>
          <cell r="E681" t="str">
            <v>M3</v>
          </cell>
          <cell r="F681">
            <v>919377.99</v>
          </cell>
          <cell r="G681">
            <v>40100</v>
          </cell>
        </row>
        <row r="682">
          <cell r="C682">
            <v>1307</v>
          </cell>
          <cell r="D682" t="str">
            <v>Suministro E Instalacion De Compuerta Tipo Chapaleta</v>
          </cell>
          <cell r="E682" t="str">
            <v>UN</v>
          </cell>
          <cell r="F682">
            <v>3235300</v>
          </cell>
          <cell r="G682">
            <v>40100</v>
          </cell>
        </row>
        <row r="683">
          <cell r="C683">
            <v>1308</v>
          </cell>
          <cell r="D683" t="str">
            <v>Losa Superior En Concreto F`C = 28 Mpa (4000 Psi)</v>
          </cell>
          <cell r="E683" t="str">
            <v>M3</v>
          </cell>
          <cell r="F683">
            <v>876829.29</v>
          </cell>
          <cell r="G683">
            <v>40100</v>
          </cell>
        </row>
        <row r="684">
          <cell r="C684">
            <v>1313</v>
          </cell>
          <cell r="D684" t="str">
            <v>Suministro E Instalacion De Cinta Flexible Para Sellar Junta De Construccion Y Dilatacion Sika Pvc O-22 O Similar</v>
          </cell>
          <cell r="E684" t="str">
            <v>ML</v>
          </cell>
          <cell r="F684">
            <v>55565</v>
          </cell>
          <cell r="G684">
            <v>40357</v>
          </cell>
        </row>
        <row r="685">
          <cell r="C685">
            <v>1314</v>
          </cell>
          <cell r="D685" t="str">
            <v>Suministro Y Aplicación De Sello Expandible Contra El Paso De Agua En Juntas De Construcción Y Pases De Tuberia Sika Well S O Similar</v>
          </cell>
          <cell r="E685" t="str">
            <v>ML</v>
          </cell>
          <cell r="F685">
            <v>34177.800000000003</v>
          </cell>
          <cell r="G685">
            <v>41009</v>
          </cell>
        </row>
        <row r="686">
          <cell r="C686">
            <v>1315</v>
          </cell>
          <cell r="D686" t="str">
            <v>Suministro Y Aplicacion De Imprimante Y Puente De Adherencia De Concreto Fresco A Endurecido Sikadur - 32 Primer O Similar</v>
          </cell>
          <cell r="E686" t="str">
            <v>M2</v>
          </cell>
          <cell r="F686">
            <v>48150.55</v>
          </cell>
          <cell r="G686">
            <v>40357</v>
          </cell>
        </row>
        <row r="687">
          <cell r="C687">
            <v>1316</v>
          </cell>
          <cell r="D687" t="str">
            <v>Suministro Y Aplicacion De Recubrimiento Protector Epoxico Aplicable Sobre Superficies Absorventes Humedas O Metalicas Secas Sikaguard 62 O Similar</v>
          </cell>
          <cell r="E687" t="str">
            <v>M2</v>
          </cell>
          <cell r="F687">
            <v>41316.959999999999</v>
          </cell>
          <cell r="G687">
            <v>40357</v>
          </cell>
        </row>
        <row r="688">
          <cell r="C688">
            <v>1323</v>
          </cell>
          <cell r="D688" t="str">
            <v>Escalera De Gato, En Acero Astm A-36, Incluye Acabado En Pintura De Esmalte Epoxico</v>
          </cell>
          <cell r="E688" t="str">
            <v>ML</v>
          </cell>
          <cell r="F688">
            <v>52798.95</v>
          </cell>
          <cell r="G688">
            <v>40101</v>
          </cell>
        </row>
        <row r="689">
          <cell r="C689">
            <v>1324</v>
          </cell>
          <cell r="D689" t="str">
            <v>Tapa De Concreto De 21 Mpa (3000 Psi) E = 0.15 Metros, Marco En L De 100 X 100 X 6 Mm, Manija En Hierro De 1/2", Contramarco En L De 25 X 25 X3/16, Instalado Sobre Losa Y Sello Con Igas Negro O Similar, Todos Los Elementos Tendran Acabado Con Anticorrosivo</v>
          </cell>
          <cell r="E689" t="str">
            <v>M2</v>
          </cell>
          <cell r="F689">
            <v>96320</v>
          </cell>
          <cell r="G689">
            <v>40101</v>
          </cell>
        </row>
        <row r="690">
          <cell r="C690">
            <v>1325</v>
          </cell>
          <cell r="D690" t="str">
            <v>Suministro E Instalación De Gabinetes Y Extintores - Equipo Contra Incendio</v>
          </cell>
          <cell r="E690" t="str">
            <v>UN</v>
          </cell>
          <cell r="F690">
            <v>806843</v>
          </cell>
          <cell r="G690">
            <v>41936</v>
          </cell>
        </row>
        <row r="691">
          <cell r="C691">
            <v>1329</v>
          </cell>
          <cell r="D691" t="str">
            <v>Suministro E Instalación De Tuberia Galvanizada De 2"</v>
          </cell>
          <cell r="E691" t="str">
            <v>ML</v>
          </cell>
          <cell r="F691">
            <v>58015</v>
          </cell>
          <cell r="G691">
            <v>41737</v>
          </cell>
        </row>
        <row r="692">
          <cell r="C692">
            <v>1330</v>
          </cell>
          <cell r="D692" t="str">
            <v>Suministro, Instalación Y Puesta En Marcha De Sistema De Aire Acondicionado Central, Incluye Equipos, Ductos En Icopor, Rejillas, Mano De Obra De Instalación Y Transporte - Toneladas Métricas</v>
          </cell>
          <cell r="E692" t="str">
            <v>M3</v>
          </cell>
          <cell r="F692">
            <v>1800000</v>
          </cell>
          <cell r="G692">
            <v>41044</v>
          </cell>
        </row>
        <row r="693">
          <cell r="C693">
            <v>1333</v>
          </cell>
          <cell r="D693" t="str">
            <v>E - Suministro E Instalación De Tablero Trifásico De 12 Circuitos Con Puerta, Incluye Tacos</v>
          </cell>
          <cell r="E693" t="str">
            <v>UN</v>
          </cell>
          <cell r="F693">
            <v>560587.5</v>
          </cell>
          <cell r="G693">
            <v>41676</v>
          </cell>
        </row>
        <row r="694">
          <cell r="C694">
            <v>1334</v>
          </cell>
          <cell r="D694" t="str">
            <v>E - Acometida Eléctrica En Tubería Conduit Pvc De 3/4", Alambre Aislado 3 Lineas Cable Thhn No.10</v>
          </cell>
          <cell r="E694" t="str">
            <v>ML</v>
          </cell>
          <cell r="F694">
            <v>32544.41</v>
          </cell>
          <cell r="G694">
            <v>42472</v>
          </cell>
        </row>
        <row r="695">
          <cell r="C695">
            <v>1336</v>
          </cell>
          <cell r="D695" t="str">
            <v>Losa En Concreto De 3000 Psi, E = 0.05 Metros, Ancho De 0.60 Metros Varillas De 3/8" A Cada 0.15 Metros En Ambos Sentidos, Acabado En Granito Pulido</v>
          </cell>
          <cell r="E695" t="str">
            <v>ML</v>
          </cell>
          <cell r="F695">
            <v>109799.92</v>
          </cell>
          <cell r="G695">
            <v>42496</v>
          </cell>
        </row>
        <row r="696">
          <cell r="C696">
            <v>1337</v>
          </cell>
          <cell r="D696" t="str">
            <v>Desmonte De Lavaplatos Y Retiro De Material</v>
          </cell>
          <cell r="E696" t="str">
            <v>UN</v>
          </cell>
          <cell r="F696">
            <v>14610</v>
          </cell>
          <cell r="G696">
            <v>41016</v>
          </cell>
        </row>
        <row r="697">
          <cell r="C697">
            <v>1339</v>
          </cell>
          <cell r="D697" t="str">
            <v>Suministro E Instalación De Puerta -  Ventana En Aluminio Anodizado Natural, Bronce O Blanco Incluye Vidrio Templado De Seguridad Y Cerraduras</v>
          </cell>
          <cell r="E697" t="str">
            <v>M2</v>
          </cell>
          <cell r="F697">
            <v>345000</v>
          </cell>
          <cell r="G697">
            <v>42578</v>
          </cell>
        </row>
        <row r="698">
          <cell r="C698">
            <v>1351</v>
          </cell>
          <cell r="D698" t="str">
            <v>Cruceta Galvanizada En Caliente Autosoportada Y Homologada De 2.40 Metros, Incluye Pernos, Bandas, Etc</v>
          </cell>
          <cell r="E698" t="str">
            <v>UN</v>
          </cell>
          <cell r="F698">
            <v>199079.11</v>
          </cell>
          <cell r="G698">
            <v>42123</v>
          </cell>
        </row>
        <row r="699">
          <cell r="C699">
            <v>1352</v>
          </cell>
          <cell r="D699" t="str">
            <v>Cortacircuito En Acero Inoxidable, Buje Largo De 18´ De Fuga Mac-Graw Con Sus Fusibles</v>
          </cell>
          <cell r="E699" t="str">
            <v>UN</v>
          </cell>
          <cell r="F699">
            <v>431730</v>
          </cell>
          <cell r="G699">
            <v>41927</v>
          </cell>
        </row>
        <row r="700">
          <cell r="C700">
            <v>1353</v>
          </cell>
          <cell r="D700" t="str">
            <v>Pararrayos De 1O Kva-1O Ka Polimericos Homologados, Incluye Cuñas Para Montar En Cuba Del Transformador</v>
          </cell>
          <cell r="E700" t="str">
            <v>UN</v>
          </cell>
          <cell r="F700">
            <v>374185.87</v>
          </cell>
          <cell r="G700">
            <v>41927</v>
          </cell>
        </row>
        <row r="701">
          <cell r="C701">
            <v>1367</v>
          </cell>
          <cell r="D701" t="str">
            <v>Puentes Primarios En Caliente Incluye Conectores Ampact</v>
          </cell>
          <cell r="E701" t="str">
            <v>UN</v>
          </cell>
          <cell r="F701">
            <v>136697.22</v>
          </cell>
          <cell r="G701">
            <v>41338</v>
          </cell>
        </row>
        <row r="702">
          <cell r="C702">
            <v>1372</v>
          </cell>
          <cell r="D702" t="str">
            <v>Instalación De Transformador Trifasico 15 Kva I 3200 / 220 - 127 V Para Instalar En Poste</v>
          </cell>
          <cell r="E702" t="str">
            <v>UN</v>
          </cell>
          <cell r="F702">
            <v>9332884.0299999993</v>
          </cell>
          <cell r="G702">
            <v>41338</v>
          </cell>
        </row>
        <row r="703">
          <cell r="C703">
            <v>1375</v>
          </cell>
          <cell r="D703" t="str">
            <v>Acometida Electrica Desde El Transformador De 15 Kva Al Ccm En Cable Thhn 4 X No. 8, Incluye Conectores Bimetalicos 3M, Cintas 23 Y 33 3M</v>
          </cell>
          <cell r="E703" t="str">
            <v>ML</v>
          </cell>
          <cell r="F703">
            <v>43390.55</v>
          </cell>
          <cell r="G703">
            <v>41410</v>
          </cell>
        </row>
        <row r="704">
          <cell r="C704">
            <v>1380</v>
          </cell>
          <cell r="D704" t="str">
            <v>Flexiconduit Coraza Y Conectores Rectos, Etc</v>
          </cell>
          <cell r="E704" t="str">
            <v>ML</v>
          </cell>
          <cell r="F704">
            <v>27257.33</v>
          </cell>
          <cell r="G704">
            <v>41338</v>
          </cell>
        </row>
        <row r="705">
          <cell r="C705">
            <v>1382</v>
          </cell>
          <cell r="D705" t="str">
            <v>Tuberia Conduit Pvc De 2" Enterrada A 0.80 Metros De Profundidad, Incluidos Accesorios Varios, Incluye Excavacion , Relleno, Compactacion, Cinta Señalizadora Y Atraque En Concreto</v>
          </cell>
          <cell r="E705" t="str">
            <v>ML</v>
          </cell>
          <cell r="F705">
            <v>35781.839999999997</v>
          </cell>
          <cell r="G705">
            <v>41338</v>
          </cell>
        </row>
        <row r="706">
          <cell r="C706">
            <v>1383</v>
          </cell>
          <cell r="D706" t="str">
            <v>Sistema A Tierra De Subestación Mastiles (Ver Diseño)</v>
          </cell>
          <cell r="E706" t="str">
            <v>GL</v>
          </cell>
          <cell r="F706">
            <v>6420277.75</v>
          </cell>
          <cell r="G706">
            <v>41388</v>
          </cell>
        </row>
        <row r="707">
          <cell r="C707">
            <v>1390</v>
          </cell>
          <cell r="D707" t="str">
            <v>Gabinete Con Contador De Energia Homologada, Incluye 3 Transformadores De Corriente Tipo Ventana, Bloque De Prueba, Cables De Control Y Accesorios</v>
          </cell>
          <cell r="E707" t="str">
            <v>UN</v>
          </cell>
          <cell r="F707">
            <v>2664650</v>
          </cell>
          <cell r="G707">
            <v>41338</v>
          </cell>
        </row>
        <row r="708">
          <cell r="C708">
            <v>1403</v>
          </cell>
          <cell r="D708" t="str">
            <v>Malla A Tierra Para Subestacion, Incluye 3 Varillas Copperweld De 2.40 Metros, Cable De Cu Desnudo No. 2, Soldadura Caldweld</v>
          </cell>
          <cell r="E708" t="str">
            <v>GL</v>
          </cell>
          <cell r="F708">
            <v>1703467.61</v>
          </cell>
          <cell r="G708">
            <v>41927</v>
          </cell>
        </row>
        <row r="709">
          <cell r="C709">
            <v>1406</v>
          </cell>
          <cell r="D709" t="str">
            <v>Tablero En Acero Inoxidable Con Chapa De Seguridad Para Dos Unidades De Bombeo De 6 Kw, Incluye Dos Arrancadores Estrella Triangulo, Barraje Trifasico Con Barra De Tierra, Sistema De Contactores  Para Alternancia De Las Bombas, Opcion De Trabajo Local</v>
          </cell>
          <cell r="E709" t="str">
            <v>UN</v>
          </cell>
          <cell r="F709">
            <v>8812364.2300000004</v>
          </cell>
          <cell r="G709">
            <v>41338</v>
          </cell>
        </row>
        <row r="710">
          <cell r="C710">
            <v>1409</v>
          </cell>
          <cell r="D710" t="str">
            <v>Boya Tipo Sapo De Mercurio Contactos Nc - No - 220 Vac, Incluye Brazo Anclado A Pared</v>
          </cell>
          <cell r="E710" t="str">
            <v>UN</v>
          </cell>
          <cell r="F710">
            <v>242380.55</v>
          </cell>
          <cell r="G710">
            <v>41410</v>
          </cell>
        </row>
        <row r="711">
          <cell r="C711">
            <v>1410</v>
          </cell>
          <cell r="D711" t="str">
            <v>Cable Apantallado 3 X 18 + 1, Incluye Tuberia Conduit Pvc De 1" Enterrada A 0.80 Metros De Profundidad, Incluye Excavacion, Relleno, Compactacion Y Señalizacion</v>
          </cell>
          <cell r="E711" t="str">
            <v>ML</v>
          </cell>
          <cell r="F711">
            <v>1650</v>
          </cell>
          <cell r="G711">
            <v>41410</v>
          </cell>
        </row>
        <row r="712">
          <cell r="C712">
            <v>1411</v>
          </cell>
          <cell r="D712" t="str">
            <v>Excavación De 0.50 X 0.50 Metros Y Retiro De Material Sobrante</v>
          </cell>
          <cell r="E712" t="str">
            <v>ML</v>
          </cell>
          <cell r="F712">
            <v>7806.25</v>
          </cell>
          <cell r="G712">
            <v>41927</v>
          </cell>
        </row>
        <row r="713">
          <cell r="C713">
            <v>1412</v>
          </cell>
          <cell r="D713" t="str">
            <v>Excavacion De 0.30 X 0.30 X 0.30 Metros Y Retiro De Material Sobrante</v>
          </cell>
          <cell r="E713" t="str">
            <v>UN</v>
          </cell>
          <cell r="F713">
            <v>4000</v>
          </cell>
          <cell r="G713">
            <v>40106</v>
          </cell>
        </row>
        <row r="714">
          <cell r="C714">
            <v>1413</v>
          </cell>
          <cell r="D714" t="str">
            <v>Suministro De Tanques Plasticos De Alta Densidad Colectores De Basura, Con Capacidad 0.210 Metros Cubicos (55 Galones), Con Anillos De Refuerzo En El Mismo Material En Parte Superior Media E Inferior</v>
          </cell>
          <cell r="E714" t="str">
            <v>UN</v>
          </cell>
          <cell r="F714">
            <v>45000</v>
          </cell>
          <cell r="G714">
            <v>41670</v>
          </cell>
        </row>
        <row r="715">
          <cell r="C715">
            <v>1414</v>
          </cell>
          <cell r="D715" t="str">
            <v>Zapata De 0.50 X 0.50 X 0.50 Metros En Concreto De 2500 Psi, Incluye Parrilla En Acero De Refuerzo Varillas De 1/2" A Cada 0.10 Metros E N Ambos Sentidos</v>
          </cell>
          <cell r="E715" t="str">
            <v>UN</v>
          </cell>
          <cell r="F715">
            <v>72626.23</v>
          </cell>
          <cell r="G715">
            <v>41075</v>
          </cell>
        </row>
        <row r="716">
          <cell r="C716">
            <v>1415</v>
          </cell>
          <cell r="D716" t="str">
            <v>Columna De Tubería Pvc D = 4", Altura 2.60 Metros, Para Soporte De Cubierta, Relleno En Concreto De 2500 Psi Con Una Varilla D = 3/8"</v>
          </cell>
          <cell r="E716" t="str">
            <v>UN</v>
          </cell>
          <cell r="F716">
            <v>71661.63</v>
          </cell>
          <cell r="G716">
            <v>41015</v>
          </cell>
        </row>
        <row r="717">
          <cell r="C717">
            <v>1418</v>
          </cell>
          <cell r="D717" t="str">
            <v>Suministro E Instalación De Reja En Tubo Galvanizado D = 1", Con Doble Cerrojo Y Tornilleria De Anclaje, 2 Pasadores, 3 Bisagras, De 2.00 X 1.15 Metros, Incluye Acabado En  Pintura Anticorrosiva Y Esmalte</v>
          </cell>
          <cell r="E717" t="str">
            <v>UN</v>
          </cell>
          <cell r="F717">
            <v>347510</v>
          </cell>
          <cell r="G717">
            <v>41068</v>
          </cell>
        </row>
        <row r="718">
          <cell r="C718">
            <v>1419</v>
          </cell>
          <cell r="D718" t="str">
            <v>Suministro E Instalación De Reja En Tubo Galvanizado D = 1", Con Doble Cerrojo Y Tornillos De Anclaje, 2 Pasadores, 3 Bisagras, De 2.00 X 1.40 Metros Incluye Acabado En Pintura Anticorrosiva Y Esmalte</v>
          </cell>
          <cell r="E718" t="str">
            <v>UN</v>
          </cell>
          <cell r="F718">
            <v>459980</v>
          </cell>
          <cell r="G718">
            <v>41068</v>
          </cell>
        </row>
        <row r="719">
          <cell r="C719">
            <v>1421</v>
          </cell>
          <cell r="D719" t="str">
            <v>Suministro E Instalación De Cubierta En Lámina Galvanizada Trapezoidal De Acesco Longitud 3.05 Metros, Incluye Ganchos De Fijacion Y Estructura De Soporte Metalico Pintada Con Anticorrosivo Y Esmalte</v>
          </cell>
          <cell r="E719" t="str">
            <v>M2</v>
          </cell>
          <cell r="F719">
            <v>37079.35</v>
          </cell>
          <cell r="G719">
            <v>42472</v>
          </cell>
        </row>
        <row r="720">
          <cell r="C720">
            <v>1424</v>
          </cell>
          <cell r="D720" t="str">
            <v>Cerramiento De Protección En Alambre De Púa, Con Varillas De 1/2" De 0.40 Metros, Empotradas 0.10 Metros  En La Viga Corona A Cada 0.15 Metros, Incluye Pintura Con Antisorrosivo</v>
          </cell>
          <cell r="E720" t="str">
            <v>ML</v>
          </cell>
          <cell r="F720">
            <v>22330.05</v>
          </cell>
          <cell r="G720">
            <v>41015</v>
          </cell>
        </row>
        <row r="721">
          <cell r="C721">
            <v>1425</v>
          </cell>
          <cell r="D721" t="str">
            <v>E - Desmonte De Abanico, Incluye Retiro De Alambrado</v>
          </cell>
          <cell r="E721" t="str">
            <v>UN</v>
          </cell>
          <cell r="F721">
            <v>12423.75</v>
          </cell>
          <cell r="G721">
            <v>41451</v>
          </cell>
        </row>
        <row r="722">
          <cell r="C722">
            <v>1426</v>
          </cell>
          <cell r="D722" t="str">
            <v>Pañete En Mortero 1:4 Para Sellada De Calados</v>
          </cell>
          <cell r="E722" t="str">
            <v>M2</v>
          </cell>
          <cell r="F722">
            <v>25196.23</v>
          </cell>
          <cell r="G722">
            <v>41022</v>
          </cell>
        </row>
        <row r="723">
          <cell r="C723">
            <v>1427</v>
          </cell>
          <cell r="D723" t="str">
            <v>Suministro E Instalación De Puerta En Aluminio Anodizado Natural, Bronce O Blanco, Incluye Vidrio Transparente Templado De Seguridad De 10 Mm Y Cerradura</v>
          </cell>
          <cell r="E723" t="str">
            <v>M2</v>
          </cell>
          <cell r="F723">
            <v>546150</v>
          </cell>
          <cell r="G723">
            <v>42572</v>
          </cell>
        </row>
        <row r="724">
          <cell r="C724">
            <v>1429</v>
          </cell>
          <cell r="D724" t="str">
            <v>Pedestal De 0.60 X 0.70 X 0.90 Metros, En Concreto De 4000 Psi Premezclado, No Incluye Acero De Refuerzo</v>
          </cell>
          <cell r="E724" t="str">
            <v>UN</v>
          </cell>
          <cell r="F724">
            <v>192053.87</v>
          </cell>
          <cell r="G724">
            <v>41045</v>
          </cell>
        </row>
        <row r="725">
          <cell r="C725">
            <v>1430</v>
          </cell>
          <cell r="D725" t="str">
            <v>Cimiento De 0.40 X 0.40 Metros En Concreto De 3000 Psi Premezclado.</v>
          </cell>
          <cell r="E725" t="str">
            <v>ML</v>
          </cell>
          <cell r="F725">
            <v>80439.320000000007</v>
          </cell>
          <cell r="G725">
            <v>41334</v>
          </cell>
        </row>
        <row r="726">
          <cell r="C726">
            <v>1431</v>
          </cell>
          <cell r="D726" t="str">
            <v>Zapata Y Pedestal En Concreto De 3000 Psi Premezclado,  No Incluye Acero De Refuerzo</v>
          </cell>
          <cell r="E726" t="str">
            <v>M3</v>
          </cell>
          <cell r="F726">
            <v>455820.23</v>
          </cell>
          <cell r="G726">
            <v>42538</v>
          </cell>
        </row>
        <row r="727">
          <cell r="C727">
            <v>1432</v>
          </cell>
          <cell r="D727" t="str">
            <v>Columna En Concreto De 4000 Psi Premezclado, De 0.40 X 0.40 Metros, No Incluye Acero De Refuerzo</v>
          </cell>
          <cell r="E727" t="str">
            <v>ML</v>
          </cell>
          <cell r="F727">
            <v>108317.69</v>
          </cell>
          <cell r="G727">
            <v>41927</v>
          </cell>
        </row>
        <row r="728">
          <cell r="C728">
            <v>1433</v>
          </cell>
          <cell r="D728" t="str">
            <v>Columna En Concreto De 4000 Psi, De 0.40 X 0.60 Metros, No Incluye Acero De Refuerzo</v>
          </cell>
          <cell r="E728" t="str">
            <v>ML</v>
          </cell>
          <cell r="F728">
            <v>143003.81</v>
          </cell>
          <cell r="G728">
            <v>41016</v>
          </cell>
        </row>
        <row r="729">
          <cell r="C729">
            <v>1434</v>
          </cell>
          <cell r="D729" t="str">
            <v>Plantilla De Piso En Concreto De 2500 Psi Premezclado, E = 0.08 Metros</v>
          </cell>
          <cell r="E729" t="str">
            <v>M2</v>
          </cell>
          <cell r="F729">
            <v>40714.71</v>
          </cell>
          <cell r="G729">
            <v>41712</v>
          </cell>
        </row>
        <row r="730">
          <cell r="C730">
            <v>1435</v>
          </cell>
          <cell r="D730" t="str">
            <v>Suministro E Instalación De Cubierta Metálica Tipo Celosía Incluye Platina De Apoyo Fija Y Teja Sin Traslapo Acesco Calibre 26</v>
          </cell>
          <cell r="E730" t="str">
            <v>M2</v>
          </cell>
          <cell r="F730">
            <v>118182.35</v>
          </cell>
          <cell r="G730">
            <v>41750</v>
          </cell>
        </row>
        <row r="731">
          <cell r="C731">
            <v>1436</v>
          </cell>
          <cell r="D731" t="str">
            <v>Suministro E Instalación De Ventana Corrediza En Aluminio Anodizado Natural, Bronce O Blanco, Altura 2.00, Incluye Vidrio Transparente De 6 Mm, Cierre, Rodajas, Empaques, Felpa Y Accesorios (Ver Diseño)</v>
          </cell>
          <cell r="E731" t="str">
            <v>M2</v>
          </cell>
          <cell r="F731">
            <v>300000</v>
          </cell>
          <cell r="G731">
            <v>42472</v>
          </cell>
        </row>
        <row r="732">
          <cell r="C732">
            <v>1437</v>
          </cell>
          <cell r="D732" t="str">
            <v>Suministro E Instalación De Cubierta En Lámina Teja Acrílica Traslúcida, Perfil7, Incluye Amarres, Ganchos De Fijación Y Estructura De Soporte</v>
          </cell>
          <cell r="E732" t="str">
            <v>M2</v>
          </cell>
          <cell r="F732">
            <v>188471.21</v>
          </cell>
          <cell r="G732">
            <v>41067</v>
          </cell>
        </row>
        <row r="733">
          <cell r="C733">
            <v>1440</v>
          </cell>
          <cell r="D733" t="str">
            <v>Excavación De Zanja De 0.40 X 0.40 Metros Y Retiro De Material Sobrante</v>
          </cell>
          <cell r="E733" t="str">
            <v>ML</v>
          </cell>
          <cell r="F733">
            <v>8950</v>
          </cell>
          <cell r="G733">
            <v>41569</v>
          </cell>
        </row>
        <row r="734">
          <cell r="C734">
            <v>1443</v>
          </cell>
          <cell r="D734" t="str">
            <v>E - Salida De Teléfono</v>
          </cell>
          <cell r="E734" t="str">
            <v>UN</v>
          </cell>
          <cell r="F734">
            <v>67276.149999999994</v>
          </cell>
          <cell r="G734">
            <v>41697</v>
          </cell>
        </row>
        <row r="735">
          <cell r="C735">
            <v>1444</v>
          </cell>
          <cell r="D735" t="str">
            <v>E - Acometida De Teléfono</v>
          </cell>
          <cell r="E735" t="str">
            <v>ML</v>
          </cell>
          <cell r="F735">
            <v>22101.55</v>
          </cell>
          <cell r="G735">
            <v>41569</v>
          </cell>
        </row>
        <row r="736">
          <cell r="C736">
            <v>1447</v>
          </cell>
          <cell r="D736" t="str">
            <v>Listelo En Cerámica</v>
          </cell>
          <cell r="E736" t="str">
            <v>ML</v>
          </cell>
          <cell r="F736">
            <v>45839.83</v>
          </cell>
          <cell r="G736">
            <v>42538</v>
          </cell>
        </row>
        <row r="737">
          <cell r="C737">
            <v>1448</v>
          </cell>
          <cell r="D737" t="str">
            <v>Zócalo En Baldosa De Cerámica De 0.10 X 0.20 Metros</v>
          </cell>
          <cell r="E737" t="str">
            <v>ML</v>
          </cell>
          <cell r="F737">
            <v>10097.83</v>
          </cell>
          <cell r="G737">
            <v>42415</v>
          </cell>
        </row>
        <row r="738">
          <cell r="C738">
            <v>1450</v>
          </cell>
          <cell r="D738" t="str">
            <v>E - Suministro E Instalación De Caja De Paso De 0.15 X 0.15 X 0.10 Metros Con Tapa Y Bisagra</v>
          </cell>
          <cell r="E738" t="str">
            <v>UN</v>
          </cell>
          <cell r="F738">
            <v>37011.67</v>
          </cell>
          <cell r="G738">
            <v>41451</v>
          </cell>
        </row>
        <row r="739">
          <cell r="C739">
            <v>1452</v>
          </cell>
          <cell r="D739" t="str">
            <v>Suministro E Instalación De Correa Metálica, Con 2 Varillas D = 5/8", 1 Varilla D = 3/4", Con Esribos D = 3/8" A Cada 0.20 Metros, Altura De 0.50 Metros, Incluye Pintura Anticorrosiva Y Esmalte</v>
          </cell>
          <cell r="E739" t="str">
            <v>ML</v>
          </cell>
          <cell r="F739">
            <v>57888.13</v>
          </cell>
          <cell r="G739">
            <v>41067</v>
          </cell>
        </row>
        <row r="740">
          <cell r="C740">
            <v>1456</v>
          </cell>
          <cell r="D740" t="str">
            <v>Suministro E Instalación De Cercha Metálica De Luz = 10.00 Metros, En Perfiles De 2" X 2" X 1/4", 1 1/2" X 1 1/2" X 1//4", Incluye Tensores, Pintura Anticorrosiva Y Esmalte</v>
          </cell>
          <cell r="E740" t="str">
            <v>UN</v>
          </cell>
          <cell r="F740">
            <v>1382268.75</v>
          </cell>
          <cell r="G740">
            <v>41067</v>
          </cell>
        </row>
        <row r="741">
          <cell r="C741">
            <v>1457</v>
          </cell>
          <cell r="D741" t="str">
            <v>Pedestal En Concreto De 4000 Psi Premezclado, De 0.80 X 0.80 X 0.90 Metros, No Incluye Acero De Refuerzo</v>
          </cell>
          <cell r="E741" t="str">
            <v>UN</v>
          </cell>
          <cell r="F741">
            <v>291109.17</v>
          </cell>
          <cell r="G741">
            <v>41047</v>
          </cell>
        </row>
        <row r="742">
          <cell r="C742">
            <v>1458</v>
          </cell>
          <cell r="D742" t="str">
            <v>Pedestal En Concreto De 4000 Psi Premezclado, De 0.60 X 0.90 X 0.90 Metros, No Incluye Acero De Refuerzo</v>
          </cell>
          <cell r="E742" t="str">
            <v>UN</v>
          </cell>
          <cell r="F742">
            <v>252087.29</v>
          </cell>
          <cell r="G742">
            <v>41047</v>
          </cell>
        </row>
        <row r="743">
          <cell r="C743">
            <v>1459</v>
          </cell>
          <cell r="D743" t="str">
            <v>Pedestal En Concreto  Premezclado De 4000 Psi, De 0.60 X 0.60 X 0.90 Metros, No Incluye Acero De Refuerzo</v>
          </cell>
          <cell r="E743" t="str">
            <v>UN</v>
          </cell>
          <cell r="F743">
            <v>178379.28</v>
          </cell>
          <cell r="G743">
            <v>41135</v>
          </cell>
        </row>
        <row r="744">
          <cell r="C744">
            <v>1460</v>
          </cell>
          <cell r="D744" t="str">
            <v>Cimiento De 0.40 X 0.60 Metros En Concreto De 3000 Psi Premezclado.</v>
          </cell>
          <cell r="E744" t="str">
            <v>ML</v>
          </cell>
          <cell r="F744">
            <v>109812.31</v>
          </cell>
          <cell r="G744">
            <v>41015</v>
          </cell>
        </row>
        <row r="745">
          <cell r="C745">
            <v>1461</v>
          </cell>
          <cell r="D745" t="str">
            <v>Columnas En Concreto De 4000 Psi De Diametro 0.60 Metros, No Incluye Acero De Refuerzo</v>
          </cell>
          <cell r="E745" t="str">
            <v>ML</v>
          </cell>
          <cell r="F745">
            <v>182175.25</v>
          </cell>
          <cell r="G745">
            <v>41737</v>
          </cell>
        </row>
        <row r="746">
          <cell r="C746">
            <v>1462</v>
          </cell>
          <cell r="D746" t="str">
            <v>E - Instalación De Lámparas Fluorescentes</v>
          </cell>
          <cell r="E746" t="str">
            <v>UN</v>
          </cell>
          <cell r="F746">
            <v>21521.88</v>
          </cell>
          <cell r="G746">
            <v>41451</v>
          </cell>
        </row>
        <row r="747">
          <cell r="C747">
            <v>1463</v>
          </cell>
          <cell r="D747" t="str">
            <v>Suministro E Instalación De Agromantos Pavco, Fique Y/O Fique - Coco</v>
          </cell>
          <cell r="E747" t="str">
            <v>M2</v>
          </cell>
          <cell r="F747">
            <v>13108.32</v>
          </cell>
          <cell r="G747">
            <v>41038</v>
          </cell>
        </row>
        <row r="748">
          <cell r="C748">
            <v>1465</v>
          </cell>
          <cell r="D748" t="str">
            <v>E - Salida De Abanicos</v>
          </cell>
          <cell r="E748" t="str">
            <v>UN</v>
          </cell>
          <cell r="F748">
            <v>59626.76</v>
          </cell>
          <cell r="G748">
            <v>41936</v>
          </cell>
        </row>
        <row r="749">
          <cell r="C749">
            <v>1466</v>
          </cell>
          <cell r="D749" t="str">
            <v>Suministro E Instalación De Correa De Cubierta En Perfil Metálico De 120 X 60 Mm, Espesor 2 Mm, Incluye Pernos Y Anclajes De Fijación</v>
          </cell>
          <cell r="E749" t="str">
            <v>ML</v>
          </cell>
          <cell r="F749">
            <v>28702.12</v>
          </cell>
          <cell r="G749">
            <v>41569</v>
          </cell>
        </row>
        <row r="750">
          <cell r="C750">
            <v>1468</v>
          </cell>
          <cell r="D750" t="str">
            <v>Suministro, Instalación, Montaje Y Puesta En Marcha De Sistema De Aire Acondicionado Central Por Tonelada Métricas, Incluye Equipos, Ductos En Icopor, Rejillas, Accesorios, Mano De Obra De Instalación Y Transporte</v>
          </cell>
          <cell r="E750" t="str">
            <v>UN</v>
          </cell>
          <cell r="F750">
            <v>2250000</v>
          </cell>
          <cell r="G750">
            <v>41935</v>
          </cell>
        </row>
        <row r="751">
          <cell r="C751">
            <v>1469</v>
          </cell>
          <cell r="D751" t="str">
            <v>E - Desmonte De Cableado En Mal Estado Y Retiro De Material Sobrante</v>
          </cell>
          <cell r="E751" t="str">
            <v>ML</v>
          </cell>
          <cell r="F751">
            <v>7111.67</v>
          </cell>
          <cell r="G751">
            <v>41451</v>
          </cell>
        </row>
        <row r="752">
          <cell r="C752">
            <v>1472</v>
          </cell>
          <cell r="D752" t="str">
            <v>Demolicion De Viga De Confinamiento En Concreto Incluye Desmonte Y Retiro De Perfil En Hierro De Rejilla Para Drenaje De Canales</v>
          </cell>
          <cell r="E752" t="str">
            <v>M2</v>
          </cell>
          <cell r="F752">
            <v>27605.66</v>
          </cell>
          <cell r="G752">
            <v>40669</v>
          </cell>
        </row>
        <row r="753">
          <cell r="C753">
            <v>1473</v>
          </cell>
          <cell r="D753" t="str">
            <v>Construccion Y Montaje De Placa De 0.07 X 0.60 X 1.00 Metros, En Concreto De 2500 Psi, Reforzado Con 3 Varillas De 3/8" A Lo Ancho Y 6 Varillas De 3/8" A Lo Largo</v>
          </cell>
          <cell r="E753" t="str">
            <v>UN</v>
          </cell>
          <cell r="F753">
            <v>37109.22</v>
          </cell>
          <cell r="G753">
            <v>40669</v>
          </cell>
        </row>
        <row r="754">
          <cell r="C754">
            <v>1475</v>
          </cell>
          <cell r="D754" t="str">
            <v>Suministro E Instalacion De Perfil De Hierro Abierto He160A Para Rejillas De Canales, Incluye Soldadura En Acetileno</v>
          </cell>
          <cell r="E754" t="str">
            <v>UN</v>
          </cell>
          <cell r="F754">
            <v>451442.2</v>
          </cell>
          <cell r="G754">
            <v>40669</v>
          </cell>
        </row>
        <row r="755">
          <cell r="C755">
            <v>1476</v>
          </cell>
          <cell r="D755" t="str">
            <v>Excavacion A Maquina Y Retiro De Material Bajo Agua</v>
          </cell>
          <cell r="E755" t="str">
            <v>M3</v>
          </cell>
          <cell r="F755">
            <v>30733.88</v>
          </cell>
          <cell r="G755">
            <v>41906</v>
          </cell>
        </row>
        <row r="756">
          <cell r="C756">
            <v>1477</v>
          </cell>
          <cell r="D756" t="str">
            <v>Desmonte De Vidrios Partidos En Puertas</v>
          </cell>
          <cell r="E756" t="str">
            <v>M2</v>
          </cell>
          <cell r="F756">
            <v>9682.5</v>
          </cell>
          <cell r="G756">
            <v>41144</v>
          </cell>
        </row>
        <row r="757">
          <cell r="C757">
            <v>1478</v>
          </cell>
          <cell r="D757" t="str">
            <v>Desmonte De Cerradura</v>
          </cell>
          <cell r="E757" t="str">
            <v>UN</v>
          </cell>
          <cell r="F757">
            <v>10920</v>
          </cell>
          <cell r="G757">
            <v>41016</v>
          </cell>
        </row>
        <row r="758">
          <cell r="C758">
            <v>1479</v>
          </cell>
          <cell r="D758" t="str">
            <v>Suministro E Instalación De Vidrio Laminado De 6Mm</v>
          </cell>
          <cell r="E758" t="str">
            <v>M2</v>
          </cell>
          <cell r="F758">
            <v>87286.25</v>
          </cell>
          <cell r="G758">
            <v>41075</v>
          </cell>
        </row>
        <row r="759">
          <cell r="C759">
            <v>1481</v>
          </cell>
          <cell r="D759" t="str">
            <v>Suministro E Instalación De Cerradura Metálica De Pomo Para Puerta De Entrada</v>
          </cell>
          <cell r="E759" t="str">
            <v>UN</v>
          </cell>
          <cell r="F759">
            <v>105022.33</v>
          </cell>
          <cell r="G759">
            <v>41697</v>
          </cell>
        </row>
        <row r="760">
          <cell r="C760">
            <v>1482</v>
          </cell>
          <cell r="D760" t="str">
            <v>Restauración De Molduras De Vista En Losa (Cuatro Lados), Incluye Acabado En Pintura De Esmalte</v>
          </cell>
          <cell r="E760" t="str">
            <v>ML</v>
          </cell>
          <cell r="F760">
            <v>35188.519999999997</v>
          </cell>
          <cell r="G760">
            <v>41067</v>
          </cell>
        </row>
        <row r="761">
          <cell r="C761">
            <v>1484</v>
          </cell>
          <cell r="D761" t="str">
            <v>Recuperación De Elementos Verticales De Vista O Fachada, Incluye Escarificación,  Recuperación De Acero, Resane Y Acabado</v>
          </cell>
          <cell r="E761" t="str">
            <v>ML</v>
          </cell>
          <cell r="F761">
            <v>108382.58</v>
          </cell>
          <cell r="G761">
            <v>41681</v>
          </cell>
        </row>
        <row r="762">
          <cell r="C762">
            <v>1485</v>
          </cell>
          <cell r="D762" t="str">
            <v>Restauración De Molduras De Vista En Base Inferior De Frontón (Cuatro Lados), Incluye Acabado Pintura De Esmalte</v>
          </cell>
          <cell r="E762" t="str">
            <v>ML</v>
          </cell>
          <cell r="F762">
            <v>37387.360000000001</v>
          </cell>
          <cell r="G762">
            <v>41067</v>
          </cell>
        </row>
        <row r="763">
          <cell r="C763">
            <v>1486</v>
          </cell>
          <cell r="D763" t="str">
            <v>Restauración De Capitel Tipo Corintios, Incluye Reposición De Seccional En Mal Estado, Reconformación De La Misma Y Acabado En Esmalte</v>
          </cell>
          <cell r="E763" t="str">
            <v>UN</v>
          </cell>
          <cell r="F763">
            <v>67066.259999999995</v>
          </cell>
          <cell r="G763">
            <v>41067</v>
          </cell>
        </row>
        <row r="764">
          <cell r="C764">
            <v>1487</v>
          </cell>
          <cell r="D764" t="str">
            <v>Restauración De Pedestal Incluye Molduras Y Zócalo, Acabado En Pintura De Esmalte</v>
          </cell>
          <cell r="E764" t="str">
            <v>UN</v>
          </cell>
          <cell r="F764">
            <v>55126.26</v>
          </cell>
          <cell r="G764">
            <v>41067</v>
          </cell>
        </row>
        <row r="765">
          <cell r="C765">
            <v>1488</v>
          </cell>
          <cell r="D765" t="str">
            <v>Reconformación De Cuerpos De Columnas, Incluye Retiro De Pintura, Arreglo De Pañetes, Resane De Fisuras, Aplicación De Estuco Y Acabado En Pintura Viniltex, Altura 2.60 Metros</v>
          </cell>
          <cell r="E765" t="str">
            <v>UN</v>
          </cell>
          <cell r="F765">
            <v>68557.62</v>
          </cell>
          <cell r="G765">
            <v>41066</v>
          </cell>
        </row>
        <row r="766">
          <cell r="C766">
            <v>1489</v>
          </cell>
          <cell r="D766" t="str">
            <v>Restauración De Losa En Mal Estado, Incluye Demolición, Reposición De Refuerzo, Aditivo Y Concreto Nuevo</v>
          </cell>
          <cell r="E766" t="str">
            <v>M2</v>
          </cell>
          <cell r="F766">
            <v>82094.64</v>
          </cell>
          <cell r="G766">
            <v>41067</v>
          </cell>
        </row>
        <row r="767">
          <cell r="C767">
            <v>1490</v>
          </cell>
          <cell r="D767" t="str">
            <v>E - Suministro De Ups De 2000 Va, Marca Power Com O Similar</v>
          </cell>
          <cell r="E767" t="str">
            <v>UN</v>
          </cell>
          <cell r="F767">
            <v>1500000</v>
          </cell>
          <cell r="G767">
            <v>41451</v>
          </cell>
        </row>
        <row r="768">
          <cell r="C768">
            <v>1491</v>
          </cell>
          <cell r="D768" t="str">
            <v>Demolición De Muros En Calados Incluye Retiro De Material</v>
          </cell>
          <cell r="E768" t="str">
            <v>M2</v>
          </cell>
          <cell r="F768">
            <v>10550.56</v>
          </cell>
          <cell r="G768">
            <v>41366</v>
          </cell>
        </row>
        <row r="769">
          <cell r="C769">
            <v>1492</v>
          </cell>
          <cell r="D769" t="str">
            <v>Demolición De Zócalos</v>
          </cell>
          <cell r="E769" t="str">
            <v>ML</v>
          </cell>
          <cell r="F769">
            <v>4051.25</v>
          </cell>
          <cell r="G769">
            <v>42472</v>
          </cell>
        </row>
        <row r="770">
          <cell r="C770">
            <v>1493</v>
          </cell>
          <cell r="D770" t="str">
            <v>Impermeabilización Con Manto Edil O Similar De 3Mm, Acabado En Pintura Bituminosa, Para Zabaleta, Viga Canal Y Jardinera Con Ancho &gt; 0.80 Metros</v>
          </cell>
          <cell r="E770" t="str">
            <v>ML</v>
          </cell>
          <cell r="F770">
            <v>26573.63</v>
          </cell>
          <cell r="G770">
            <v>42472</v>
          </cell>
        </row>
        <row r="771">
          <cell r="C771">
            <v>1494</v>
          </cell>
          <cell r="D771" t="str">
            <v>Pintura Graniplast Aplicada En Fachada</v>
          </cell>
          <cell r="E771" t="str">
            <v>M2</v>
          </cell>
          <cell r="F771">
            <v>18766.18</v>
          </cell>
          <cell r="G771">
            <v>42472</v>
          </cell>
        </row>
        <row r="772">
          <cell r="C772">
            <v>1498</v>
          </cell>
          <cell r="D772" t="str">
            <v>Enchape De Tableta Para Fachada</v>
          </cell>
          <cell r="E772" t="str">
            <v>M2</v>
          </cell>
          <cell r="F772">
            <v>51080.33</v>
          </cell>
          <cell r="G772">
            <v>41767</v>
          </cell>
        </row>
        <row r="773">
          <cell r="C773">
            <v>1499</v>
          </cell>
          <cell r="D773" t="str">
            <v>Demolición De Plantilla En Concreto Y Retiro De Material</v>
          </cell>
          <cell r="E773" t="str">
            <v>M2</v>
          </cell>
          <cell r="F773">
            <v>10227.43</v>
          </cell>
          <cell r="G773">
            <v>42496</v>
          </cell>
        </row>
        <row r="774">
          <cell r="C774">
            <v>1503</v>
          </cell>
          <cell r="D774" t="str">
            <v>Suministro E Instalación De Tablero Acrílico De 2.50 X 1.50 Metros, Fabricado En Tablex De 9 Mm, Lámina En Fórmica Para Tableros, Portamarcador Y Portaborrador, Marco En Madera O Aluminio</v>
          </cell>
          <cell r="E774" t="str">
            <v>UN</v>
          </cell>
          <cell r="F774">
            <v>249140</v>
          </cell>
          <cell r="G774">
            <v>41068</v>
          </cell>
        </row>
        <row r="775">
          <cell r="C775">
            <v>1512</v>
          </cell>
          <cell r="D775" t="str">
            <v>Suministro, Instalacion Y Montaje De Aire Acondicionado De 5 Toneladas, Sancoil Piso Techo De Lujo Con Su Condensadora Marca Star Ligt O Similar</v>
          </cell>
          <cell r="E775" t="str">
            <v>UN</v>
          </cell>
          <cell r="F775">
            <v>5635000</v>
          </cell>
          <cell r="G775">
            <v>41046</v>
          </cell>
        </row>
        <row r="776">
          <cell r="C776">
            <v>1513</v>
          </cell>
          <cell r="D776" t="str">
            <v>Suministro, Instalación Y Montaje De Aire Acondicionado De 2 Toneladas, San Coil Piso Techo De Lujo Con Su Condensadora, Marca Star Ligt O Similar</v>
          </cell>
          <cell r="E776" t="str">
            <v>UN</v>
          </cell>
          <cell r="F776">
            <v>3146200</v>
          </cell>
          <cell r="G776">
            <v>41046</v>
          </cell>
        </row>
        <row r="777">
          <cell r="C777">
            <v>1514</v>
          </cell>
          <cell r="D777" t="str">
            <v>Suministro, Instalación Y Montaje De Aire Acondicionado Mini Split De 24000 Btu</v>
          </cell>
          <cell r="E777" t="str">
            <v>UN</v>
          </cell>
          <cell r="F777">
            <v>3078498.73</v>
          </cell>
          <cell r="G777">
            <v>41927</v>
          </cell>
        </row>
        <row r="778">
          <cell r="C778">
            <v>1515</v>
          </cell>
          <cell r="D778" t="str">
            <v>Suministro, Instalación Y Montaje De Mini Split De 1 Tonelada</v>
          </cell>
          <cell r="E778" t="str">
            <v>UN</v>
          </cell>
          <cell r="F778">
            <v>2368895.9700000002</v>
          </cell>
          <cell r="G778">
            <v>41046</v>
          </cell>
        </row>
        <row r="779">
          <cell r="C779">
            <v>1517</v>
          </cell>
          <cell r="D779" t="str">
            <v>Desbaste  Y Pulida De Piso En Granito Pulido</v>
          </cell>
          <cell r="E779" t="str">
            <v>M2</v>
          </cell>
          <cell r="F779">
            <v>32125</v>
          </cell>
          <cell r="G779">
            <v>42314</v>
          </cell>
        </row>
        <row r="780">
          <cell r="C780">
            <v>1521</v>
          </cell>
          <cell r="D780" t="str">
            <v>Desmonte Y Retiro De Cubierta A Una Altura &gt; 8 Metros &lt; 10 Metros , En Lamina Ondulada De Asbesto Cemento O Metalica, Incluye Estructura En Mal Estado</v>
          </cell>
          <cell r="E780" t="str">
            <v>M2</v>
          </cell>
          <cell r="F780">
            <v>34940</v>
          </cell>
          <cell r="G780">
            <v>41016</v>
          </cell>
        </row>
        <row r="781">
          <cell r="C781">
            <v>1522</v>
          </cell>
          <cell r="D781" t="str">
            <v>Suministro E Instalación De Cubierta En Teja Canaleta 90 A Una Altura &gt; 8 Metros Y &lt; 10 Metros, Incluye Fijador, Gancho Y Sellador.</v>
          </cell>
          <cell r="E781" t="str">
            <v>M2</v>
          </cell>
          <cell r="F781">
            <v>80242.399999999994</v>
          </cell>
          <cell r="G781">
            <v>41067</v>
          </cell>
        </row>
        <row r="782">
          <cell r="C782">
            <v>1524</v>
          </cell>
          <cell r="D782" t="str">
            <v>Suministro E Instalación De Vidrio Transparente De 4 Mm</v>
          </cell>
          <cell r="E782" t="str">
            <v>M2</v>
          </cell>
          <cell r="F782">
            <v>62296.25</v>
          </cell>
          <cell r="G782">
            <v>41144</v>
          </cell>
        </row>
        <row r="783">
          <cell r="C783">
            <v>1525</v>
          </cell>
          <cell r="D783" t="str">
            <v>Instalación  Y Montaje De Aparato Sanitario</v>
          </cell>
          <cell r="E783" t="str">
            <v>UN</v>
          </cell>
          <cell r="F783">
            <v>27919.17</v>
          </cell>
          <cell r="G783">
            <v>41017</v>
          </cell>
        </row>
        <row r="784">
          <cell r="C784">
            <v>1526</v>
          </cell>
          <cell r="D784" t="str">
            <v>Montaje De Puerta En Madera Existente</v>
          </cell>
          <cell r="E784" t="str">
            <v>UN</v>
          </cell>
          <cell r="F784">
            <v>21361.88</v>
          </cell>
          <cell r="G784">
            <v>40672</v>
          </cell>
        </row>
        <row r="785">
          <cell r="C785">
            <v>1527</v>
          </cell>
          <cell r="D785" t="str">
            <v>Capitulo - Red De Media Tensión</v>
          </cell>
          <cell r="E785" t="str">
            <v>SD</v>
          </cell>
          <cell r="F785">
            <v>0</v>
          </cell>
          <cell r="G785">
            <v>41554</v>
          </cell>
        </row>
        <row r="786">
          <cell r="C786">
            <v>1528</v>
          </cell>
          <cell r="D786" t="str">
            <v>Mueble Inferior Para La Guardia, Sin Meson, En Madera Roble Con Marco, Puerta Con Rejilla Tipo Persiana Y Tapa Luz En Madera Roble, Entrepaños En Triplex De 12Mm Enchapados En Formica Blanca Brillante, 2 Bisagras De Presion Por Puerta, Cerradura Y Boton  En Bronce, A=0.65 Metros, H=0.70 Metros, Incluye Sellador 3 Manos Y Laca Mate Natural 3 Manos, Segun Diseño, Verificar Medidas En Obra</v>
          </cell>
          <cell r="E786" t="str">
            <v>UN</v>
          </cell>
          <cell r="F786">
            <v>150000</v>
          </cell>
          <cell r="G786">
            <v>40144</v>
          </cell>
        </row>
        <row r="787">
          <cell r="C787">
            <v>1529</v>
          </cell>
          <cell r="D787" t="str">
            <v>Excavación Para Estribo O Soporte, Fondo Del Cauce Y Aletas De Puente</v>
          </cell>
          <cell r="E787" t="str">
            <v>M3</v>
          </cell>
          <cell r="F787">
            <v>35835.01</v>
          </cell>
          <cell r="G787">
            <v>41037</v>
          </cell>
        </row>
        <row r="788">
          <cell r="C788">
            <v>1530</v>
          </cell>
          <cell r="D788" t="str">
            <v>Conformación De Fondo En Piedra Ciclópea Compactada (Estabilizacion De Terreno)</v>
          </cell>
          <cell r="E788" t="str">
            <v>M3</v>
          </cell>
          <cell r="F788">
            <v>71902.47</v>
          </cell>
          <cell r="G788">
            <v>41052</v>
          </cell>
        </row>
        <row r="789">
          <cell r="C789">
            <v>1531</v>
          </cell>
          <cell r="D789" t="str">
            <v>Bordillo De 0.15 X 0.30 Metros En Concreto De 3000 Psi, Incluye Excavación Y Solado En Concreto De 2000 Psi</v>
          </cell>
          <cell r="E789" t="str">
            <v>ML</v>
          </cell>
          <cell r="F789">
            <v>57894.22</v>
          </cell>
          <cell r="G789">
            <v>41471</v>
          </cell>
        </row>
        <row r="790">
          <cell r="C790">
            <v>1532</v>
          </cell>
          <cell r="D790" t="str">
            <v>Placa O Viga En Concreto De 4000 Psi Premezclado Y Andén Para Puente</v>
          </cell>
          <cell r="E790" t="str">
            <v>M3</v>
          </cell>
          <cell r="F790">
            <v>626410.80000000005</v>
          </cell>
          <cell r="G790">
            <v>42552</v>
          </cell>
        </row>
        <row r="791">
          <cell r="C791">
            <v>1533</v>
          </cell>
          <cell r="D791" t="str">
            <v>Zapata En Concreto De 4000 Psi Premezclado, No Incluye Acero De Refuerzo</v>
          </cell>
          <cell r="E791" t="str">
            <v>M3</v>
          </cell>
          <cell r="F791">
            <v>488527.23</v>
          </cell>
          <cell r="G791">
            <v>42552</v>
          </cell>
        </row>
        <row r="792">
          <cell r="C792">
            <v>1534</v>
          </cell>
          <cell r="D792" t="str">
            <v>Muro Para Soportes En Concreto De 4000 Psi Premezclado, No Incluye Acero De Refuerzo</v>
          </cell>
          <cell r="E792" t="str">
            <v>M3</v>
          </cell>
          <cell r="F792">
            <v>662240.1</v>
          </cell>
          <cell r="G792">
            <v>42552</v>
          </cell>
        </row>
        <row r="793">
          <cell r="C793">
            <v>1535</v>
          </cell>
          <cell r="D793" t="str">
            <v>Zócalo En Tablón De 0.10 X 0.33 Metros</v>
          </cell>
          <cell r="E793" t="str">
            <v>ML</v>
          </cell>
          <cell r="F793">
            <v>6958.08</v>
          </cell>
          <cell r="G793">
            <v>42524</v>
          </cell>
        </row>
        <row r="794">
          <cell r="C794">
            <v>1537</v>
          </cell>
          <cell r="D794" t="str">
            <v>Suministro E Instalación De Listón En Madera De Abarco De 5" X 6" X 2.20 Metros</v>
          </cell>
          <cell r="E794" t="str">
            <v>UN</v>
          </cell>
          <cell r="F794">
            <v>135013.32999999999</v>
          </cell>
          <cell r="G794">
            <v>41068</v>
          </cell>
        </row>
        <row r="795">
          <cell r="C795">
            <v>1538</v>
          </cell>
          <cell r="D795" t="str">
            <v>Suministro E Instalación De Correa Metálica, Hierro De 5/8" Estribos De 3/8", Incluye Pintura Anticorrosiva Y Esmalte.</v>
          </cell>
          <cell r="E795" t="str">
            <v>ML</v>
          </cell>
          <cell r="F795">
            <v>61659.55</v>
          </cell>
          <cell r="G795">
            <v>41067</v>
          </cell>
        </row>
        <row r="796">
          <cell r="C796">
            <v>1539</v>
          </cell>
          <cell r="D796" t="str">
            <v>Suministro E Instalación De Cercha Metálica De Hierro Con Angulos De 1 1/2" X 1 1/2" Espesor 1/8", Incluye Pintura Anticorrosiva Y Esmalte</v>
          </cell>
          <cell r="E796" t="str">
            <v>ML</v>
          </cell>
          <cell r="F796">
            <v>122988.7</v>
          </cell>
          <cell r="G796">
            <v>41067</v>
          </cell>
        </row>
        <row r="797">
          <cell r="C797">
            <v>1545</v>
          </cell>
          <cell r="D797" t="str">
            <v>Suministro En Instalación De Puertas Para Archivadores De 0.90 X 1.00 Metros</v>
          </cell>
          <cell r="E797" t="str">
            <v>UN</v>
          </cell>
          <cell r="F797">
            <v>276135</v>
          </cell>
          <cell r="G797">
            <v>41075</v>
          </cell>
        </row>
        <row r="798">
          <cell r="C798">
            <v>1546</v>
          </cell>
          <cell r="D798" t="str">
            <v>Suministro E Instalacion De Base En Neopreno Dureza 60 Para Viga De Puente</v>
          </cell>
          <cell r="E798" t="str">
            <v>UN</v>
          </cell>
          <cell r="F798">
            <v>246065</v>
          </cell>
          <cell r="G798">
            <v>42250</v>
          </cell>
        </row>
        <row r="799">
          <cell r="C799">
            <v>1547</v>
          </cell>
          <cell r="D799" t="str">
            <v>Base Suelo Cemento 1:20 Compactado E = 0.10 Mts</v>
          </cell>
          <cell r="E799" t="str">
            <v>M2</v>
          </cell>
          <cell r="F799">
            <v>22743.75</v>
          </cell>
          <cell r="G799">
            <v>42443</v>
          </cell>
        </row>
        <row r="800">
          <cell r="C800">
            <v>1548</v>
          </cell>
          <cell r="D800" t="str">
            <v>Juegos - Suministro E Instalación De Marco Para Cancha De Minifutbol, Con Medidas Y Altura Reglamentarias, Los Marcos En Tubo De 3" Y La Parte Posterior En Tubo De 2", Pintados, Instalados Y Con Sus Respectivas Mallas</v>
          </cell>
          <cell r="E800" t="str">
            <v>JG</v>
          </cell>
          <cell r="F800">
            <v>1740000</v>
          </cell>
          <cell r="G800">
            <v>42496</v>
          </cell>
        </row>
        <row r="801">
          <cell r="C801">
            <v>1549</v>
          </cell>
          <cell r="D801" t="str">
            <v>Demolición Y Reconstrucción De Estructura En Losa, Vigas Y Columnas: Picada De Concreto; Limpieza De Oxidación Y Pintura Con Inhibidor De Corrosión; Aplicación De Mortero De Reparación; Puente De Adherencia Entre Concreto Nuevo Y Viejo, Incluye Anclaje</v>
          </cell>
          <cell r="E801" t="str">
            <v>M2</v>
          </cell>
          <cell r="F801">
            <v>372318.16</v>
          </cell>
          <cell r="G801">
            <v>42472</v>
          </cell>
        </row>
        <row r="802">
          <cell r="C802">
            <v>1550</v>
          </cell>
          <cell r="D802" t="str">
            <v>Pergolas De 0.10 X 0.10 Metros, En Concreto De 3000 Psi, Reforzada Con 2 Varillas De 3/8", Estribos De 1/4" A Cada 0.20 Metros</v>
          </cell>
          <cell r="E802" t="str">
            <v>ML</v>
          </cell>
          <cell r="F802">
            <v>22306.89</v>
          </cell>
          <cell r="G802">
            <v>41676</v>
          </cell>
        </row>
        <row r="803">
          <cell r="C803">
            <v>1554</v>
          </cell>
          <cell r="D803" t="str">
            <v>Suministro E Instalación De Puerta En Madera De Cedro De 2.00 X 1.00 Metros, Incluye Marco, Bisagras, Cerradura De Seguridad Doble Vuelta Y Pintura En Tintilla</v>
          </cell>
          <cell r="E803" t="str">
            <v>UN</v>
          </cell>
          <cell r="F803">
            <v>532678.32999999996</v>
          </cell>
          <cell r="G803">
            <v>41569</v>
          </cell>
        </row>
        <row r="804">
          <cell r="C804">
            <v>1555</v>
          </cell>
          <cell r="D804" t="str">
            <v>Suministro E Instalación De Puerta En Madera De Cedro De 2.00 X 0.80 Metros Incluye Marco, Cerradura De Seguridad De Doble Vuelta Y Pintura En Tintilla</v>
          </cell>
          <cell r="E804" t="str">
            <v>UN</v>
          </cell>
          <cell r="F804">
            <v>485778.33</v>
          </cell>
          <cell r="G804">
            <v>41676</v>
          </cell>
        </row>
        <row r="805">
          <cell r="C805">
            <v>1556</v>
          </cell>
          <cell r="D805" t="str">
            <v>Suministro E Instalación De Puerta En Madera De Cedro De 0.70 X 1.70 Metros, Incluye Marco, Bisagra, Cerradura De Baño Y Pintura En Tintilla</v>
          </cell>
          <cell r="E805" t="str">
            <v>UN</v>
          </cell>
          <cell r="F805">
            <v>438078.33</v>
          </cell>
          <cell r="G805">
            <v>41068</v>
          </cell>
        </row>
        <row r="806">
          <cell r="C806">
            <v>1557</v>
          </cell>
          <cell r="D806" t="str">
            <v>Suministro E Instalación De Cocina De 0.50 X 0.35 Metros, Tipo Socoda</v>
          </cell>
          <cell r="E806" t="str">
            <v>UN</v>
          </cell>
          <cell r="F806">
            <v>135350</v>
          </cell>
          <cell r="G806">
            <v>41478</v>
          </cell>
        </row>
        <row r="807">
          <cell r="C807">
            <v>1558</v>
          </cell>
          <cell r="D807" t="str">
            <v>Juegos - Suministro, Instalación Y Montaje De Juego De Columpios Para Parque, En Madera Pino Pátula Inmunizada Y Herrajes Metálicos - 3 Puestos</v>
          </cell>
          <cell r="E807" t="str">
            <v>UN</v>
          </cell>
          <cell r="F807">
            <v>568400</v>
          </cell>
          <cell r="G807">
            <v>41767</v>
          </cell>
        </row>
        <row r="808">
          <cell r="C808">
            <v>1559</v>
          </cell>
          <cell r="D808" t="str">
            <v>Demolición De Pañete Sobre Cielo Raso Y Retiro De Material</v>
          </cell>
          <cell r="E808" t="str">
            <v>M2</v>
          </cell>
          <cell r="F808">
            <v>10092.5</v>
          </cell>
          <cell r="G808">
            <v>41008</v>
          </cell>
        </row>
        <row r="809">
          <cell r="C809">
            <v>1560</v>
          </cell>
          <cell r="D809" t="str">
            <v>Suministro E Instalación De Lavaplatos De Acero Inoxidable De Dos Cubetas Con Ala En Los Extremos, Longitud 2.00 Metros, Incluye Accesorios Y Griferia Cuello De Ganso Metálica</v>
          </cell>
          <cell r="E809" t="str">
            <v>UN</v>
          </cell>
          <cell r="F809">
            <v>834225</v>
          </cell>
          <cell r="G809">
            <v>41927</v>
          </cell>
        </row>
        <row r="810">
          <cell r="C810">
            <v>1561</v>
          </cell>
          <cell r="D810" t="str">
            <v>Pañete Exterior Allanado Con Mortero 1:4 Incluye Pirlan De Aluminio A Cada 1.00 Metro</v>
          </cell>
          <cell r="E810" t="str">
            <v>M2</v>
          </cell>
          <cell r="F810">
            <v>23006.53</v>
          </cell>
          <cell r="G810">
            <v>41022</v>
          </cell>
        </row>
        <row r="811">
          <cell r="C811">
            <v>1562</v>
          </cell>
          <cell r="D811" t="str">
            <v>Ornamentacion Y Jardineria - Siembra De Arbol Ornamental Y/O Frutal, Incluye Proceso De Pega, Crecimiento E Insumos Necesarios Como Fertilizantes, Materia Organica</v>
          </cell>
          <cell r="E811" t="str">
            <v>UN</v>
          </cell>
          <cell r="F811">
            <v>62000</v>
          </cell>
          <cell r="G811">
            <v>41835</v>
          </cell>
        </row>
        <row r="812">
          <cell r="C812">
            <v>1574</v>
          </cell>
          <cell r="D812" t="str">
            <v>Suministro E Instalación De Cubierta Termoacústica Diseño Sandwich, En Lámina St - 1.5" - 0.46 Mm Calibre 26, Pintada En Poliester Estandar , Con Estructura En Perfileria Galvanizada Ag - 100 X 50, 160 X 60, Calibres 14. 16 Y 18, Tipo Acesco (Ver Diseño)</v>
          </cell>
          <cell r="E812" t="str">
            <v>M2</v>
          </cell>
          <cell r="F812">
            <v>91040.78</v>
          </cell>
          <cell r="G812">
            <v>42578</v>
          </cell>
        </row>
        <row r="813">
          <cell r="C813">
            <v>1580</v>
          </cell>
          <cell r="D813" t="str">
            <v>Suministro E Instalación De Ventana En Madera Teka Listones De 1" X 4" X 8`, Con Estructura En Tubería Galvanizada De 2" Calibre 1.9 Mm, Incluye  Pernos Y Arandelas De Fijación, Soldadura, Sellante, Anticorrosivo Y Acabado En Pintura De Esmalte Acrílico, (Ver Diseño)</v>
          </cell>
          <cell r="E813" t="str">
            <v>M2</v>
          </cell>
          <cell r="F813">
            <v>206623.05</v>
          </cell>
          <cell r="G813">
            <v>41075</v>
          </cell>
        </row>
        <row r="814">
          <cell r="C814">
            <v>1596</v>
          </cell>
          <cell r="D814" t="str">
            <v>Desmonte De Cubierta En Teja De Cemento O Arcilla, Incluye Estructura En Mal Estado Y Retiro De Material</v>
          </cell>
          <cell r="E814" t="str">
            <v>M2</v>
          </cell>
          <cell r="F814">
            <v>19651.11</v>
          </cell>
          <cell r="G814">
            <v>42416</v>
          </cell>
        </row>
        <row r="815">
          <cell r="C815">
            <v>1597</v>
          </cell>
          <cell r="D815" t="str">
            <v>Apuntalamiento Estructural Para Cubierta Y/O Vigas De Concreto (Incluye 2 Cerchas, 5 Gatos Y/O 10 Libras De Puntillas Por Cada 6 Metros)</v>
          </cell>
          <cell r="E815" t="str">
            <v>DI</v>
          </cell>
          <cell r="F815">
            <v>7338</v>
          </cell>
          <cell r="G815">
            <v>42416</v>
          </cell>
        </row>
        <row r="816">
          <cell r="C816">
            <v>1599</v>
          </cell>
          <cell r="D816" t="str">
            <v>Impermeabilizacion Con Manto Edil O Similar De 3Mm, Acabado Con Pintura Bituminosa, Para Terminacion De Lamina Ondulada De Asbesto Cemento Contra Muro En Area &lt; 0.80 Metros</v>
          </cell>
          <cell r="E816" t="str">
            <v>ML</v>
          </cell>
          <cell r="F816">
            <v>21884.16</v>
          </cell>
          <cell r="G816">
            <v>42416</v>
          </cell>
        </row>
        <row r="817">
          <cell r="C817">
            <v>1600</v>
          </cell>
          <cell r="D817" t="str">
            <v>Cerramiento Provisional En Madera Y Teja De Zinc Para La Protección Del Peatón A Una Altura Aproximada De 7.00 Metros, Incluye Polisombra</v>
          </cell>
          <cell r="E817" t="str">
            <v>ML</v>
          </cell>
          <cell r="F817">
            <v>42000</v>
          </cell>
          <cell r="G817">
            <v>41681</v>
          </cell>
        </row>
        <row r="818">
          <cell r="C818">
            <v>1602</v>
          </cell>
          <cell r="D818" t="str">
            <v>Retiro De Piso Y Recuperación De Adoquín, Incluye Lechada De Cemento Gris Y Acronal</v>
          </cell>
          <cell r="E818" t="str">
            <v>M2</v>
          </cell>
          <cell r="F818">
            <v>12761.09</v>
          </cell>
          <cell r="G818">
            <v>41067</v>
          </cell>
        </row>
        <row r="819">
          <cell r="C819">
            <v>1603</v>
          </cell>
          <cell r="D819" t="str">
            <v>Piso En Adoquín Con Borde De Confinamiento En Concreto De 3000 Psi A Cada 3.00 Metros, Reforzado Con 2 Varillas De D = 3/8" Y Estribos De D = 1/4" A Cada 0.32 Metros. (No Incluye El Material De Adoquin)</v>
          </cell>
          <cell r="E819" t="str">
            <v>M2</v>
          </cell>
          <cell r="F819">
            <v>47904.2</v>
          </cell>
          <cell r="G819">
            <v>41057</v>
          </cell>
        </row>
        <row r="820">
          <cell r="C820">
            <v>1605</v>
          </cell>
          <cell r="D820" t="str">
            <v>Suministro E Instalación De Ventana En Aluminio Natural, Bronce O Blanco Con Vidrio Transparente De 5 Mm, Un Cuerpo Fijo</v>
          </cell>
          <cell r="E820" t="str">
            <v>M2</v>
          </cell>
          <cell r="F820">
            <v>213933.75</v>
          </cell>
          <cell r="G820">
            <v>42578</v>
          </cell>
        </row>
        <row r="821">
          <cell r="C821">
            <v>1611</v>
          </cell>
          <cell r="D821" t="str">
            <v>Andén En Concreto De 3000 Psi Hecho En Obra E= 0.10 Metros</v>
          </cell>
          <cell r="E821" t="str">
            <v>M2</v>
          </cell>
          <cell r="F821">
            <v>60779.63</v>
          </cell>
          <cell r="G821">
            <v>41026</v>
          </cell>
        </row>
        <row r="822">
          <cell r="C822">
            <v>1612</v>
          </cell>
          <cell r="D822" t="str">
            <v>Ornamentacion Y Jardineria - Siembra De Cetos (Coral De Colores) Incluye Proceso De Pega, Crecimiento Y Fertilizantes</v>
          </cell>
          <cell r="E822" t="str">
            <v>ML</v>
          </cell>
          <cell r="F822">
            <v>32000</v>
          </cell>
          <cell r="G822">
            <v>41912</v>
          </cell>
        </row>
        <row r="823">
          <cell r="C823">
            <v>1613</v>
          </cell>
          <cell r="D823" t="str">
            <v>Suministro E Instalacion De Banca Para Parque Tipo Inglesa</v>
          </cell>
          <cell r="E823" t="str">
            <v>UN</v>
          </cell>
          <cell r="F823">
            <v>175000</v>
          </cell>
          <cell r="G823">
            <v>41508</v>
          </cell>
        </row>
        <row r="824">
          <cell r="C824">
            <v>1614</v>
          </cell>
          <cell r="D824" t="str">
            <v>Parque Tomas Suri Salcedo - Zona De Plazoleta Principal</v>
          </cell>
          <cell r="E824" t="str">
            <v>UN</v>
          </cell>
          <cell r="F824">
            <v>0</v>
          </cell>
          <cell r="G824">
            <v>40274</v>
          </cell>
        </row>
        <row r="825">
          <cell r="C825">
            <v>1615</v>
          </cell>
          <cell r="D825" t="str">
            <v>Parque Tomas Suri Salcedo - Zona De Terraza De Ventas</v>
          </cell>
          <cell r="E825" t="str">
            <v>UN</v>
          </cell>
          <cell r="F825">
            <v>0</v>
          </cell>
          <cell r="G825">
            <v>40274</v>
          </cell>
        </row>
        <row r="826">
          <cell r="C826">
            <v>1616</v>
          </cell>
          <cell r="D826" t="str">
            <v>Parque Tomas Suri Salcedo - Zona De Juegos Infantiles</v>
          </cell>
          <cell r="E826" t="str">
            <v>UN</v>
          </cell>
          <cell r="F826">
            <v>0</v>
          </cell>
          <cell r="G826">
            <v>40274</v>
          </cell>
        </row>
        <row r="827">
          <cell r="C827">
            <v>1617</v>
          </cell>
          <cell r="D827" t="str">
            <v>Parque Tomas Suri Salcedo - Zonas Verdes Y Sendero De Canchas</v>
          </cell>
          <cell r="E827" t="str">
            <v>UN</v>
          </cell>
          <cell r="F827">
            <v>0</v>
          </cell>
          <cell r="G827">
            <v>40274</v>
          </cell>
        </row>
        <row r="828">
          <cell r="C828">
            <v>1618</v>
          </cell>
          <cell r="D828" t="str">
            <v>Parque Tomas Suri Salcedo - Zona De Anden Exterior Y Parqueos</v>
          </cell>
          <cell r="E828" t="str">
            <v>UN</v>
          </cell>
          <cell r="F828">
            <v>0</v>
          </cell>
          <cell r="G828">
            <v>40274</v>
          </cell>
        </row>
        <row r="829">
          <cell r="C829">
            <v>1622</v>
          </cell>
          <cell r="D829" t="str">
            <v>Piso En Baldosa De Porcelanato De 0.60 X 0.60 Metros</v>
          </cell>
          <cell r="E829" t="str">
            <v>M2</v>
          </cell>
          <cell r="F829">
            <v>72336.2</v>
          </cell>
          <cell r="G829">
            <v>42578</v>
          </cell>
        </row>
        <row r="830">
          <cell r="C830">
            <v>1623</v>
          </cell>
          <cell r="D830" t="str">
            <v>Zócalo En Baldosa De Porcelanato De 0.10 Metros</v>
          </cell>
          <cell r="E830" t="str">
            <v>ML</v>
          </cell>
          <cell r="F830">
            <v>9230.5300000000007</v>
          </cell>
          <cell r="G830">
            <v>42538</v>
          </cell>
        </row>
        <row r="831">
          <cell r="C831">
            <v>1625</v>
          </cell>
          <cell r="D831" t="str">
            <v>Desmonte De Cubierta En Lámina De Asbesto Cemento Incluye Estructura</v>
          </cell>
          <cell r="E831" t="str">
            <v>M2</v>
          </cell>
          <cell r="F831">
            <v>16565</v>
          </cell>
          <cell r="G831">
            <v>42472</v>
          </cell>
        </row>
        <row r="832">
          <cell r="C832">
            <v>1626</v>
          </cell>
          <cell r="D832" t="str">
            <v>Suministro E Instalación De Cielo Raso En Lámina Plana De Asbesto Cemento Con Estructura En Madera, Incluye Entramado De Apoyo</v>
          </cell>
          <cell r="E832" t="str">
            <v>M2</v>
          </cell>
          <cell r="F832">
            <v>43053.18</v>
          </cell>
          <cell r="G832">
            <v>42416</v>
          </cell>
        </row>
        <row r="833">
          <cell r="C833">
            <v>1627</v>
          </cell>
          <cell r="D833" t="str">
            <v>Viga Culata En Concreto De 3000 Psi De 0.10 X 0.10 Metros Incluye 2 Varillas D= 3/8" Y Estribos D= 1/4" A Cada 0.15 Metros</v>
          </cell>
          <cell r="E833" t="str">
            <v>ML</v>
          </cell>
          <cell r="F833">
            <v>31027.65</v>
          </cell>
          <cell r="G833">
            <v>42416</v>
          </cell>
        </row>
        <row r="834">
          <cell r="C834">
            <v>1628</v>
          </cell>
          <cell r="D834" t="str">
            <v>Demolición De Muro De Mampostería E= 0.12 Metros, Altura Máxima De 2.00 Metros Incluye Retiro De Material</v>
          </cell>
          <cell r="E834" t="str">
            <v>M2</v>
          </cell>
          <cell r="F834">
            <v>15800.83</v>
          </cell>
          <cell r="G834">
            <v>41927</v>
          </cell>
        </row>
        <row r="835">
          <cell r="C835">
            <v>1629</v>
          </cell>
          <cell r="D835" t="str">
            <v>Alfagías De 0.25 X 0.10 Metros En Concreto De 3000 Psi, Reforzado Con 2 Varillas D = 3/8", Estribos D = 1/4" A Cada 0.20 Metros</v>
          </cell>
          <cell r="E835" t="str">
            <v>ML</v>
          </cell>
          <cell r="F835">
            <v>27021.75</v>
          </cell>
          <cell r="G835">
            <v>41927</v>
          </cell>
        </row>
        <row r="836">
          <cell r="C836">
            <v>1630</v>
          </cell>
          <cell r="D836" t="str">
            <v>Enrocado De Protección Con Piedra Ciclopea Pegada Con Mortero 1:4, E= 0.40 Metros</v>
          </cell>
          <cell r="E836" t="str">
            <v>M3</v>
          </cell>
          <cell r="F836">
            <v>261751.93</v>
          </cell>
          <cell r="G836">
            <v>42198</v>
          </cell>
        </row>
        <row r="837">
          <cell r="C837">
            <v>1631</v>
          </cell>
          <cell r="D837" t="str">
            <v>Estudio De Batimetria Con Equipos Gps + Ecosonda Digital, En Arroyos Y Caños Con  Anchos De Seccion &gt; 4.00 Metros, Con Puntos De Sondeo A Cada 5.00 Metros, Incluye Entrega De Cartografia, Los Rollos Registrados Por La Ecosonda, Planos Antes Y Despues De La Limpieza</v>
          </cell>
          <cell r="E837" t="str">
            <v>ML</v>
          </cell>
          <cell r="F837">
            <v>4000</v>
          </cell>
          <cell r="G837">
            <v>40283</v>
          </cell>
        </row>
        <row r="838">
          <cell r="C838">
            <v>1632</v>
          </cell>
          <cell r="D838" t="str">
            <v>Acopio Con Retroexcavadora Del Material Desalojado Aplicada En Limpieza De Arroyo De Seccion &gt; 4.00 Mts Y &lt; 12.00 Mts</v>
          </cell>
          <cell r="E838" t="str">
            <v>HO</v>
          </cell>
          <cell r="F838">
            <v>132739.44</v>
          </cell>
          <cell r="G838">
            <v>41008</v>
          </cell>
        </row>
        <row r="839">
          <cell r="C839">
            <v>1633</v>
          </cell>
          <cell r="D839" t="str">
            <v>Limpieza Con Minicargador Al Interior De Tunel, En Arroyos De Seccion &gt; 4.00 Mts Y &lt; 12.00 Mts</v>
          </cell>
          <cell r="E839" t="str">
            <v>ML</v>
          </cell>
          <cell r="F839">
            <v>30550</v>
          </cell>
          <cell r="G839">
            <v>41008</v>
          </cell>
        </row>
        <row r="840">
          <cell r="C840">
            <v>1634</v>
          </cell>
          <cell r="D840" t="str">
            <v>Filete Con Mortero 1:4 Y Aplicación De Pintura, Parte Superior De Culata, Altura Aproximada De 7.60 Metros, Longitud 5.00 Metros</v>
          </cell>
          <cell r="E840" t="str">
            <v>GL</v>
          </cell>
          <cell r="F840">
            <v>152561.54999999999</v>
          </cell>
          <cell r="G840">
            <v>41017</v>
          </cell>
        </row>
        <row r="841">
          <cell r="C841">
            <v>1635</v>
          </cell>
          <cell r="D841" t="str">
            <v>Conexión Acometida Sanitaria Domiciliaria Tuberia Pvc D = 4", A Manhol, Longitud 2.50 Metros, Profundidad 1.50 Metros, Incluye Excavacion, Relleno</v>
          </cell>
          <cell r="E841" t="str">
            <v>GL</v>
          </cell>
          <cell r="F841">
            <v>249896.71</v>
          </cell>
          <cell r="G841">
            <v>42314</v>
          </cell>
        </row>
        <row r="842">
          <cell r="C842">
            <v>1636</v>
          </cell>
          <cell r="D842" t="str">
            <v>Suministro E Instalación De Puerta De Doble Hoja En Lámina Galvanizada Calibre 20 De Doble Faz Y Marco Calibre 18 De 2.00 X 2.20, Incluye Pintura Anticorrosiva Y Esmalte, Cerradura Y Herrajes</v>
          </cell>
          <cell r="E842" t="str">
            <v>UN</v>
          </cell>
          <cell r="F842">
            <v>711150</v>
          </cell>
          <cell r="G842">
            <v>41508</v>
          </cell>
        </row>
        <row r="843">
          <cell r="C843">
            <v>1638</v>
          </cell>
          <cell r="D843" t="str">
            <v>Instalación De Cubierta En Lámina Ondulada De Asbesto Cemento, Perfil 7 (Mano De Obra)</v>
          </cell>
          <cell r="E843" t="str">
            <v>M2</v>
          </cell>
          <cell r="F843">
            <v>17457.5</v>
          </cell>
          <cell r="G843">
            <v>41017</v>
          </cell>
        </row>
        <row r="844">
          <cell r="C844">
            <v>1639</v>
          </cell>
          <cell r="D844" t="str">
            <v>Mantenimiento De Elementos Horizontales, Columna Y Cercha En Perfil L, Ligado, Grateado, Lavado, Suministro Y Aplicacion De Pintura Anticorrosiva Tipo Cromato De Zinc Y Acabado En Esmalte Incluye Cambio De Elementos Averiados Hasta En Un 30%</v>
          </cell>
          <cell r="E844" t="str">
            <v>ML</v>
          </cell>
          <cell r="F844">
            <v>49500</v>
          </cell>
          <cell r="G844">
            <v>42758</v>
          </cell>
        </row>
        <row r="845">
          <cell r="C845">
            <v>1640</v>
          </cell>
          <cell r="D845" t="str">
            <v>Mantenimiento De Correa Metalica En Barra Redonda, Ligado, Grateado, Lavado, Suministro Y Aplicacion De Pintura Anticorrosiva Tipo Cromato De Zinc Y Acabado En Esmalte Incluye Cambio De Elementos Averiados Hasta En Un 30%</v>
          </cell>
          <cell r="E845" t="str">
            <v>ML</v>
          </cell>
          <cell r="F845">
            <v>12400</v>
          </cell>
          <cell r="G845">
            <v>40310</v>
          </cell>
        </row>
        <row r="846">
          <cell r="C846">
            <v>1641</v>
          </cell>
          <cell r="D846" t="str">
            <v>Mantenimiento De Tensores Metalicos En Cruz, Ligado, Lavado, Suministro Y Aplicacion De Pintura Anticorrosiva Tipo Cromato De Zinc Y Acabado En Esmalte Incluye Cambio De Elementos Averiados Hasta En Un 30%</v>
          </cell>
          <cell r="E846" t="str">
            <v>ML</v>
          </cell>
          <cell r="F846">
            <v>3200</v>
          </cell>
          <cell r="G846">
            <v>40310</v>
          </cell>
        </row>
        <row r="847">
          <cell r="C847">
            <v>1642</v>
          </cell>
          <cell r="D847" t="str">
            <v>Mantenimiento En Limpieza, Impermeabilizacion Con Torofil De Canal Metalica Recolectora De Aguas Lluvias , Aplicacion De Pintura Anticorrosiva Tipo Cromato De Zinc Y Acabado En Esmalte Incluye Cambio De Elementos Averiados Hasta En Un 30%</v>
          </cell>
          <cell r="E847" t="str">
            <v>ML</v>
          </cell>
          <cell r="F847">
            <v>20500</v>
          </cell>
          <cell r="G847">
            <v>40310</v>
          </cell>
        </row>
        <row r="848">
          <cell r="C848">
            <v>1643</v>
          </cell>
          <cell r="D848" t="str">
            <v>Desmonte De Cubierta Solo Incluye  La Lámina Ondulada De Asbesto Cemento Y Retiro De Material</v>
          </cell>
          <cell r="E848" t="str">
            <v>M2</v>
          </cell>
          <cell r="F848">
            <v>9252.5</v>
          </cell>
          <cell r="G848">
            <v>41344</v>
          </cell>
        </row>
        <row r="849">
          <cell r="C849">
            <v>1644</v>
          </cell>
          <cell r="D849" t="str">
            <v>Columna En Concreto De 3000 Psi, De 0.35 X 0.35 Metros, No Incluye Acero De Refuerzo</v>
          </cell>
          <cell r="E849" t="str">
            <v>ML</v>
          </cell>
          <cell r="F849">
            <v>68286.62</v>
          </cell>
          <cell r="G849">
            <v>41016</v>
          </cell>
        </row>
        <row r="850">
          <cell r="C850">
            <v>1645</v>
          </cell>
          <cell r="D850" t="str">
            <v>Columna En Concreto De 3000 Psi De 0.20 X 0.20 Metros, No Incluye Acero De Refuerzo</v>
          </cell>
          <cell r="E850" t="str">
            <v>ML</v>
          </cell>
          <cell r="F850">
            <v>35529.89</v>
          </cell>
          <cell r="G850">
            <v>41680</v>
          </cell>
        </row>
        <row r="851">
          <cell r="C851">
            <v>1647</v>
          </cell>
          <cell r="D851" t="str">
            <v>Suministro De Carro Para Carga O Zorra Para Transportar Canecas De 55 Galones</v>
          </cell>
          <cell r="E851" t="str">
            <v>UN</v>
          </cell>
          <cell r="F851">
            <v>235000</v>
          </cell>
          <cell r="G851">
            <v>41067</v>
          </cell>
        </row>
        <row r="852">
          <cell r="C852">
            <v>1648</v>
          </cell>
          <cell r="D852" t="str">
            <v>Desmonte De Cercha En Estructura Metálica En Mal Estado Y Retiro De Material</v>
          </cell>
          <cell r="E852" t="str">
            <v>ML</v>
          </cell>
          <cell r="F852">
            <v>27966.67</v>
          </cell>
          <cell r="G852">
            <v>42496</v>
          </cell>
        </row>
        <row r="853">
          <cell r="C853">
            <v>1651</v>
          </cell>
          <cell r="D853" t="str">
            <v>Suministro E Instalación De Armarios Inferiores Bajo Mesón De Concreto, En Madera De Cedro, Incluye Entrepaño Y Puertas De 0.90 X 1.00 Metros, Longitud El Mueble 3.00 Metros</v>
          </cell>
          <cell r="E853" t="str">
            <v>UN</v>
          </cell>
          <cell r="F853">
            <v>769278.33</v>
          </cell>
          <cell r="G853">
            <v>41927</v>
          </cell>
        </row>
        <row r="854">
          <cell r="C854">
            <v>1653</v>
          </cell>
          <cell r="D854" t="str">
            <v>Suministro E Instalación De Gabinete Para Guardar Implementos, De 0.585 X 0.278 X 0.365 Metros Ref. 60271 Tipo Homecenter O Similar</v>
          </cell>
          <cell r="E854" t="str">
            <v>UN</v>
          </cell>
          <cell r="F854">
            <v>261850</v>
          </cell>
          <cell r="G854">
            <v>41067</v>
          </cell>
        </row>
        <row r="855">
          <cell r="C855">
            <v>1657</v>
          </cell>
          <cell r="D855" t="str">
            <v>Suministro E Instalacion De Tuberia De Alcantarillado Durafort O Similar D = 20" - 500 Mm</v>
          </cell>
          <cell r="E855" t="str">
            <v>ML</v>
          </cell>
          <cell r="F855">
            <v>391918.9</v>
          </cell>
          <cell r="G855">
            <v>42466</v>
          </cell>
        </row>
        <row r="856">
          <cell r="C856">
            <v>1659</v>
          </cell>
          <cell r="D856" t="str">
            <v>Levante De Muro En Bloque De 0.15 X 0.20 X 0.40 Metros Con Celdas Rellenas En Concreto De 2500 Psi, Refuerzo Central De D = 1/2" A Cada 2.00 Metros, Mortero De Pega 1:4</v>
          </cell>
          <cell r="E856" t="str">
            <v>M2</v>
          </cell>
          <cell r="F856">
            <v>99860.06</v>
          </cell>
          <cell r="G856">
            <v>42496</v>
          </cell>
        </row>
        <row r="857">
          <cell r="C857">
            <v>1660</v>
          </cell>
          <cell r="D857" t="str">
            <v>Registro De 1.20 X 1.20 X 1.50 Metros, En Bloque De 0.15 Metros, Rellenos De Concreto Y Refuerzo De Acero D = 1/2" En Las Esquinas, Pañetado Con Mortero 1:4 Impermeabilizado, Con Tapa Y Fondo En Concreto De 3000 Psi Reforzada Con Varillas D = 1/2" A Cada 0.15 Metros En Ambos Sentidos, Incluye Excavacion</v>
          </cell>
          <cell r="E857" t="str">
            <v>UN</v>
          </cell>
          <cell r="F857">
            <v>1172215.51</v>
          </cell>
          <cell r="G857">
            <v>41067</v>
          </cell>
        </row>
        <row r="858">
          <cell r="C858">
            <v>1662</v>
          </cell>
          <cell r="D858" t="str">
            <v>Adecuacion Y Restauracion De Zonas Aledañas Que Se Cancelaran Por Actividades Realizadas: - Levante De Muro M2 = $25.945.29 - Pañete De Muro M2 = $12.292.79 - Demolicion De Piso M2 = $8.263.33 - Plantilla De Piso Concreto De 1500 Psi E = 0.05 Metros M2 = $ 16.519.85 - Piso En Baldosa M2 = $33.073.15 - Cubierta En Lamina Ondulada De Asbesto Cemento M2 = $32.719.78 - Demolicion De Muro M2 = $11.319.77 - Desmonte De Cubierta M2 = 12.611.38 Entre Otros</v>
          </cell>
          <cell r="E858" t="str">
            <v>GL</v>
          </cell>
          <cell r="F858">
            <v>10000000</v>
          </cell>
          <cell r="G858">
            <v>40697</v>
          </cell>
        </row>
        <row r="859">
          <cell r="C859">
            <v>1663</v>
          </cell>
          <cell r="D859" t="str">
            <v>Red De Media Tensión Del Tablero General Al Transformador</v>
          </cell>
          <cell r="E859" t="str">
            <v>ML</v>
          </cell>
          <cell r="F859">
            <v>325000</v>
          </cell>
          <cell r="G859">
            <v>41494</v>
          </cell>
        </row>
        <row r="860">
          <cell r="C860">
            <v>1664</v>
          </cell>
          <cell r="D860" t="str">
            <v>Columna En Concreto De 3000 Psi De 0.25 X 0.25 No Incluye Acero De Refuerzo</v>
          </cell>
          <cell r="E860" t="str">
            <v>ML</v>
          </cell>
          <cell r="F860">
            <v>46080.85</v>
          </cell>
          <cell r="G860">
            <v>42472</v>
          </cell>
        </row>
        <row r="861">
          <cell r="C861">
            <v>1665</v>
          </cell>
          <cell r="D861" t="str">
            <v>E - Suministro E Instalación De Caja De Paso De 0.30 X 0.30 X 0.10 Metros Con Tapa Y Bisagra</v>
          </cell>
          <cell r="E861" t="str">
            <v>UN</v>
          </cell>
          <cell r="F861">
            <v>108825</v>
          </cell>
          <cell r="G861">
            <v>41835</v>
          </cell>
        </row>
        <row r="862">
          <cell r="C862">
            <v>1667</v>
          </cell>
          <cell r="D862" t="str">
            <v>E - Suministro Y Construcción Sistema De Polo A Tierra: 3 Varillas De Cobre De 5/8",  De 2.44 Metros, Amarrado Con Cable 2/0, Punto De Inspeccion Con Platina Aislada De Cobre Soldado, Incluye Hidrosolta ( Ver Diseño Sistema Electrico)</v>
          </cell>
          <cell r="E862" t="str">
            <v>UN</v>
          </cell>
          <cell r="F862">
            <v>1900000</v>
          </cell>
          <cell r="G862">
            <v>41771</v>
          </cell>
        </row>
        <row r="863">
          <cell r="C863">
            <v>1668</v>
          </cell>
          <cell r="D863" t="str">
            <v>E - Acometida De Desde S/E Hasta Td En Cable 3 X 2 + 4 + 6(T); Tuberia De Pvc D = 1 1/2" ( Ver Diseño De Sistema Eléctrico)</v>
          </cell>
          <cell r="E863" t="str">
            <v>ML</v>
          </cell>
          <cell r="F863">
            <v>105000</v>
          </cell>
          <cell r="G863">
            <v>41451</v>
          </cell>
        </row>
        <row r="864">
          <cell r="C864">
            <v>1669</v>
          </cell>
          <cell r="D864" t="str">
            <v>E - Acometida De Desde S/E Hasta T/D En Cable 3 X 8 + 8 + 8(T); Tuberia D = 1" Emt (Ver Diseño Sistema Eléctrico)</v>
          </cell>
          <cell r="E864" t="str">
            <v>ML</v>
          </cell>
          <cell r="F864">
            <v>50000</v>
          </cell>
          <cell r="G864">
            <v>41451</v>
          </cell>
        </row>
        <row r="865">
          <cell r="C865">
            <v>1671</v>
          </cell>
          <cell r="D865" t="str">
            <v>E - Suministro E Instalación De Luminaria Ojo De Buey Dirigible, Silver Sylvania O Similar</v>
          </cell>
          <cell r="E865" t="str">
            <v>UN</v>
          </cell>
          <cell r="F865">
            <v>61031.88</v>
          </cell>
          <cell r="G865">
            <v>41927</v>
          </cell>
        </row>
        <row r="866">
          <cell r="C866">
            <v>1672</v>
          </cell>
          <cell r="D866" t="str">
            <v>Suministro E Instalación De Transformador Seco 2 Kva 460 / 220 - 120 V Ac Trifásico, Incluye Celda De Aislamiento</v>
          </cell>
          <cell r="E866" t="str">
            <v>UN</v>
          </cell>
          <cell r="F866">
            <v>2650990</v>
          </cell>
          <cell r="G866">
            <v>41480</v>
          </cell>
        </row>
        <row r="867">
          <cell r="C867">
            <v>1673</v>
          </cell>
          <cell r="D867" t="str">
            <v>Placa Para Alma Del Puente En Concreto De 3000 Psi E = 0.35 Metros</v>
          </cell>
          <cell r="E867" t="str">
            <v>M2</v>
          </cell>
          <cell r="F867">
            <v>180944.36</v>
          </cell>
          <cell r="G867">
            <v>41038</v>
          </cell>
        </row>
        <row r="868">
          <cell r="C868">
            <v>1674</v>
          </cell>
          <cell r="D868" t="str">
            <v>Baranda De Protección En Tubería Galvanizada D = 21/2" Calibre 1/8", Incluye Pintura , Altura 1.00 Metro, Con Parales A Cada 1.20 Metros, Con Refuerzo Exterior De Fijación En Platina De 2" X 1/2" Y Tubería Horizontal A Cada 0.25 Metros</v>
          </cell>
          <cell r="E868" t="str">
            <v>ML</v>
          </cell>
          <cell r="F868">
            <v>208987.5</v>
          </cell>
          <cell r="G868">
            <v>41026</v>
          </cell>
        </row>
        <row r="869">
          <cell r="C869">
            <v>1675</v>
          </cell>
          <cell r="D869" t="str">
            <v>Limpieza Con Retrocargador De Llanta En Arroyos De Seccion &gt; 4.00 Metros</v>
          </cell>
          <cell r="E869" t="str">
            <v>M3</v>
          </cell>
          <cell r="F869">
            <v>28770</v>
          </cell>
          <cell r="G869">
            <v>42516</v>
          </cell>
        </row>
        <row r="870">
          <cell r="C870">
            <v>1676</v>
          </cell>
          <cell r="D870" t="str">
            <v>Viga De Sobrecimiento De 0.15 X 0.20 Metros, En Concreto De 2500 Psi, Incluye 4 Varillas D = 3/8", Y Estribos D = 1/4" A Cada 0.15 Metros Con Apuntalamiento</v>
          </cell>
          <cell r="E870" t="str">
            <v>ML</v>
          </cell>
          <cell r="F870">
            <v>57594.98</v>
          </cell>
          <cell r="G870">
            <v>42416</v>
          </cell>
        </row>
        <row r="871">
          <cell r="C871">
            <v>1678</v>
          </cell>
          <cell r="D871" t="str">
            <v>Pintura Granyplast Aplicada En Areas Con Ancho &lt; 0.80 Metros</v>
          </cell>
          <cell r="E871" t="str">
            <v>ML</v>
          </cell>
          <cell r="F871">
            <v>14530.38</v>
          </cell>
          <cell r="G871">
            <v>41047</v>
          </cell>
        </row>
        <row r="872">
          <cell r="C872">
            <v>1680</v>
          </cell>
          <cell r="D872" t="str">
            <v>Suministro E Instalación De Puerta Tipo Milano De 1.00 X 2.00 Metros, Pintada En Tintilla, Incluye Marco En Madera, Bisagra, Cerradura De Seguridad Doble Vuelta</v>
          </cell>
          <cell r="E872" t="str">
            <v>UN</v>
          </cell>
          <cell r="F872">
            <v>405778.33</v>
          </cell>
          <cell r="G872">
            <v>41569</v>
          </cell>
        </row>
        <row r="873">
          <cell r="C873">
            <v>1681</v>
          </cell>
          <cell r="D873" t="str">
            <v>Desmonte De Cielo Raso A Una Altura &gt; 3.00 Metros &lt; 10.00 Metros, Incluye Retiro De Material</v>
          </cell>
          <cell r="E873" t="str">
            <v>M2</v>
          </cell>
          <cell r="F873">
            <v>21401.11</v>
          </cell>
          <cell r="G873">
            <v>42416</v>
          </cell>
        </row>
        <row r="874">
          <cell r="C874">
            <v>1682</v>
          </cell>
          <cell r="D874" t="str">
            <v>Relleno En Material Seleccionado Apisonado</v>
          </cell>
          <cell r="E874" t="str">
            <v>M3</v>
          </cell>
          <cell r="F874">
            <v>46702.5</v>
          </cell>
          <cell r="G874">
            <v>42496</v>
          </cell>
        </row>
        <row r="875">
          <cell r="C875">
            <v>1683</v>
          </cell>
          <cell r="D875" t="str">
            <v>Relleno En Material Seleccionado Apisonado</v>
          </cell>
          <cell r="E875" t="str">
            <v>M3</v>
          </cell>
          <cell r="F875">
            <v>71014.25</v>
          </cell>
          <cell r="G875">
            <v>42067</v>
          </cell>
        </row>
        <row r="876">
          <cell r="C876">
            <v>1684</v>
          </cell>
          <cell r="D876" t="str">
            <v>Demolición De Estructura Existente, Incluye Retiro De Material</v>
          </cell>
          <cell r="E876" t="str">
            <v>M3</v>
          </cell>
          <cell r="F876">
            <v>58653.9</v>
          </cell>
          <cell r="G876">
            <v>42535</v>
          </cell>
        </row>
        <row r="877">
          <cell r="C877">
            <v>1685</v>
          </cell>
          <cell r="D877" t="str">
            <v>Suministro E Instalación De Tubería Pvc D = 2" Para Placa Superior O Lloradero</v>
          </cell>
          <cell r="E877" t="str">
            <v>ML</v>
          </cell>
          <cell r="F877">
            <v>21981.96</v>
          </cell>
          <cell r="G877">
            <v>41068</v>
          </cell>
        </row>
        <row r="878">
          <cell r="C878">
            <v>1686</v>
          </cell>
          <cell r="D878" t="str">
            <v>Corte Y Perfilado De Pavimento Con Disco De Diamante Y Junta En Silicona</v>
          </cell>
          <cell r="E878" t="str">
            <v>ML</v>
          </cell>
          <cell r="F878">
            <v>9624.75</v>
          </cell>
          <cell r="G878">
            <v>41212</v>
          </cell>
        </row>
        <row r="879">
          <cell r="C879">
            <v>1687</v>
          </cell>
          <cell r="D879" t="str">
            <v>Pintura Epóxica Para Piso</v>
          </cell>
          <cell r="E879" t="str">
            <v>M2</v>
          </cell>
          <cell r="F879">
            <v>26979.25</v>
          </cell>
          <cell r="G879">
            <v>42496</v>
          </cell>
        </row>
        <row r="880">
          <cell r="C880">
            <v>1688</v>
          </cell>
          <cell r="D880" t="str">
            <v>Losa Maciza En Concreto De 3000 Psi, No Incluye Acero De Refuerzo, E = 0.10 Metros</v>
          </cell>
          <cell r="E880" t="str">
            <v>M2</v>
          </cell>
          <cell r="F880">
            <v>105334.89</v>
          </cell>
          <cell r="G880">
            <v>42102</v>
          </cell>
        </row>
        <row r="881">
          <cell r="C881">
            <v>1689</v>
          </cell>
          <cell r="D881" t="str">
            <v>Suministro, Instalación Y Montaje De Concertina De 18" De Diametro, Espiral Sencillo En Acero Inoxidable Ref. 430 Calibre 26 De Origen Alemán , Con Refuerzo De Alambre Acerado 12.5, Con Cuchillas Tipo Largas O Razor, Con Un Rendimiento Lineal De 6.50 Metros, La Instalación Incluye Tubería Galvanizada De 1/2" A 1 1/4", Tensores De 1/4", Tornillos De Anclaje De 3/8" X 2" Y 2 1/2", Alambre Tensor 1070 Acerado Calibre 12</v>
          </cell>
          <cell r="E881" t="str">
            <v>ML</v>
          </cell>
          <cell r="F881">
            <v>38280</v>
          </cell>
          <cell r="G881">
            <v>41666</v>
          </cell>
        </row>
        <row r="882">
          <cell r="C882">
            <v>1692</v>
          </cell>
          <cell r="D882" t="str">
            <v>Suministro E Instalación De Rejilla Prefabricada De Concreto Reforzado Para Sumidero, Resistente Al Paso Peatonal, De 0.40 X 0.40 X 0.06 Metros, Tipo Titan O Similar</v>
          </cell>
          <cell r="E882" t="str">
            <v>ML</v>
          </cell>
          <cell r="F882">
            <v>46406.75</v>
          </cell>
          <cell r="G882">
            <v>41038</v>
          </cell>
        </row>
        <row r="883">
          <cell r="C883">
            <v>1693</v>
          </cell>
          <cell r="D883" t="str">
            <v>Placa De Fondo En Concreto De 4000 Psi  Premezclado E = 0.25 Metros</v>
          </cell>
          <cell r="E883" t="str">
            <v>M3</v>
          </cell>
          <cell r="F883">
            <v>617989.74</v>
          </cell>
          <cell r="G883">
            <v>41037</v>
          </cell>
        </row>
        <row r="884">
          <cell r="C884">
            <v>1697</v>
          </cell>
          <cell r="D884" t="str">
            <v>Viga Sobre Muro En Concreto De 3000 Psi De 0.15 X 0.15 Metros No Incluye Acero De Refuerzo</v>
          </cell>
          <cell r="E884" t="str">
            <v>ML</v>
          </cell>
          <cell r="F884">
            <v>23727.95</v>
          </cell>
          <cell r="G884">
            <v>41075</v>
          </cell>
        </row>
        <row r="885">
          <cell r="C885">
            <v>1698</v>
          </cell>
          <cell r="D885" t="str">
            <v>Juntas Transversales Con Cinta Sika Y Sikaflex O Similar</v>
          </cell>
          <cell r="E885" t="str">
            <v>ML</v>
          </cell>
          <cell r="F885">
            <v>59916.83</v>
          </cell>
          <cell r="G885">
            <v>41037</v>
          </cell>
        </row>
        <row r="886">
          <cell r="C886">
            <v>1699</v>
          </cell>
          <cell r="D886" t="str">
            <v>Junta Longitudinal Con Cinta Sika, Sikaflex Y Sikarod O Similar</v>
          </cell>
          <cell r="E886" t="str">
            <v>ML</v>
          </cell>
          <cell r="F886">
            <v>60682.33</v>
          </cell>
          <cell r="G886">
            <v>41344</v>
          </cell>
        </row>
        <row r="887">
          <cell r="C887">
            <v>1700</v>
          </cell>
          <cell r="D887" t="str">
            <v>Filtro En Canto Rodado Incluye Geotextil Nt 3000 Y Tuberia Pvc Perforada D = 4"</v>
          </cell>
          <cell r="E887" t="str">
            <v>M3</v>
          </cell>
          <cell r="F887">
            <v>117999.3</v>
          </cell>
          <cell r="G887">
            <v>42241</v>
          </cell>
        </row>
        <row r="888">
          <cell r="C888">
            <v>1702</v>
          </cell>
          <cell r="D888" t="str">
            <v>Placa De Fondo En Concreto De 4000 Psi  Premezclado Con Baja Permeabilidad</v>
          </cell>
          <cell r="E888" t="str">
            <v>M3</v>
          </cell>
          <cell r="F888">
            <v>603039.84</v>
          </cell>
          <cell r="G888">
            <v>41008</v>
          </cell>
        </row>
        <row r="889">
          <cell r="C889">
            <v>1703</v>
          </cell>
          <cell r="D889" t="str">
            <v>Muro Para Soporte, Estribos O Losa De Puente En Concreto De 4000 Psi Premezclado Con Baja Permeabilidad, No Incluye Acero De Refuerzo</v>
          </cell>
          <cell r="E889" t="str">
            <v>M3</v>
          </cell>
          <cell r="F889">
            <v>647290.19999999995</v>
          </cell>
          <cell r="G889">
            <v>41037</v>
          </cell>
        </row>
        <row r="890">
          <cell r="C890">
            <v>1704</v>
          </cell>
          <cell r="D890" t="str">
            <v>Pavimento En Concreto Rigido Mr = 600 Psi, Acelerado A Tres (3) Dias E = 0.20 Metros, Pasadores D = 1" - Longitud 0.35 Metros A Cada 0.30 Metros Y D = 1/2" - Longitud 0.85 Metros A Cada 1.20 Metros, Junta Y Antisol</v>
          </cell>
          <cell r="E890" t="str">
            <v>M2</v>
          </cell>
          <cell r="F890">
            <v>140198.75</v>
          </cell>
          <cell r="G890">
            <v>42493</v>
          </cell>
        </row>
        <row r="891">
          <cell r="C891">
            <v>1705</v>
          </cell>
          <cell r="D891" t="str">
            <v>Placa Para Alma Del Puente En Concreto De 4000 Psi</v>
          </cell>
          <cell r="E891" t="str">
            <v>M3</v>
          </cell>
          <cell r="F891">
            <v>770462.3</v>
          </cell>
          <cell r="G891">
            <v>41080</v>
          </cell>
        </row>
        <row r="892">
          <cell r="C892">
            <v>1706</v>
          </cell>
          <cell r="D892" t="str">
            <v>Andén En Loseta De Concreto Bicapa Tipo Idu A50 De 0.40 X 0.40 X 0.06 Metros Para Tráfico Peatonal Y Vehicular Liviano - Línea Titan O Similar</v>
          </cell>
          <cell r="E892" t="str">
            <v>M2</v>
          </cell>
          <cell r="F892">
            <v>77269.8</v>
          </cell>
          <cell r="G892">
            <v>41354</v>
          </cell>
        </row>
        <row r="893">
          <cell r="C893">
            <v>1709</v>
          </cell>
          <cell r="D893" t="str">
            <v>Piso En Loseta Prepulida Para Exteriores De 0.30 X 0.30 X 0.026 Metros, Tipo Alfa O Similar</v>
          </cell>
          <cell r="E893" t="str">
            <v>M2</v>
          </cell>
          <cell r="F893">
            <v>87778.66</v>
          </cell>
          <cell r="G893">
            <v>42776</v>
          </cell>
        </row>
        <row r="894">
          <cell r="C894">
            <v>1710</v>
          </cell>
          <cell r="D894" t="str">
            <v>Piso En Piedra Naturstone De 0.40 X 0.40 X 0.040 Metros, Tipo Alfa O Similar</v>
          </cell>
          <cell r="E894" t="str">
            <v>M2</v>
          </cell>
          <cell r="F894">
            <v>73380.009999999995</v>
          </cell>
          <cell r="G894">
            <v>41057</v>
          </cell>
        </row>
        <row r="895">
          <cell r="C895">
            <v>1712</v>
          </cell>
          <cell r="D895" t="str">
            <v>Plantilla De Piso En Mortero 1:6 E = 0.07 Metros</v>
          </cell>
          <cell r="E895" t="str">
            <v>M2</v>
          </cell>
          <cell r="F895">
            <v>22113.83</v>
          </cell>
          <cell r="G895">
            <v>42572</v>
          </cell>
        </row>
        <row r="896">
          <cell r="C896">
            <v>1713</v>
          </cell>
          <cell r="D896" t="str">
            <v>Plantilla De Piso En Mortero 1:6 Impermeabilizado E = 0.07 Metros</v>
          </cell>
          <cell r="E896" t="str">
            <v>M2</v>
          </cell>
          <cell r="F896">
            <v>27413.11</v>
          </cell>
          <cell r="G896">
            <v>41066</v>
          </cell>
        </row>
        <row r="897">
          <cell r="C897">
            <v>1714</v>
          </cell>
          <cell r="D897" t="str">
            <v>Relleno Y Compactación Con Material De Triturado En Capas De 0.40 Metros</v>
          </cell>
          <cell r="E897" t="str">
            <v>M3</v>
          </cell>
          <cell r="F897">
            <v>109981.5</v>
          </cell>
          <cell r="G897">
            <v>41375</v>
          </cell>
        </row>
        <row r="898">
          <cell r="C898">
            <v>1716</v>
          </cell>
          <cell r="D898" t="str">
            <v>E - Suministro E Instalación De Estufa De 4 Fogones Para Empotrar, A Gas, En Acero Inoxidable, Encendido Electrónico, Quemadores De Bronce, Tipo Haceb O Similar</v>
          </cell>
          <cell r="E898" t="str">
            <v>UN</v>
          </cell>
          <cell r="F898">
            <v>269712.5</v>
          </cell>
          <cell r="G898">
            <v>42578</v>
          </cell>
        </row>
        <row r="899">
          <cell r="C899">
            <v>1717</v>
          </cell>
          <cell r="D899" t="str">
            <v>Excavación A Máquina Con Motoniveladora, No Incluye Retiro De Material</v>
          </cell>
          <cell r="E899" t="str">
            <v>M3</v>
          </cell>
          <cell r="F899">
            <v>18744.45</v>
          </cell>
          <cell r="G899">
            <v>42535</v>
          </cell>
        </row>
        <row r="900">
          <cell r="C900">
            <v>1718</v>
          </cell>
          <cell r="D900" t="str">
            <v>Excavación Con Retroexcavadora Sobre Oruga Para Construcción De Canalización Hacia Box Coulvert, De Ancho 2.00  A 2.50 Metros, Profundidad Promedio De  2.00 Metros</v>
          </cell>
          <cell r="E900" t="str">
            <v>ML</v>
          </cell>
          <cell r="F900">
            <v>106773.75999999999</v>
          </cell>
          <cell r="G900">
            <v>41037</v>
          </cell>
        </row>
        <row r="901">
          <cell r="C901">
            <v>1720</v>
          </cell>
          <cell r="D901" t="str">
            <v>E - Suministro E Instalación De Lámpara Decorativas Tipo Aplique Para Terrazas</v>
          </cell>
          <cell r="E901" t="str">
            <v>UN</v>
          </cell>
          <cell r="F901">
            <v>166231.88</v>
          </cell>
          <cell r="G901">
            <v>41737</v>
          </cell>
        </row>
        <row r="902">
          <cell r="C902">
            <v>1721</v>
          </cell>
          <cell r="D902" t="str">
            <v>Registro Sanitario De 1.20 X 1.20 X 1.50 Metros, Muros En Ladrillo Macizo Doble , Pañetado Con Mortero 1:4 Impermeabilizado, Placa De Fondo En Concreto De 3000 Psi, Y Tapa En Reja De Hierro Con Varilla De 1/2" A Cada 0.15 Metros En Ambos Sentidos</v>
          </cell>
          <cell r="E902" t="str">
            <v>UN</v>
          </cell>
          <cell r="F902">
            <v>1567160.41</v>
          </cell>
          <cell r="G902">
            <v>41799</v>
          </cell>
        </row>
        <row r="903">
          <cell r="C903">
            <v>1722</v>
          </cell>
          <cell r="D903" t="str">
            <v>Demolición De Divisiones Modulares Y Retiro De Material</v>
          </cell>
          <cell r="E903" t="str">
            <v>M2</v>
          </cell>
          <cell r="F903">
            <v>13683.89</v>
          </cell>
          <cell r="G903">
            <v>42429</v>
          </cell>
        </row>
        <row r="904">
          <cell r="C904">
            <v>1723</v>
          </cell>
          <cell r="D904" t="str">
            <v>Kiosco De 5.00 X 5.00 Metros, Altura De Columnas 2.80 Metros, Estructura De Soporte Para Cubierta En Madera Pino Pátula Inmunizada, Cubierta De Paja, Piso Y Bancas De Concreto</v>
          </cell>
          <cell r="E904" t="str">
            <v>UN</v>
          </cell>
          <cell r="F904">
            <v>7000000</v>
          </cell>
          <cell r="G904">
            <v>41862</v>
          </cell>
        </row>
        <row r="905">
          <cell r="C905">
            <v>1724</v>
          </cell>
          <cell r="D905" t="str">
            <v>Suministro E Instalación De Parasol En Lona Litoral - Plastilona Calibre 300, Estructura De Soporte En Tubería De Hierro Cuadrada, Acabado Con Anticorrosivo Y Pintura De Esmalte</v>
          </cell>
          <cell r="E905" t="str">
            <v>M2</v>
          </cell>
          <cell r="F905">
            <v>75000</v>
          </cell>
          <cell r="G905">
            <v>41068</v>
          </cell>
        </row>
        <row r="906">
          <cell r="C906">
            <v>1725</v>
          </cell>
          <cell r="D906" t="str">
            <v>Construccion De Box Culvert Tipo 1 ( Dimensiones 3.00 X 1.00 X 7.00 Metros - Medidas Libres ), Incluye: Nivelacion, Replanteo Y Señalizacion, Manejo De Aguas, Excavaciones, Rellenos, Base En Suelo Cemento, Estructura En Concreto Armado, Aletas De 6.00 Metros, Anden, Bordillo, Baranda, Rampa De 7.00 Metros</v>
          </cell>
          <cell r="E906" t="str">
            <v>UN</v>
          </cell>
          <cell r="F906">
            <v>53788158</v>
          </cell>
          <cell r="G906">
            <v>40968</v>
          </cell>
        </row>
        <row r="907">
          <cell r="C907">
            <v>1726</v>
          </cell>
          <cell r="D907" t="str">
            <v>Parrilla De Hierro De 1/2" A Cada 0.50 Metros En Ambos Sentidos</v>
          </cell>
          <cell r="E907" t="str">
            <v>M2</v>
          </cell>
          <cell r="F907">
            <v>18528.48</v>
          </cell>
          <cell r="G907">
            <v>41345</v>
          </cell>
        </row>
        <row r="908">
          <cell r="C908">
            <v>1727</v>
          </cell>
          <cell r="D908" t="str">
            <v>Placa Para Piso En Concreto De 3000 Psi E = 0.07 Metros, Con Juntas En Tablón Vitrificado De 0.30 X 0.30 Metros</v>
          </cell>
          <cell r="E908" t="str">
            <v>M2</v>
          </cell>
          <cell r="F908">
            <v>40799.51</v>
          </cell>
          <cell r="G908">
            <v>41066</v>
          </cell>
        </row>
        <row r="909">
          <cell r="C909">
            <v>1728</v>
          </cell>
          <cell r="D909" t="str">
            <v>Acabado Exterior En Piedra China Lavada</v>
          </cell>
          <cell r="E909" t="str">
            <v>ML</v>
          </cell>
          <cell r="F909">
            <v>25585.86</v>
          </cell>
          <cell r="G909">
            <v>41011</v>
          </cell>
        </row>
        <row r="910">
          <cell r="C910">
            <v>1729</v>
          </cell>
          <cell r="D910" t="str">
            <v>Piso En Piedra China Y Granito Lavado</v>
          </cell>
          <cell r="E910" t="str">
            <v>M2</v>
          </cell>
          <cell r="F910">
            <v>54277.599999999999</v>
          </cell>
          <cell r="G910">
            <v>41386</v>
          </cell>
        </row>
        <row r="911">
          <cell r="C911">
            <v>1730</v>
          </cell>
          <cell r="D911" t="str">
            <v>Suministro, Instalación Y Montaje  De Estructura Metálica Para Cancha En Perfil De Hierro Pag, Incluye Cerchas, Correas, Riostras, Tensores, Platinas De Anclaje, Pintura En Anticorrosivo Base Cromato De Zinc, Acabado En Esmalte</v>
          </cell>
          <cell r="E911" t="str">
            <v>M2</v>
          </cell>
          <cell r="F911">
            <v>65000</v>
          </cell>
          <cell r="G911">
            <v>41680</v>
          </cell>
        </row>
        <row r="912">
          <cell r="C912">
            <v>1731</v>
          </cell>
          <cell r="D912" t="str">
            <v>Suministro Instalación Y Montaje De Columna En Estructura Metálica Para Cancha, Altura 5.00 Metros En Perfil De Hierro Pag, Incluye Platinas De Enlace, Anclaje, Pintura Anticorrosiva Base Cromato De Zinc Y Acabado En Esmalte</v>
          </cell>
          <cell r="E912" t="str">
            <v>UN</v>
          </cell>
          <cell r="F912">
            <v>650000</v>
          </cell>
          <cell r="G912">
            <v>41075</v>
          </cell>
        </row>
        <row r="913">
          <cell r="C913">
            <v>1732</v>
          </cell>
          <cell r="D913" t="str">
            <v>Suministro Instalación Y Montaje De Cercha Para Cancha, En Estructura Metálica Perfil De Hierro Pag, Incluye Platinas De Enlace, Anclaje, Pintura Anticorrosiva Base Cromato De Zinc, Acabado En Esmalte</v>
          </cell>
          <cell r="E913" t="str">
            <v>ML</v>
          </cell>
          <cell r="F913">
            <v>95000</v>
          </cell>
          <cell r="G913">
            <v>42314</v>
          </cell>
        </row>
        <row r="914">
          <cell r="C914">
            <v>1733</v>
          </cell>
          <cell r="D914" t="str">
            <v>Desmonte De Cubierta En Lámina Galvanizada Y Correas En Perfiles De Hierro Pag</v>
          </cell>
          <cell r="E914" t="str">
            <v>M2</v>
          </cell>
          <cell r="F914">
            <v>17745</v>
          </cell>
          <cell r="G914">
            <v>41949</v>
          </cell>
        </row>
        <row r="915">
          <cell r="C915">
            <v>1734</v>
          </cell>
          <cell r="D915" t="str">
            <v>Instalación De Cubierta En Lámina Galvanizada, Incluye Amarres Y Ganchos De Fijación</v>
          </cell>
          <cell r="E915" t="str">
            <v>M2</v>
          </cell>
          <cell r="F915">
            <v>25223.88</v>
          </cell>
          <cell r="G915">
            <v>41017</v>
          </cell>
        </row>
        <row r="916">
          <cell r="C916">
            <v>1735</v>
          </cell>
          <cell r="D916" t="str">
            <v>Excavacion Manual Para Canalizacion De 1.50 X 1.00 Metros</v>
          </cell>
          <cell r="E916" t="str">
            <v>ML</v>
          </cell>
          <cell r="F916">
            <v>20300</v>
          </cell>
          <cell r="G916">
            <v>40380</v>
          </cell>
        </row>
        <row r="917">
          <cell r="C917">
            <v>1736</v>
          </cell>
          <cell r="D917" t="str">
            <v>Concreto De 2500 Psi Impermeabilizado</v>
          </cell>
          <cell r="E917" t="str">
            <v>M3</v>
          </cell>
          <cell r="F917">
            <v>383985.88</v>
          </cell>
          <cell r="G917">
            <v>42438</v>
          </cell>
        </row>
        <row r="918">
          <cell r="C918">
            <v>1737</v>
          </cell>
          <cell r="D918" t="str">
            <v>Construccion De Box Culvert Tipo 2 ( Dimensiones 4.00 X 2.00 X 7.00 Metros - Medidas Libres ), Incluye: Nivelacion, Replanteo Y Señalizacion, Manejo De Aguas, Excavaciones, Rellenos, Base En Suelo Cemento, Estructura En Concreto Armado, Aletas De 6.00 Metros, Anden, Bordillo, Baranda, Rampa De 7.00 Metros</v>
          </cell>
          <cell r="E918" t="str">
            <v>UN</v>
          </cell>
          <cell r="F918">
            <v>66309436</v>
          </cell>
          <cell r="G918">
            <v>40968</v>
          </cell>
        </row>
        <row r="919">
          <cell r="C919">
            <v>1738</v>
          </cell>
          <cell r="D919" t="str">
            <v>Desmonte De Ductos De Aire Acondicionados, Frescasa, Tuberia De Gas, Cielo Raso Y Redes Electricas Y Retiro De Material</v>
          </cell>
          <cell r="E919" t="str">
            <v>ML</v>
          </cell>
          <cell r="F919">
            <v>5000</v>
          </cell>
          <cell r="G919">
            <v>40381</v>
          </cell>
        </row>
        <row r="920">
          <cell r="C920">
            <v>1739</v>
          </cell>
          <cell r="D920" t="str">
            <v>Piso En Tablón Vitrificado Con Mortero De Pega 1:4</v>
          </cell>
          <cell r="E920" t="str">
            <v>ML</v>
          </cell>
          <cell r="F920">
            <v>17528.7</v>
          </cell>
          <cell r="G920">
            <v>41008</v>
          </cell>
        </row>
        <row r="921">
          <cell r="C921">
            <v>1740</v>
          </cell>
          <cell r="D921" t="str">
            <v>Bordillo En Ladrillo Común Sencillo Con Mortero De Pega Y Pañete Impermeabilizado 1:4, Altura 0.30 Metros</v>
          </cell>
          <cell r="E921" t="str">
            <v>ML</v>
          </cell>
          <cell r="F921">
            <v>32445.21</v>
          </cell>
          <cell r="G921">
            <v>42472</v>
          </cell>
        </row>
        <row r="922">
          <cell r="C922">
            <v>1741</v>
          </cell>
          <cell r="D922" t="str">
            <v>Suministro E Instalación De Cubierta Termo - Acústica De Ajover O Similar, Incluye Cerchas, Correas, Riostras, Tensores, Platinas De Enlace, Anclaje,  Pintura En Anticorrosivo Y Acabado De Esmalte, Y Accesorios Generales De Instalación</v>
          </cell>
          <cell r="E922" t="str">
            <v>M2</v>
          </cell>
          <cell r="F922">
            <v>125000</v>
          </cell>
          <cell r="G922">
            <v>41494</v>
          </cell>
        </row>
        <row r="923">
          <cell r="C923">
            <v>1742</v>
          </cell>
          <cell r="D923" t="str">
            <v>Desmonte De Cubierta En Lamina Canaleta 43, Incluye Retiro De Material</v>
          </cell>
          <cell r="E923" t="str">
            <v>M2</v>
          </cell>
          <cell r="F923">
            <v>17745</v>
          </cell>
          <cell r="G923">
            <v>42496</v>
          </cell>
        </row>
        <row r="924">
          <cell r="C924">
            <v>1748</v>
          </cell>
          <cell r="D924" t="str">
            <v>Construcción De Gaviones De 2.00 X 1.00 X 1.00 Metros, Incluye Canasta Metálica En Alambre De Hierro Galvanizada Calibre 12 Mm, Ojo De 0.10 X 0.10 Metros, Rellena De Roca De Cantera Entre 0.10 Y 0.30 Metros</v>
          </cell>
          <cell r="E924" t="str">
            <v>UN</v>
          </cell>
          <cell r="F924">
            <v>225357.5</v>
          </cell>
          <cell r="G924">
            <v>41786</v>
          </cell>
        </row>
        <row r="925">
          <cell r="C925">
            <v>1749</v>
          </cell>
          <cell r="D925" t="str">
            <v>Construcción De Gaviones De 2.00 X 1.00 X 1.00 Metros, Incluye Canasta Metálica En Alambre De Hierro Galvanizada Calibre 13.5 Mm, Forrada En Pvc, Ojo De 0.10 X 0.10 Metros, Rellena De Roca De Cantera Entre 0.10 Y 0.30 Metros</v>
          </cell>
          <cell r="E925" t="str">
            <v>UN</v>
          </cell>
          <cell r="F925">
            <v>274757.5</v>
          </cell>
          <cell r="G925">
            <v>42198</v>
          </cell>
        </row>
        <row r="926">
          <cell r="C926">
            <v>1752</v>
          </cell>
          <cell r="D926" t="str">
            <v>Demarcación Con Pintura Reflectiva Para Cancha Y En Zona De Tráfico O Parqueo</v>
          </cell>
          <cell r="E926" t="str">
            <v>ML</v>
          </cell>
          <cell r="F926">
            <v>2706.86</v>
          </cell>
          <cell r="G926">
            <v>42578</v>
          </cell>
        </row>
        <row r="927">
          <cell r="C927">
            <v>1753</v>
          </cell>
          <cell r="D927" t="str">
            <v>Suministro De Tapa Para Manhol En Hierro Fundido Ductil, Con Bisagra Unida Al Aro, Empaque Interno, De Trafico Pesado, Diametro 0.60 Metros</v>
          </cell>
          <cell r="E927" t="str">
            <v>UN</v>
          </cell>
          <cell r="F927">
            <v>395000</v>
          </cell>
          <cell r="G927">
            <v>42466</v>
          </cell>
        </row>
        <row r="928">
          <cell r="C928">
            <v>1755</v>
          </cell>
          <cell r="D928" t="str">
            <v>Pavimento En Concreto De 3500 Psi, Incluye Antisol, Juntas E Instalación De Tapa En Hierro Fundido Para Manhol</v>
          </cell>
          <cell r="E928" t="str">
            <v>M3</v>
          </cell>
          <cell r="F928">
            <v>612332.5</v>
          </cell>
          <cell r="G928">
            <v>41564</v>
          </cell>
        </row>
        <row r="929">
          <cell r="C929">
            <v>1756</v>
          </cell>
          <cell r="D929" t="str">
            <v>Ornamentacion Y Jardineria - Poda De Formacion De Arbol De 6 A 10 Metros De Altura, Incluye Retiro De Material</v>
          </cell>
          <cell r="E929" t="str">
            <v>UN</v>
          </cell>
          <cell r="F929">
            <v>82000</v>
          </cell>
          <cell r="G929">
            <v>40403</v>
          </cell>
        </row>
        <row r="930">
          <cell r="C930">
            <v>1757</v>
          </cell>
          <cell r="D930" t="str">
            <v>Ornamentacion Y Jardineria - Siembra De Coccoloba Uvifera De 0.30 Metros ( Uva De Playa Para Seto), Incluye Transporte</v>
          </cell>
          <cell r="E930" t="str">
            <v>UN</v>
          </cell>
          <cell r="F930">
            <v>4900</v>
          </cell>
          <cell r="G930">
            <v>40403</v>
          </cell>
        </row>
        <row r="931">
          <cell r="C931">
            <v>1758</v>
          </cell>
          <cell r="D931" t="str">
            <v>Ornamentacion Y Jardineria - Siembra De Conocarpus Erectus 0.30 Metros (Mangle Zaragoza), Incluye Transporte</v>
          </cell>
          <cell r="E931" t="str">
            <v>UN</v>
          </cell>
          <cell r="F931">
            <v>4900</v>
          </cell>
          <cell r="G931">
            <v>40403</v>
          </cell>
        </row>
        <row r="932">
          <cell r="C932">
            <v>1759</v>
          </cell>
          <cell r="D932" t="str">
            <v>Ornamentacion Y Jardiineria - Siembra De Palma Washingtonia Robusta  De 4.00 Metros (Washingtonia), Incluye Transporte</v>
          </cell>
          <cell r="E932" t="str">
            <v>UN</v>
          </cell>
          <cell r="F932">
            <v>415000</v>
          </cell>
          <cell r="G932">
            <v>40672</v>
          </cell>
        </row>
        <row r="933">
          <cell r="C933">
            <v>1760</v>
          </cell>
          <cell r="D933" t="str">
            <v>Ornamentacion Y Jardineria - Siembra De Tradescantia Pallida Purpurea De 0.20 Metros (Barquito  Morado), Incluye Transporte</v>
          </cell>
          <cell r="E933" t="str">
            <v>UN</v>
          </cell>
          <cell r="F933">
            <v>4800</v>
          </cell>
          <cell r="G933">
            <v>42241</v>
          </cell>
        </row>
        <row r="934">
          <cell r="C934">
            <v>1761</v>
          </cell>
          <cell r="D934" t="str">
            <v>Ornamentacion Y Jardineria - Siembra De  Palma Phoenix Roebelini Sencilla De 2.00 Metros (Robelini), Incluye Transporte</v>
          </cell>
          <cell r="E934" t="str">
            <v>UN</v>
          </cell>
          <cell r="F934">
            <v>196000</v>
          </cell>
          <cell r="G934">
            <v>41590</v>
          </cell>
        </row>
        <row r="935">
          <cell r="C935">
            <v>1762</v>
          </cell>
          <cell r="D935" t="str">
            <v>Ornamentacion Y Jardineria - Siembra De Sanciviera Trifasciatta De 0.40 Metros, (Lengua De Suegra), Incluye Transporte</v>
          </cell>
          <cell r="E935" t="str">
            <v>UN</v>
          </cell>
          <cell r="F935">
            <v>6100</v>
          </cell>
          <cell r="G935">
            <v>40403</v>
          </cell>
        </row>
        <row r="936">
          <cell r="C936">
            <v>1763</v>
          </cell>
          <cell r="D936" t="str">
            <v>Ornamentacion Y Jardineria - Siembra De Wedelia Trilobata De 0.20 Metros (Wedelia Amarilla), Incluye Transporte</v>
          </cell>
          <cell r="E936" t="str">
            <v>UN</v>
          </cell>
          <cell r="F936">
            <v>4900</v>
          </cell>
          <cell r="G936">
            <v>40403</v>
          </cell>
        </row>
        <row r="937">
          <cell r="C937">
            <v>1764</v>
          </cell>
          <cell r="D937" t="str">
            <v>Ornamentacion Y Jardineria</v>
          </cell>
          <cell r="E937" t="str">
            <v>GL</v>
          </cell>
          <cell r="F937">
            <v>0</v>
          </cell>
          <cell r="G937">
            <v>42857</v>
          </cell>
        </row>
        <row r="938">
          <cell r="C938">
            <v>1765</v>
          </cell>
          <cell r="D938" t="str">
            <v>Suministro E Instalación De Tablaestacado En Madera De 1" X 12" X 10'</v>
          </cell>
          <cell r="E938" t="str">
            <v>M2</v>
          </cell>
          <cell r="F938">
            <v>47955</v>
          </cell>
          <cell r="G938">
            <v>41038</v>
          </cell>
        </row>
        <row r="939">
          <cell r="C939">
            <v>1766</v>
          </cell>
          <cell r="D939" t="str">
            <v>Suministro E Instalación De Postes De Madera De 4" X 4", Incados 0.60 Metros En Concreto De 2500 Psi, Altura Promedio 2.40 Metros</v>
          </cell>
          <cell r="E939" t="str">
            <v>UN</v>
          </cell>
          <cell r="F939">
            <v>86240.72</v>
          </cell>
          <cell r="G939">
            <v>41038</v>
          </cell>
        </row>
        <row r="940">
          <cell r="C940">
            <v>1767</v>
          </cell>
          <cell r="D940" t="str">
            <v>Suministro E Instalación De Cubierta Termo Acustic Tipo Ajover O Similar, Incluye Accesorios</v>
          </cell>
          <cell r="E940" t="str">
            <v>M2</v>
          </cell>
          <cell r="F940">
            <v>95000</v>
          </cell>
          <cell r="G940">
            <v>41927</v>
          </cell>
        </row>
        <row r="941">
          <cell r="C941">
            <v>1768</v>
          </cell>
          <cell r="D941" t="str">
            <v>Suministro E Instalación De Entramado O Estructura Metálica Para Cielo Raso En Drywall</v>
          </cell>
          <cell r="E941" t="str">
            <v>M2</v>
          </cell>
          <cell r="F941">
            <v>21892.59</v>
          </cell>
          <cell r="G941">
            <v>41067</v>
          </cell>
        </row>
        <row r="942">
          <cell r="C942">
            <v>1769</v>
          </cell>
          <cell r="D942" t="str">
            <v>Suministro E Instalación De Rejilla De Retorno En Aluminio De 1.00 X 3.00 Metros</v>
          </cell>
          <cell r="E942" t="str">
            <v>UN</v>
          </cell>
          <cell r="F942">
            <v>100000</v>
          </cell>
          <cell r="G942">
            <v>41068</v>
          </cell>
        </row>
        <row r="943">
          <cell r="C943">
            <v>1770</v>
          </cell>
          <cell r="D943" t="str">
            <v>Muro En Concreto Ciclópeo, 60% Concreto De 3000 Psi, 40% Piedra Ciclópea, Para Dentellón O Pantalla</v>
          </cell>
          <cell r="E943" t="str">
            <v>M3</v>
          </cell>
          <cell r="F943">
            <v>383962.66</v>
          </cell>
          <cell r="G943">
            <v>41037</v>
          </cell>
        </row>
        <row r="944">
          <cell r="C944">
            <v>1771</v>
          </cell>
          <cell r="D944" t="str">
            <v>Reacomodamiento De Muro En Concreto, Caido Al Fondo Del Cauce De Arroyo, Incluye Concreto De Fijacion</v>
          </cell>
          <cell r="E944" t="str">
            <v>M2</v>
          </cell>
          <cell r="F944">
            <v>45000</v>
          </cell>
          <cell r="G944">
            <v>40415</v>
          </cell>
        </row>
        <row r="945">
          <cell r="C945">
            <v>1773</v>
          </cell>
          <cell r="D945" t="str">
            <v>Suministro E Instalación De Tensores D = 1/4" Longitud 3.00 Metros, Amarrados A Un Muerto De Concreto De 2000 Psi,  De 0.30 X 0.30 X 0.50 Metros</v>
          </cell>
          <cell r="E945" t="str">
            <v>UN</v>
          </cell>
          <cell r="F945">
            <v>20639.75</v>
          </cell>
          <cell r="G945">
            <v>41038</v>
          </cell>
        </row>
        <row r="946">
          <cell r="C946">
            <v>1775</v>
          </cell>
          <cell r="D946" t="str">
            <v>Suministro E Instalación De Saco De Polietileno Relleno En Material Arcilloso</v>
          </cell>
          <cell r="E946" t="str">
            <v>UN</v>
          </cell>
          <cell r="F946">
            <v>6685</v>
          </cell>
          <cell r="G946">
            <v>41038</v>
          </cell>
        </row>
        <row r="947">
          <cell r="C947">
            <v>1785</v>
          </cell>
          <cell r="D947" t="str">
            <v>Juegos - Suministro E Instalación De Marcos Para Cancha De Uso Múltiple (Fútbol Y Basquetbol), Con Medidas Y Altura Reglamentaria, Los Marcos En Tubería Galvanizada De 3" Y La Parte Posterior Que Sostienen Los Tableros En Tubería Galvanizada De 2", Tableros En Madera Con Sus Medidas Profesionales, Pintados, Instalados Con Sus Canastas Y Respectivas Mallas</v>
          </cell>
          <cell r="E947" t="str">
            <v>JG</v>
          </cell>
          <cell r="F947">
            <v>2900000</v>
          </cell>
          <cell r="G947">
            <v>41075</v>
          </cell>
        </row>
        <row r="948">
          <cell r="C948">
            <v>1788</v>
          </cell>
          <cell r="D948" t="str">
            <v>Pintura En Esmalte De Tuberia Galvanizada, Incluye Anticorrosivo Pulida Y Lijada</v>
          </cell>
          <cell r="E948" t="str">
            <v>ML</v>
          </cell>
          <cell r="F948">
            <v>5000</v>
          </cell>
          <cell r="G948">
            <v>42314</v>
          </cell>
        </row>
        <row r="949">
          <cell r="C949">
            <v>1803</v>
          </cell>
          <cell r="D949" t="str">
            <v>Suministro, Instalación Y Montaje De Mini Split De 3 Toneladas</v>
          </cell>
          <cell r="E949" t="str">
            <v>UN</v>
          </cell>
          <cell r="F949">
            <v>2971010</v>
          </cell>
          <cell r="G949">
            <v>41046</v>
          </cell>
        </row>
        <row r="950">
          <cell r="C950">
            <v>1807</v>
          </cell>
          <cell r="D950" t="str">
            <v>Suministro, Instalación Y Anclaje  De Caneca Plástica Con Capacidad De 50 Litros, Incluye Sistema De Pivote Antivandálico Con Tubería Galvanizada De 1.1/4"</v>
          </cell>
          <cell r="E950" t="str">
            <v>UN</v>
          </cell>
          <cell r="F950">
            <v>288222.40000000002</v>
          </cell>
          <cell r="G950">
            <v>41075</v>
          </cell>
        </row>
        <row r="951">
          <cell r="C951">
            <v>1808</v>
          </cell>
          <cell r="D951" t="str">
            <v>Juegos - Suministro E Instalación De Barras De Ejercicio En Tubería Galvanizada D = 2", Calibre 14 Mm, Marco De 2.00 X 1.50 Metros Y Paralelas En A Cada 0.50 Metros, Incluye Pintura Con Anticorrosivo Y Esmalte</v>
          </cell>
          <cell r="E951" t="str">
            <v>UN</v>
          </cell>
          <cell r="F951">
            <v>458100.8</v>
          </cell>
          <cell r="G951">
            <v>41075</v>
          </cell>
        </row>
        <row r="952">
          <cell r="C952">
            <v>1809</v>
          </cell>
          <cell r="D952" t="str">
            <v>Excavación Manual De Pilotines D = 0.20 Metros, Longitud 1.00 Metros</v>
          </cell>
          <cell r="E952" t="str">
            <v>UN</v>
          </cell>
          <cell r="F952">
            <v>7598.33</v>
          </cell>
          <cell r="G952">
            <v>41017</v>
          </cell>
        </row>
        <row r="953">
          <cell r="C953">
            <v>1810</v>
          </cell>
          <cell r="D953" t="str">
            <v>Relleno De Pilotines D = 0.20 Metros, Longitud 1.00 Metros, Con Calnare - Cal Hidratada</v>
          </cell>
          <cell r="E953" t="str">
            <v>UN</v>
          </cell>
          <cell r="F953">
            <v>50494</v>
          </cell>
          <cell r="G953">
            <v>41067</v>
          </cell>
        </row>
        <row r="954">
          <cell r="C954">
            <v>1811</v>
          </cell>
          <cell r="D954" t="str">
            <v>Placa De Cimentación Corrida En Concreto Premezclado De 3000 Psi, E = 0.30 Metros Ancho 1.00 Metro</v>
          </cell>
          <cell r="E954" t="str">
            <v>M2</v>
          </cell>
          <cell r="F954">
            <v>154509.04999999999</v>
          </cell>
          <cell r="G954">
            <v>42496</v>
          </cell>
        </row>
        <row r="955">
          <cell r="C955">
            <v>1812</v>
          </cell>
          <cell r="D955" t="str">
            <v>Columna En Concreto De 3000 Psi Premezclado De 0.15 X 0.60 Metros</v>
          </cell>
          <cell r="E955" t="str">
            <v>ML</v>
          </cell>
          <cell r="F955">
            <v>98993.58</v>
          </cell>
          <cell r="G955">
            <v>41016</v>
          </cell>
        </row>
        <row r="956">
          <cell r="C956">
            <v>1813</v>
          </cell>
          <cell r="D956" t="str">
            <v>Levante De Muro En Bloque De Concreto Abuzardado (Split) De 0.15 X 0.20 X 0.40 Metros, Mortero De Pega 1:4</v>
          </cell>
          <cell r="E956" t="str">
            <v>M2</v>
          </cell>
          <cell r="F956">
            <v>61992.160000000003</v>
          </cell>
          <cell r="G956">
            <v>42669</v>
          </cell>
        </row>
        <row r="957">
          <cell r="C957">
            <v>1814</v>
          </cell>
          <cell r="D957" t="str">
            <v>Levante De Muro En Bloque De Concreto Split De 0.15 X 0.20 X 0.40 Metros, Mortero De Pega 1:4, En Áreas Con Ancho &lt; De 0.80 Metros</v>
          </cell>
          <cell r="E957" t="str">
            <v>ML</v>
          </cell>
          <cell r="F957">
            <v>47121.74</v>
          </cell>
          <cell r="G957">
            <v>42578</v>
          </cell>
        </row>
        <row r="958">
          <cell r="C958">
            <v>1815</v>
          </cell>
          <cell r="D958" t="str">
            <v>Instalación De Cubierta Sin Incluir La Lámina Ondulada De Asbesto Cemento, Perfil7, Incluye Amarres, Ganchos De Fijación, Estructura En Madera  Y Mano De Obra</v>
          </cell>
          <cell r="E958" t="str">
            <v>M2</v>
          </cell>
          <cell r="F958">
            <v>37404.35</v>
          </cell>
          <cell r="G958">
            <v>41017</v>
          </cell>
        </row>
        <row r="959">
          <cell r="C959">
            <v>1816</v>
          </cell>
          <cell r="D959" t="str">
            <v>E - Instalación Y Montaje De Abanicos</v>
          </cell>
          <cell r="E959" t="str">
            <v>UN</v>
          </cell>
          <cell r="F959">
            <v>43633.75</v>
          </cell>
          <cell r="G959">
            <v>41451</v>
          </cell>
        </row>
        <row r="960">
          <cell r="C960">
            <v>1817</v>
          </cell>
          <cell r="D960" t="str">
            <v>Engolose De Muro A Cubierta</v>
          </cell>
          <cell r="E960" t="str">
            <v>ML</v>
          </cell>
          <cell r="F960">
            <v>13910.1</v>
          </cell>
          <cell r="G960">
            <v>41017</v>
          </cell>
        </row>
        <row r="961">
          <cell r="C961">
            <v>1818</v>
          </cell>
          <cell r="D961" t="str">
            <v>Juegos - Desmonte, Reparación Y Mantenimiento De Túnel En Madera Con Aros, Incluye Reposición De Elementos De Madera, Aros, Tuercas, Tornillos, Lijada, Aplicación De Anticorrosivos, Bases Y Acabado En Pintura De Esmalte</v>
          </cell>
          <cell r="E961" t="str">
            <v>UN</v>
          </cell>
          <cell r="F961">
            <v>120000</v>
          </cell>
          <cell r="G961">
            <v>41075</v>
          </cell>
        </row>
        <row r="962">
          <cell r="C962">
            <v>1819</v>
          </cell>
          <cell r="D962" t="str">
            <v>Juegos - Desmonte, Reparación Y Mantenimiento De Columpio De Tres (3) Puestos, Con Estructura De Madera Pino Pátula, Herrajes Y Aros, Incluye Reposición De Balancines, Elementos De Estructura De Madera, Aros, Tuercas, Tornillos, Lijada, Aplicación De Anticorrosivos, Bases Y Acabado En Pintura De Esmalte</v>
          </cell>
          <cell r="E962" t="str">
            <v>UN</v>
          </cell>
          <cell r="F962">
            <v>300000</v>
          </cell>
          <cell r="G962">
            <v>41075</v>
          </cell>
        </row>
        <row r="963">
          <cell r="C963">
            <v>1820</v>
          </cell>
          <cell r="D963" t="str">
            <v>Juegos - Desmonte, Reparación Y Mantenimiento De Sube Y Baja, Con Estructura De Madera Pino Pátula, Herrajes Y Aros, Incluye Reposición De Sillas Y Barra De Agarre, Elementos De Estructura De Madera, Galvanizados, Aros, Tuercas, Tornillos, Lijada, Aplicación De Anticorrosivos, Bases Y Acabado En Pintura De Esmalte</v>
          </cell>
          <cell r="E963" t="str">
            <v>UN</v>
          </cell>
          <cell r="F963">
            <v>300000</v>
          </cell>
          <cell r="G963">
            <v>41075</v>
          </cell>
        </row>
        <row r="964">
          <cell r="C964">
            <v>1821</v>
          </cell>
          <cell r="D964" t="str">
            <v>Juegos - Suministro E Instalación De Túnel Longitud 2.00 Metros, En Madera Pino Pátula, Con Aros, Incluye Herrajes, Tornillos De Fijación Y Acabado En Pintura De Esmalte.</v>
          </cell>
          <cell r="E964" t="str">
            <v>UN</v>
          </cell>
          <cell r="F964">
            <v>600000</v>
          </cell>
          <cell r="G964">
            <v>41075</v>
          </cell>
        </row>
        <row r="965">
          <cell r="C965">
            <v>1822</v>
          </cell>
          <cell r="D965" t="str">
            <v>Zapata De 1.50 X 1.50 X 0.40 Metros, En Concreto De 3000 Psi, Con Acero De Refuerzo Varillas De 1/2" A Cada 0.10 Metros En Ambos Sentidos</v>
          </cell>
          <cell r="E965" t="str">
            <v>UN</v>
          </cell>
          <cell r="F965">
            <v>517817.93</v>
          </cell>
          <cell r="G965">
            <v>41697</v>
          </cell>
        </row>
        <row r="966">
          <cell r="C966">
            <v>1823</v>
          </cell>
          <cell r="D966" t="str">
            <v>Pedestal De 0.80 X 0.80 X 0.70 Metros, En Concreto De 3000 Psi, Reforzado Con 8 Varillas De 5/8" Y Estribos De 3/8" A Cada 0.15 Metros</v>
          </cell>
          <cell r="E966" t="str">
            <v>UN</v>
          </cell>
          <cell r="F966">
            <v>281700.46000000002</v>
          </cell>
          <cell r="G966">
            <v>41680</v>
          </cell>
        </row>
        <row r="967">
          <cell r="C967">
            <v>1824</v>
          </cell>
          <cell r="D967" t="str">
            <v>Viga De Cimiento En Concreto De 3000 Psi De 0.40 X 0.40 Metros, Incluye 4 Varillas De 5/8" Estribos De 3/8" A Cada 0.20 Metros</v>
          </cell>
          <cell r="E967" t="str">
            <v>ML</v>
          </cell>
          <cell r="F967">
            <v>120282.94</v>
          </cell>
          <cell r="G967">
            <v>41799</v>
          </cell>
        </row>
        <row r="968">
          <cell r="C968">
            <v>1825</v>
          </cell>
          <cell r="D968" t="str">
            <v>Columna En Concreto De 3000 Psi De 0.40 X 0.60 Metros, Incluye 10 Varillas De 5/8" Estribos De 3/8" A Cada 0.10 Metros</v>
          </cell>
          <cell r="E968" t="str">
            <v>ML</v>
          </cell>
          <cell r="F968">
            <v>243532.01</v>
          </cell>
          <cell r="G968">
            <v>41016</v>
          </cell>
        </row>
        <row r="969">
          <cell r="C969">
            <v>1826</v>
          </cell>
          <cell r="D969" t="str">
            <v>Viga En Concreto De 3000 Psi, De 0.60 X 0.40 Metros, Incluye Acero De Refuerzo 8 Varillas De 5/8" Y Estribos De 3/8" A Cada 0.10 Metros</v>
          </cell>
          <cell r="E969" t="str">
            <v>ML</v>
          </cell>
          <cell r="F969">
            <v>219018.67</v>
          </cell>
          <cell r="G969">
            <v>41569</v>
          </cell>
        </row>
        <row r="970">
          <cell r="C970">
            <v>1827</v>
          </cell>
          <cell r="D970" t="str">
            <v>Viga En Concreto De 3000 Psi De 0.30 X 0.60 Metros, Incluye Acero De Refuerzo 4 Varillas De 5/8" Estribos De 3/8" A Cada 0.10 Metros</v>
          </cell>
          <cell r="E970" t="str">
            <v>ML</v>
          </cell>
          <cell r="F970">
            <v>165417.38</v>
          </cell>
          <cell r="G970">
            <v>41334</v>
          </cell>
        </row>
        <row r="971">
          <cell r="C971">
            <v>1828</v>
          </cell>
          <cell r="D971" t="str">
            <v>Mantenimiento De Ventana Corrediza De Aluminio Anodizado De 4.00 X 1.00 Metros, Incluye Felpa, Rodamiento, Tornilleria Y Suministro E Instalacion De Cerradura</v>
          </cell>
          <cell r="E971" t="str">
            <v>UN</v>
          </cell>
          <cell r="F971">
            <v>150000</v>
          </cell>
          <cell r="G971">
            <v>41418</v>
          </cell>
        </row>
        <row r="972">
          <cell r="C972">
            <v>1829</v>
          </cell>
          <cell r="D972" t="str">
            <v>Escalera En Mamposteria De Ladrillo, Con Tres Peldaños, Pañetada Con Mortero 1:4, Plantilla De Piso En Concreto De 3000 Psi E = 0.05 Metros</v>
          </cell>
          <cell r="E972" t="str">
            <v>M2</v>
          </cell>
          <cell r="F972">
            <v>106859.13</v>
          </cell>
          <cell r="G972">
            <v>41590</v>
          </cell>
        </row>
        <row r="973">
          <cell r="C973">
            <v>1830</v>
          </cell>
          <cell r="D973" t="str">
            <v>Demolición Manual De Estructura En Concreto</v>
          </cell>
          <cell r="E973" t="str">
            <v>M3</v>
          </cell>
          <cell r="F973">
            <v>75733.33</v>
          </cell>
          <cell r="G973">
            <v>41270</v>
          </cell>
        </row>
        <row r="974">
          <cell r="C974">
            <v>1831</v>
          </cell>
          <cell r="D974" t="str">
            <v>Concreto De 3500 Psi</v>
          </cell>
          <cell r="E974" t="str">
            <v>M3</v>
          </cell>
          <cell r="F974">
            <v>335603.04</v>
          </cell>
          <cell r="G974">
            <v>42438</v>
          </cell>
        </row>
        <row r="975">
          <cell r="C975">
            <v>1834</v>
          </cell>
          <cell r="D975" t="str">
            <v>Columna En Concreto De 3500 Psi Con Diámetro De 0.30 Metros, Incluye Acelerante Y Acero De Refuerzo</v>
          </cell>
          <cell r="E975" t="str">
            <v>ML</v>
          </cell>
          <cell r="F975">
            <v>145122.92000000001</v>
          </cell>
          <cell r="G975">
            <v>41016</v>
          </cell>
        </row>
        <row r="976">
          <cell r="C976">
            <v>1835</v>
          </cell>
          <cell r="D976" t="str">
            <v>Pedestal En Concreto De 3500 Psi, Con Diametro De 0.70 Metros Altura 0.80 Metros, Incluye Acelerante Y Acero De Refuerzo</v>
          </cell>
          <cell r="E976" t="str">
            <v>UN</v>
          </cell>
          <cell r="F976">
            <v>180847.34</v>
          </cell>
          <cell r="G976">
            <v>41045</v>
          </cell>
        </row>
        <row r="977">
          <cell r="C977">
            <v>1837</v>
          </cell>
          <cell r="D977" t="str">
            <v>Suministro E Instalación De Cielo Raso En Lámina Superboard, Con Estructura Metálica Y Perfil Omega A Cada 0.61 Metros.</v>
          </cell>
          <cell r="E977" t="str">
            <v>M2</v>
          </cell>
          <cell r="F977">
            <v>44779.15</v>
          </cell>
          <cell r="G977">
            <v>42472</v>
          </cell>
        </row>
        <row r="978">
          <cell r="C978">
            <v>1838</v>
          </cell>
          <cell r="D978" t="str">
            <v>Suministro E Instalación De Puerta División De Acero Inoxidable Para Baños, En Lámina De Acero Inoxidable Aisi Tipo 304, Calibre 20, Antimagnético Y Resistente A La Corrosión, Entamborado De 1" De Ancho Con Relleno Interno En Lámina De Icopor (0.552 Mts2)</v>
          </cell>
          <cell r="E978" t="str">
            <v>M2</v>
          </cell>
          <cell r="F978">
            <v>115838.74</v>
          </cell>
          <cell r="G978">
            <v>41935</v>
          </cell>
        </row>
        <row r="979">
          <cell r="C979">
            <v>1839</v>
          </cell>
          <cell r="D979" t="str">
            <v>Ornamentacion Y Jardineria - Siembra De Fraylejon Incluye Proceso De Pega, Crecimiento Y Fertilizantes</v>
          </cell>
          <cell r="E979" t="str">
            <v>UN</v>
          </cell>
          <cell r="F979">
            <v>6000</v>
          </cell>
          <cell r="G979">
            <v>40501</v>
          </cell>
        </row>
        <row r="980">
          <cell r="C980">
            <v>1840</v>
          </cell>
          <cell r="D980" t="str">
            <v>Ornamentacion Y Jardineria - Siembra De  Planta De Helecho, Incluye Transporte, Pega , Crecimiento Y Fertilizantes</v>
          </cell>
          <cell r="E980" t="str">
            <v>UN</v>
          </cell>
          <cell r="F980">
            <v>17000</v>
          </cell>
          <cell r="G980">
            <v>42241</v>
          </cell>
        </row>
        <row r="981">
          <cell r="C981">
            <v>1841</v>
          </cell>
          <cell r="D981" t="str">
            <v>Columna En Concreto De 3000 Psi Con Diametro De 0.30 Metros, No Incluye Acero De Refuerzo</v>
          </cell>
          <cell r="E981" t="str">
            <v>ML</v>
          </cell>
          <cell r="F981">
            <v>67374.91</v>
          </cell>
          <cell r="G981">
            <v>41016</v>
          </cell>
        </row>
        <row r="982">
          <cell r="C982">
            <v>1842</v>
          </cell>
          <cell r="D982" t="str">
            <v>Cimiento En Concreto Ciclópeo 60% Concreto De 3000 Psi, 40% Piedra De Cimiento, De 0.40 X 0.40 Metros</v>
          </cell>
          <cell r="E982" t="str">
            <v>ML</v>
          </cell>
          <cell r="F982">
            <v>48811.62</v>
          </cell>
          <cell r="G982">
            <v>41927</v>
          </cell>
        </row>
        <row r="983">
          <cell r="C983">
            <v>1844</v>
          </cell>
          <cell r="D983" t="str">
            <v>Piso En Adoquín Tipo Exagonal Peatonal E = 0.06 Metros, Con Borde De Confinamiento De 0.15 X 0.30 Metros En Concreto De 3000 Psi A Cada 3.00 Metros, Reforzado Con 2 Varillas D = 3/8" Y Estribos D = 1/4" A Cada 0.32 Metros</v>
          </cell>
          <cell r="E983" t="str">
            <v>M2</v>
          </cell>
          <cell r="F983">
            <v>86372.12</v>
          </cell>
          <cell r="G983">
            <v>42314</v>
          </cell>
        </row>
        <row r="984">
          <cell r="C984">
            <v>1845</v>
          </cell>
          <cell r="D984" t="str">
            <v>Andén En Gramoquín, Con Borde De Confinamiento A Ambos Lados De 0.15 X 0.30 Metros En Concreto De 3000 Psi, Reforzado Con 2 Varillas D = 3/8" Y Estribos D =1/4" A Cada 0.32 Metros</v>
          </cell>
          <cell r="E984" t="str">
            <v>M2</v>
          </cell>
          <cell r="F984">
            <v>81225.960000000006</v>
          </cell>
          <cell r="G984">
            <v>42067</v>
          </cell>
        </row>
        <row r="985">
          <cell r="C985">
            <v>1847</v>
          </cell>
          <cell r="D985" t="str">
            <v>Viga De Cimiento En Concreto De 3000 Psi, De 0.20 X 0.15 Metros, Incluye 4 Varillas D = 1/2", Estribos D = 3/8" A Cada 0.20 Metros</v>
          </cell>
          <cell r="E985" t="str">
            <v>ML</v>
          </cell>
          <cell r="F985">
            <v>49488.26</v>
          </cell>
          <cell r="G985">
            <v>41075</v>
          </cell>
        </row>
        <row r="986">
          <cell r="C986">
            <v>1848</v>
          </cell>
          <cell r="D986" t="str">
            <v>Viga De Amarre En Concreto De 3000 Psi  De 0.15 X 0.20 Metros, Incluye Acero De Refuerzo 4 Varillas D = 1/2", Estribos D = 3/8" A Cada 0.20 Metros</v>
          </cell>
          <cell r="E986" t="str">
            <v>ML</v>
          </cell>
          <cell r="F986">
            <v>55166.59</v>
          </cell>
          <cell r="G986">
            <v>42496</v>
          </cell>
        </row>
        <row r="987">
          <cell r="C987">
            <v>1849</v>
          </cell>
          <cell r="D987" t="str">
            <v>Juegos - Desmonte, Reparación Y Mantenimiento De Módulo 15, Incluye Reposición De Materiales, Elementos De Estructura De Madera, Aros, Tuercas, Tornillos, Lijada, Aplicación De Anticorrosivos, Bases Y Cabados En Pintura De Esmaltes</v>
          </cell>
          <cell r="E987" t="str">
            <v>UN</v>
          </cell>
          <cell r="F987">
            <v>600000</v>
          </cell>
          <cell r="G987">
            <v>41075</v>
          </cell>
        </row>
        <row r="988">
          <cell r="C988">
            <v>1850</v>
          </cell>
          <cell r="D988" t="str">
            <v>Suministro E Instalación Puerta En Aluminio Anodizado Natural, Bronce O Blanco, Incluye Vidriotemplado De Seguridad De 10 Mm, Color Azul Oceano O Lago Y Cerradura.</v>
          </cell>
          <cell r="E988" t="str">
            <v>M2</v>
          </cell>
          <cell r="F988">
            <v>550000</v>
          </cell>
          <cell r="G988">
            <v>42403</v>
          </cell>
        </row>
        <row r="989">
          <cell r="C989">
            <v>1851</v>
          </cell>
          <cell r="D989" t="str">
            <v>Suministro E Instalación De Ventana En Aluminio Anodizado Natural, Bronce O Blanco Incluye Vidrio De 6 Mm., Azul Oceano O Lago, Un Cuerpo Fijo Y Dos Corredizos</v>
          </cell>
          <cell r="E989" t="str">
            <v>M2</v>
          </cell>
          <cell r="F989">
            <v>208655.89</v>
          </cell>
          <cell r="G989">
            <v>41821</v>
          </cell>
        </row>
        <row r="990">
          <cell r="C990">
            <v>1852</v>
          </cell>
          <cell r="D990" t="str">
            <v>Desmonte De Pasamanos De Madera En Escalera Y Retiro De Material</v>
          </cell>
          <cell r="E990" t="str">
            <v>ML</v>
          </cell>
          <cell r="F990">
            <v>4081.25</v>
          </cell>
          <cell r="G990">
            <v>41016</v>
          </cell>
        </row>
        <row r="991">
          <cell r="C991">
            <v>1853</v>
          </cell>
          <cell r="D991" t="str">
            <v>Suministro E Instalación De Baranda Pasamanos Altura 1.00 Metros, En Tubo De Acero Inoxidable De 2" De Diámetro Externo, Parales, Flanches En Platina De Acero Inoxidable De 1" X 3/16", Anclados A Muro  Con Pernos De Anclaje De 3/8" X 2" Cubiertos Con Escudos Troquelados De Acero Inoxidable</v>
          </cell>
          <cell r="E991" t="str">
            <v>ML</v>
          </cell>
          <cell r="F991">
            <v>225000</v>
          </cell>
          <cell r="G991">
            <v>42578</v>
          </cell>
        </row>
        <row r="992">
          <cell r="C992">
            <v>1854</v>
          </cell>
          <cell r="D992" t="str">
            <v>Desmonte De Ventana En Aluminio Altura &gt; 3.00 Metros, Incluye Vidrios Y Retiro De Material</v>
          </cell>
          <cell r="E992" t="str">
            <v>M2</v>
          </cell>
          <cell r="F992">
            <v>15050.83</v>
          </cell>
          <cell r="G992">
            <v>42403</v>
          </cell>
        </row>
        <row r="993">
          <cell r="C993">
            <v>1855</v>
          </cell>
          <cell r="D993" t="str">
            <v>Suministro E Instalación De Cercha En Madera De Abarco, De 7.40 Metros De Luz, Altura 1.50 Metros, Para Soportar Estructura Convencional Para La Colocación De Láminas Onduladas De Asbesto Cemento, Perfil 7</v>
          </cell>
          <cell r="E993" t="str">
            <v>UN</v>
          </cell>
          <cell r="F993">
            <v>568175.5</v>
          </cell>
          <cell r="G993">
            <v>41067</v>
          </cell>
        </row>
        <row r="994">
          <cell r="C994">
            <v>1856</v>
          </cell>
          <cell r="D994" t="str">
            <v>Fumigacion De Area Afectada Con Comejen, Polilla Y Carcoma, Con Aplicacion De Inmunizante, Con Caracter Curativo Y Preventivo, Sistema De Aspersión Y Seguimiento, Garantizado Por 6 Meses</v>
          </cell>
          <cell r="E994" t="str">
            <v>M2</v>
          </cell>
          <cell r="F994">
            <v>550</v>
          </cell>
          <cell r="G994">
            <v>40521</v>
          </cell>
        </row>
        <row r="995">
          <cell r="C995">
            <v>1857</v>
          </cell>
          <cell r="D995" t="str">
            <v>Retiro Manual De Material De Piedra Para Otro Sitio De La Obra</v>
          </cell>
          <cell r="E995" t="str">
            <v>M3</v>
          </cell>
          <cell r="F995">
            <v>40802.5</v>
          </cell>
          <cell r="G995">
            <v>41038</v>
          </cell>
        </row>
        <row r="996">
          <cell r="C996">
            <v>1860</v>
          </cell>
          <cell r="D996" t="str">
            <v>Juegos - Suministro E Instalación De Bancas Inclinadas Para Abdominales De Longitud 2.00 X 0.35 Metros, Con Perfil Abierto "C" En Acero De 2" X 4" X 2Mm, Asiento En Madera De Pino De 2" X 8", Anclada Con Tubería Galvanizada De 2"  Y 1 1/2", Acero De 3/8" Para Fijación Y Base En Concreto De 2500 Psi De 0.50 X 0.50 X 0.15 Metros (Segun Diseño)</v>
          </cell>
          <cell r="E996" t="str">
            <v>UN</v>
          </cell>
          <cell r="F996">
            <v>559074.05000000005</v>
          </cell>
          <cell r="G996">
            <v>41075</v>
          </cell>
        </row>
        <row r="997">
          <cell r="C997">
            <v>1861</v>
          </cell>
          <cell r="D997" t="str">
            <v>Juegos - Suministro E Instalación De Bancas Para Flexión De Pecho  De Longitud 2.10 X 0.35 Metros, Con Perfil Abierto "C" En Acero De 2" X 4" X 2Mm, Asiento En Madera De Pino De 2" X 8", Anclada Con Tubería Galvanizada De 2"  Y 1 1/2", Acero De 3/8" Para Fijación Y Base En Concreto De 2500 Psi De 0.50 X 0.50 X 0.15 Metros (Segun Diseño)</v>
          </cell>
          <cell r="E997" t="str">
            <v>UN</v>
          </cell>
          <cell r="F997">
            <v>531331.30000000005</v>
          </cell>
          <cell r="G997">
            <v>41075</v>
          </cell>
        </row>
        <row r="998">
          <cell r="C998">
            <v>1863</v>
          </cell>
          <cell r="D998" t="str">
            <v>Suministro E Instalación De Divisiones En Acero Inoxidable Para Baños De Mujeres (Ver Diseño) Compuesta De: 1 Puerta De 1.50 Metros De Altura Por 0.80 Metros De Largo Y 0.62 Metros De Tabiques Frontales X 1.80 Metros De Altura, En Lámina De Acero Inoxidable Aisi Tipo 304 Calibre 20, Antimagnético Y Resistente A La Corrosión, Entamborado De 1" De Ancho Con Relleno Interno En Lámina De Icopor (2.361 Mts2)</v>
          </cell>
          <cell r="E998" t="str">
            <v>UN</v>
          </cell>
          <cell r="F998">
            <v>1100000</v>
          </cell>
          <cell r="G998">
            <v>41067</v>
          </cell>
        </row>
        <row r="999">
          <cell r="C999">
            <v>1864</v>
          </cell>
          <cell r="D999" t="str">
            <v>Suministro E Instalación De Divisiones En Acero Inoxidable Para Baños De Hombres (Ver Diseño) Compuesta De: 2 Puerta De 1.50 Metros De Altura Por 0.80 Metros De Largo Un Separador Interno De 1.50 Metros De Altura X 1.40 Metros De Largo, Y 0.93 Metros De Tabiques Frontales X 1.80 Metros De Altura, En Lámina De Acero Inoxidable Aisi Tipo 304 Calibre 20, Antimagnético Y Resistente A La Corrosion, Entamborado De 1" De Ancho Con Relleno Interno En Lámina De Icopor (6.174 Mts2)</v>
          </cell>
          <cell r="E999" t="str">
            <v>UN</v>
          </cell>
          <cell r="F999">
            <v>2950000</v>
          </cell>
          <cell r="G999">
            <v>41767</v>
          </cell>
        </row>
        <row r="1000">
          <cell r="C1000">
            <v>1865</v>
          </cell>
          <cell r="D1000" t="str">
            <v>Suministro E Instalación De Divisiones En Acero Inoxidable Para Baños De Hombres (Ver Diseño) Separador De Orinal Compuesta De: 2 Separadores De 0.46 Metros De Largo X 1.20 Metros De Altura En Lámina De Acero Inoxidable Aisi Tipo 304 Calibre 20, Antimagnético Y Resistente A La Corrosión, Entamborado De 1" De Ancho Con Relleno Interno En Lámina De Icopor (0.552 Mts2)</v>
          </cell>
          <cell r="E1000" t="str">
            <v>UN</v>
          </cell>
          <cell r="F1000">
            <v>530000</v>
          </cell>
          <cell r="G1000">
            <v>42572</v>
          </cell>
        </row>
        <row r="1001">
          <cell r="C1001">
            <v>1866</v>
          </cell>
          <cell r="D1001" t="str">
            <v>Pavimento En Concreto Mr = 600 Psi, E = 0.20 Metros, Incluye Pasadores D = 1" - Longitud 0.35 Metros A Cada 0.30 Metros Y D = 1/2" - Longitud 0.85 Metros A Cada 1.20 Metros, Parrilla De 1/2" A Cada 0.40 Metros En Ambos Sentidos, Junta En Silicona Y Antisol</v>
          </cell>
          <cell r="E1001" t="str">
            <v>M2</v>
          </cell>
          <cell r="F1001">
            <v>152458.69</v>
          </cell>
          <cell r="G1001">
            <v>42524</v>
          </cell>
        </row>
        <row r="1002">
          <cell r="C1002">
            <v>1867</v>
          </cell>
          <cell r="D1002" t="str">
            <v>Bordillo En Concreto Mr = 500 Psi Premezclado Y Transportado Al Sitio, De 0.15 X .040 Metros, Incluye Acero De 3/8" Longitudinal Y Grapas De 3/8" A Cada 0.50 Metros</v>
          </cell>
          <cell r="E1002" t="str">
            <v>ML</v>
          </cell>
          <cell r="F1002">
            <v>63195.51</v>
          </cell>
          <cell r="G1002">
            <v>41026</v>
          </cell>
        </row>
        <row r="1003">
          <cell r="C1003">
            <v>1868</v>
          </cell>
          <cell r="D1003" t="str">
            <v>Desmonte De Malla De Cerramiento Y Retiro De Material</v>
          </cell>
          <cell r="E1003" t="str">
            <v>M2</v>
          </cell>
          <cell r="F1003">
            <v>6661.83</v>
          </cell>
          <cell r="G1003">
            <v>42314</v>
          </cell>
        </row>
        <row r="1004">
          <cell r="C1004">
            <v>1869</v>
          </cell>
          <cell r="D1004" t="str">
            <v>Suministro, Instalación Y Montaje De Reja En Aluminio, Con Parales Verticales A Cada 1.50 Metros De 2" X 2", Y De 1" X 1" A Cada 0.15 Metros, Parales Horizontales De Amarre De 2" X 1" A Una Distancia De 1.00 Metro Incluye Transporte (Segun Diseño).</v>
          </cell>
          <cell r="E1004" t="str">
            <v>M2</v>
          </cell>
          <cell r="F1004">
            <v>120000</v>
          </cell>
          <cell r="G1004">
            <v>41912</v>
          </cell>
        </row>
        <row r="1005">
          <cell r="C1005">
            <v>1889</v>
          </cell>
          <cell r="D1005" t="str">
            <v>E - Suministro, Instalación Y Montaje De Pararrayo Tipo T-8, Con Bajante En Cable 2/0 Desnudo</v>
          </cell>
          <cell r="E1005" t="str">
            <v>UN</v>
          </cell>
          <cell r="F1005">
            <v>1219712.3400000001</v>
          </cell>
          <cell r="G1005">
            <v>41451</v>
          </cell>
        </row>
        <row r="1006">
          <cell r="C1006">
            <v>1890</v>
          </cell>
          <cell r="D1006" t="str">
            <v>Remodelación De Tablero General, Incluye Platina De Cobre De 1/4" X 2" X 3.00 Metro, Breacker Industriales: 2 De 3*150 Tablero De Distribucion Normal (Tdn-1), 2 De 3*50 Tablero De Distribucion Normal (Tdn-2) Y Tablero De Distribucion (Td1-1), 3De 3*60 Tablero De Distribucion Regulada (Tdr-1) Incluye Traslado (Ver Diseño)</v>
          </cell>
          <cell r="E1006" t="str">
            <v>UN</v>
          </cell>
          <cell r="F1006">
            <v>3014125</v>
          </cell>
          <cell r="G1006">
            <v>41067</v>
          </cell>
        </row>
        <row r="1007">
          <cell r="C1007">
            <v>1891</v>
          </cell>
          <cell r="D1007" t="str">
            <v>E - Acometida De Transformador A Tablero  General 2#2/0(F)+2#2/0+1#1/0(T) (Ver Diseño)</v>
          </cell>
          <cell r="E1007" t="str">
            <v>ML</v>
          </cell>
          <cell r="F1007">
            <v>318412.93</v>
          </cell>
          <cell r="G1007">
            <v>41451</v>
          </cell>
        </row>
        <row r="1008">
          <cell r="C1008">
            <v>1892</v>
          </cell>
          <cell r="D1008" t="str">
            <v>Nivelacion, Replanteo Y Señalizacion Aplicado En El Mantenimiento Vial</v>
          </cell>
          <cell r="E1008" t="str">
            <v>M2</v>
          </cell>
          <cell r="F1008">
            <v>4182.59</v>
          </cell>
          <cell r="G1008">
            <v>41019</v>
          </cell>
        </row>
        <row r="1009">
          <cell r="C1009">
            <v>1896</v>
          </cell>
          <cell r="D1009" t="str">
            <v>Regata O Canal Para Embonar Tubería, Cable O Canales,  En Muros, Pisos Y Otros, Incluye Resane</v>
          </cell>
          <cell r="E1009" t="str">
            <v>ML</v>
          </cell>
          <cell r="F1009">
            <v>10614.05</v>
          </cell>
          <cell r="G1009">
            <v>42472</v>
          </cell>
        </row>
        <row r="1010">
          <cell r="C1010">
            <v>1897</v>
          </cell>
          <cell r="D1010" t="str">
            <v>E - Alimentador De Tablero De Distribución Normal (Tdn) 3#6+N#8+T#8 En Tuberia Conduit Pvc De 1 1/2", Incluye Regata Y Resane</v>
          </cell>
          <cell r="E1010" t="str">
            <v>ML</v>
          </cell>
          <cell r="F1010">
            <v>35799.300000000003</v>
          </cell>
          <cell r="G1010">
            <v>41451</v>
          </cell>
        </row>
        <row r="1011">
          <cell r="C1011">
            <v>1898</v>
          </cell>
          <cell r="D1011" t="str">
            <v>E - Alimentador De Tablero De Distribución Normal Tdn2, 3#8+N#8+T#10, En Tubería Conduit Pvc De 1 1/2"Incluye Regata Y Resane</v>
          </cell>
          <cell r="E1011" t="str">
            <v>ML</v>
          </cell>
          <cell r="F1011">
            <v>22279.61</v>
          </cell>
          <cell r="G1011">
            <v>41451</v>
          </cell>
        </row>
        <row r="1012">
          <cell r="C1012">
            <v>1899</v>
          </cell>
          <cell r="D1012" t="str">
            <v>E - Alimentador A Ups 3#6+N#4+T#8 En Tubería Conduit Pvc De 1 1/2", Incluye Regata Y Resane</v>
          </cell>
          <cell r="E1012" t="str">
            <v>ML</v>
          </cell>
          <cell r="F1012">
            <v>42212.14</v>
          </cell>
          <cell r="G1012">
            <v>41451</v>
          </cell>
        </row>
        <row r="1013">
          <cell r="C1013">
            <v>1900</v>
          </cell>
          <cell r="D1013" t="str">
            <v>E - Alimentador De Tablero De Distribución Regulada (Tdr) 3#6+N#6+T#8, En Tubería Conduit Pvc De 1 1/2", Incluye Regata Y Resane</v>
          </cell>
          <cell r="E1013" t="str">
            <v>ML</v>
          </cell>
          <cell r="F1013">
            <v>37671.18</v>
          </cell>
          <cell r="G1013">
            <v>41737</v>
          </cell>
        </row>
        <row r="1014">
          <cell r="C1014">
            <v>1901</v>
          </cell>
          <cell r="D1014" t="str">
            <v>E - Suministro E Instalación De Tablero De Distribución Trifásica De 24 Circuitos (Tdn - 1/Tdi-1) (Segun Diseño)</v>
          </cell>
          <cell r="E1014" t="str">
            <v>UN</v>
          </cell>
          <cell r="F1014">
            <v>383496.8</v>
          </cell>
          <cell r="G1014">
            <v>41451</v>
          </cell>
        </row>
        <row r="1015">
          <cell r="C1015">
            <v>1902</v>
          </cell>
          <cell r="D1015" t="str">
            <v>E - Suministro E Instalación De Tablero De Distribución Trifásica De 18 Circuitos Tdn-2 ( Segun Diseño)</v>
          </cell>
          <cell r="E1015" t="str">
            <v>UN</v>
          </cell>
          <cell r="F1015">
            <v>369186.2</v>
          </cell>
          <cell r="G1015">
            <v>41451</v>
          </cell>
        </row>
        <row r="1016">
          <cell r="C1016">
            <v>1903</v>
          </cell>
          <cell r="D1016" t="str">
            <v>Suministro E Instalación De Tablero De Distribución Trifásica De 18 Circuitos Con Espacio Para Totalizador, Incluye Breaker De 3*50 Amp (Tdr-1) (Segun Diseño)</v>
          </cell>
          <cell r="E1016" t="str">
            <v>UN</v>
          </cell>
          <cell r="F1016">
            <v>380050.25</v>
          </cell>
          <cell r="G1016">
            <v>41068</v>
          </cell>
        </row>
        <row r="1017">
          <cell r="C1017">
            <v>1904</v>
          </cell>
          <cell r="D1017" t="str">
            <v>Cofre De 0.28 X 0.18 X 0.16 Metros, De Doble Fondo Y Cerradura, Incluye Breaker De 3*60 Amperios (Entrada A Ups)</v>
          </cell>
          <cell r="E1017" t="str">
            <v>UN</v>
          </cell>
          <cell r="F1017">
            <v>386554.65</v>
          </cell>
          <cell r="G1017">
            <v>40596</v>
          </cell>
        </row>
        <row r="1018">
          <cell r="C1018">
            <v>1905</v>
          </cell>
          <cell r="D1018" t="str">
            <v>E - Salida Regulada De 120V (En Cable Thhn 2# 12 + 1#14T), Con Promedio Al Tablero De 14.00 Metros, Incluye Regata Y Resane (Segun Diseño)</v>
          </cell>
          <cell r="E1018" t="str">
            <v>UN</v>
          </cell>
          <cell r="F1018">
            <v>132154.76999999999</v>
          </cell>
          <cell r="G1018">
            <v>42496</v>
          </cell>
        </row>
        <row r="1019">
          <cell r="C1019">
            <v>1906</v>
          </cell>
          <cell r="D1019" t="str">
            <v>E - Salida De 220V (En Cable Thhn 2# 10 + 1# 12) Para Iluminación, Con Promedio Al Tablero De 15.00 Metros, Para Iluminación Exterior, Incluye Regata Y Resane (Segun Diseño)</v>
          </cell>
          <cell r="E1019" t="str">
            <v>UN</v>
          </cell>
          <cell r="F1019">
            <v>157174.28</v>
          </cell>
          <cell r="G1019">
            <v>42496</v>
          </cell>
        </row>
        <row r="1020">
          <cell r="C1020">
            <v>1907</v>
          </cell>
          <cell r="D1020" t="str">
            <v>E - Suministro E Instalación De Tablero De Aire Acondicionado, Incluye Cofre De 0.50 X 0.30 X 0.25 De Doble Fondo Y Cerradura, Barraje De 200 Amperios, Totalizador De 150 Amperios, 3 Breaker Atornillable De 2X 50 Amperios ( Ver Diseño)</v>
          </cell>
          <cell r="E1020" t="str">
            <v>UN</v>
          </cell>
          <cell r="F1020">
            <v>1124003.33</v>
          </cell>
          <cell r="G1020">
            <v>41451</v>
          </cell>
        </row>
        <row r="1021">
          <cell r="C1021">
            <v>1908</v>
          </cell>
          <cell r="D1021" t="str">
            <v>E - Suministro E Instalación De Tablero De Distribución Trifásica De 18 Circuitos Con Espacio Para Totalizador, Incluye Breaker De 3*150 Amperios (Ta-2), Regata Y Resane, (Segun Diseño)</v>
          </cell>
          <cell r="E1021" t="str">
            <v>UN</v>
          </cell>
          <cell r="F1021">
            <v>802643.95</v>
          </cell>
          <cell r="G1021">
            <v>41451</v>
          </cell>
        </row>
        <row r="1022">
          <cell r="C1022">
            <v>1909</v>
          </cell>
          <cell r="D1022" t="str">
            <v>E - Alimentador A Tablero De Aire Acondicionado 3#1/0 + 1#2T, Tubería Conduit Pvc De 2", Incluye Regata Y Resane</v>
          </cell>
          <cell r="E1022" t="str">
            <v>ML</v>
          </cell>
          <cell r="F1022">
            <v>110182.89</v>
          </cell>
          <cell r="G1022">
            <v>41737</v>
          </cell>
        </row>
        <row r="1023">
          <cell r="C1023">
            <v>1910</v>
          </cell>
          <cell r="D1023" t="str">
            <v>E - Alimentador A Aire Acondicionado Central Y Aire Piso Techo Para Aire Acondicionado 3#8 + 1#10, Tubería Conduit Pvc De 1", Incluye Regata Y Resane</v>
          </cell>
          <cell r="E1023" t="str">
            <v>ML</v>
          </cell>
          <cell r="F1023">
            <v>21756.69</v>
          </cell>
          <cell r="G1023">
            <v>41569</v>
          </cell>
        </row>
        <row r="1024">
          <cell r="C1024">
            <v>1911</v>
          </cell>
          <cell r="D1024" t="str">
            <v>E - Alimentador A Condensadoras, Cable 3#12, Tuberia Conduit Pvc De 1", Incluye Regata Y Resane</v>
          </cell>
          <cell r="E1024" t="str">
            <v>ML</v>
          </cell>
          <cell r="F1024">
            <v>14988.98</v>
          </cell>
          <cell r="G1024">
            <v>41451</v>
          </cell>
        </row>
        <row r="1025">
          <cell r="C1025">
            <v>1912</v>
          </cell>
          <cell r="D1025" t="str">
            <v>E - Salida De 220 Voltios (En Cable Thhn 2#10 + 1#12), Con Promedio Al Tablero De 20.00 Metros, Incluye Tomacorriente,  Regata Y Resane</v>
          </cell>
          <cell r="E1025" t="str">
            <v>UN</v>
          </cell>
          <cell r="F1025">
            <v>234270.99</v>
          </cell>
          <cell r="G1025">
            <v>41737</v>
          </cell>
        </row>
        <row r="1026">
          <cell r="C1026">
            <v>1913</v>
          </cell>
          <cell r="D1026" t="str">
            <v>Valor Estimado Por Concepto De Solicitud De Carga A Transformador, O Estudio De La Conexión Que Genera Pago Con La Presentacion De La Factura Cancelada A Electricaribe</v>
          </cell>
          <cell r="E1026" t="str">
            <v>GL</v>
          </cell>
          <cell r="F1026">
            <v>3500000</v>
          </cell>
          <cell r="G1026">
            <v>42447</v>
          </cell>
        </row>
        <row r="1027">
          <cell r="C1027">
            <v>1914</v>
          </cell>
          <cell r="D1027" t="str">
            <v>Valor Estimado Por Concepto De Estudios Y Trámites Del Sistema Eléctrico Retilap Que Genera Pago Con La Presentación De La Factura Cancelada A Electricaribe</v>
          </cell>
          <cell r="E1027" t="str">
            <v>GL</v>
          </cell>
          <cell r="F1027">
            <v>31180800</v>
          </cell>
          <cell r="G1027">
            <v>42529</v>
          </cell>
        </row>
        <row r="1028">
          <cell r="C1028">
            <v>1915</v>
          </cell>
          <cell r="D1028" t="str">
            <v>Valor Estimado Por Concepto De Certificado Retie, Que Genera Pago Con La Presentacion De La Factura Cancelada A Electricaribe</v>
          </cell>
          <cell r="E1028" t="str">
            <v>GL</v>
          </cell>
          <cell r="F1028">
            <v>22448552</v>
          </cell>
          <cell r="G1028">
            <v>42529</v>
          </cell>
        </row>
        <row r="1029">
          <cell r="C1029">
            <v>1916</v>
          </cell>
          <cell r="D1029" t="str">
            <v>E - Suministro E Instalación De Lámpara Tipo Tortuga De 1*20 Wattios</v>
          </cell>
          <cell r="E1029" t="str">
            <v>UN</v>
          </cell>
          <cell r="F1029">
            <v>56000</v>
          </cell>
          <cell r="G1029">
            <v>41737</v>
          </cell>
        </row>
        <row r="1030">
          <cell r="C1030">
            <v>1917</v>
          </cell>
          <cell r="D1030" t="str">
            <v>E - Suministro E Instalación De Bala Fluorescente De 2*26 Wattios</v>
          </cell>
          <cell r="E1030" t="str">
            <v>UN</v>
          </cell>
          <cell r="F1030">
            <v>108000</v>
          </cell>
          <cell r="G1030">
            <v>41451</v>
          </cell>
        </row>
        <row r="1031">
          <cell r="C1031">
            <v>1923</v>
          </cell>
          <cell r="D1031" t="str">
            <v>Pañete Allanado Sobre Muro Con Mortero 1:5, E =  0.05 Metros</v>
          </cell>
          <cell r="E1031" t="str">
            <v>M2</v>
          </cell>
          <cell r="F1031">
            <v>34502.699999999997</v>
          </cell>
          <cell r="G1031">
            <v>41037</v>
          </cell>
        </row>
        <row r="1032">
          <cell r="C1032">
            <v>1924</v>
          </cell>
          <cell r="D1032" t="str">
            <v>Demolición De Estructura Existente En Concreto, E = 0.40 A 0.60 Metros</v>
          </cell>
          <cell r="E1032" t="str">
            <v>M2</v>
          </cell>
          <cell r="F1032">
            <v>21663.33</v>
          </cell>
          <cell r="G1032">
            <v>41831</v>
          </cell>
        </row>
        <row r="1033">
          <cell r="C1033">
            <v>1925</v>
          </cell>
          <cell r="D1033" t="str">
            <v>Suministro E Instalación De Sardinel En Concreto Prefabricado De 0.50 X 0.20 X 0.80 Tipo Titan Ref. A10, Incluye Excavación, Base En Material Seleccionado Y Solado En Concreto De 2000 Psi</v>
          </cell>
          <cell r="E1033" t="str">
            <v>ML</v>
          </cell>
          <cell r="F1033">
            <v>97836.49</v>
          </cell>
          <cell r="G1033">
            <v>42241</v>
          </cell>
        </row>
        <row r="1034">
          <cell r="C1034">
            <v>1927</v>
          </cell>
          <cell r="D1034" t="str">
            <v>Suministro E Instalación De Sardinel En Concreto Prefabricado De 0.35 X 0.20 X 0.80 Tipo Titan Ref. A80 O Similar, Incluye Excavación, Base En Material Seleccionado Y Solado En Concreto De 2000 Psi</v>
          </cell>
          <cell r="E1034" t="str">
            <v>ML</v>
          </cell>
          <cell r="F1034">
            <v>90828.49</v>
          </cell>
          <cell r="G1034">
            <v>41354</v>
          </cell>
        </row>
        <row r="1035">
          <cell r="C1035">
            <v>1928</v>
          </cell>
          <cell r="D1035" t="str">
            <v>Suministro E Instalación De Bolardos Bajos En Concreto Prefabricado, Diametro 0.24 Metros, Longitud 0.83 Metros, Tipo Titan Ref.M60 (Gravilla Lavada)</v>
          </cell>
          <cell r="E1035" t="str">
            <v>UN</v>
          </cell>
          <cell r="F1035">
            <v>87957</v>
          </cell>
          <cell r="G1035">
            <v>42514</v>
          </cell>
        </row>
        <row r="1036">
          <cell r="C1036">
            <v>1929</v>
          </cell>
          <cell r="D1036" t="str">
            <v>Suministro E Instalación De Banca En Concreto Con Espaldar Metálico, Tipo Idu De 1.80 X 0.60 Metros, Titan  Ref M30 O Similar</v>
          </cell>
          <cell r="E1036" t="str">
            <v>UN</v>
          </cell>
          <cell r="F1036">
            <v>709090</v>
          </cell>
          <cell r="G1036">
            <v>42227</v>
          </cell>
        </row>
        <row r="1037">
          <cell r="C1037">
            <v>1930</v>
          </cell>
          <cell r="D1037" t="str">
            <v>Suministro E Instalación De Banca Modular Prefabricada En Concreto, Tipo Idu De 0.55 X 0.44 Metros, Titan  Ref M40</v>
          </cell>
          <cell r="E1037" t="str">
            <v>ML</v>
          </cell>
          <cell r="F1037">
            <v>252663.58</v>
          </cell>
          <cell r="G1037">
            <v>41067</v>
          </cell>
        </row>
        <row r="1038">
          <cell r="C1038">
            <v>1932</v>
          </cell>
          <cell r="D1038" t="str">
            <v>Plantilla De Piso En Concreto De 3000 Psi, En Color, E = 0.10</v>
          </cell>
          <cell r="E1038" t="str">
            <v>M2</v>
          </cell>
          <cell r="F1038">
            <v>59379</v>
          </cell>
          <cell r="G1038">
            <v>42572</v>
          </cell>
        </row>
        <row r="1039">
          <cell r="C1039">
            <v>1933</v>
          </cell>
          <cell r="D1039" t="str">
            <v>Plantilla En Concreto De 3500 Psi E = 0.10 Metros</v>
          </cell>
          <cell r="E1039" t="str">
            <v>M2</v>
          </cell>
          <cell r="F1039">
            <v>57043.65</v>
          </cell>
          <cell r="G1039">
            <v>42200</v>
          </cell>
        </row>
        <row r="1040">
          <cell r="C1040">
            <v>1938</v>
          </cell>
          <cell r="D1040" t="str">
            <v>Suministro E Instalación De Lavamanos Acuaser O Similar Con Grifería Push (Fluxómetro) Incluye Incrustaciones De Jabonera.</v>
          </cell>
          <cell r="E1040" t="str">
            <v>UN</v>
          </cell>
          <cell r="F1040">
            <v>324316.17</v>
          </cell>
          <cell r="G1040">
            <v>42578</v>
          </cell>
        </row>
        <row r="1041">
          <cell r="C1041">
            <v>1939</v>
          </cell>
          <cell r="D1041" t="str">
            <v>Suministro E Instalación De Sanitario Con Taza Adriática 1.28, De Color Blanco, Incluye Fluxometro Manual E Incrustación De Papelera</v>
          </cell>
          <cell r="E1041" t="str">
            <v>UN</v>
          </cell>
          <cell r="F1041">
            <v>768807</v>
          </cell>
          <cell r="G1041">
            <v>42314</v>
          </cell>
        </row>
        <row r="1042">
          <cell r="C1042">
            <v>1940</v>
          </cell>
          <cell r="D1042" t="str">
            <v>Suministro E Instalación De Orinal Santa Fé O Similar Para Fluxómetro, Incluye Grifería Push Antivandálica</v>
          </cell>
          <cell r="E1042" t="str">
            <v>UN</v>
          </cell>
          <cell r="F1042">
            <v>346900</v>
          </cell>
          <cell r="G1042">
            <v>42578</v>
          </cell>
        </row>
        <row r="1043">
          <cell r="C1043">
            <v>1941</v>
          </cell>
          <cell r="D1043" t="str">
            <v>Suministro E Instalación De Listón De Abarco De 2" X 2" X 15´, Medida Franca O Cepillado</v>
          </cell>
          <cell r="E1043" t="str">
            <v>ML</v>
          </cell>
          <cell r="F1043">
            <v>16667.95</v>
          </cell>
          <cell r="G1043">
            <v>41068</v>
          </cell>
        </row>
        <row r="1044">
          <cell r="C1044">
            <v>1944</v>
          </cell>
          <cell r="D1044" t="str">
            <v>E - Suministro E Instalación De Luminarias Exteriores Decorativas De 150 Watios De Sodio Tipo Rap, Incluye Poste De Tuberia Galvanizada De 4.00 Metros</v>
          </cell>
          <cell r="E1044" t="str">
            <v>UN</v>
          </cell>
          <cell r="F1044">
            <v>613255.5</v>
          </cell>
          <cell r="G1044">
            <v>41912</v>
          </cell>
        </row>
        <row r="1045">
          <cell r="C1045">
            <v>1946</v>
          </cell>
          <cell r="D1045" t="str">
            <v>Suministro E Instalación De Caneca En Lámina Perforada, Tipo A &amp; A O Similar, Pintura En Extracto De Aluminio, Con Parales Para Anclaje Al Piso, En Una Base De Concreto De 3.000 Psi De 0.30 X 0.15 Metros</v>
          </cell>
          <cell r="E1045" t="str">
            <v>UN</v>
          </cell>
          <cell r="F1045">
            <v>423504.44</v>
          </cell>
          <cell r="G1045">
            <v>41067</v>
          </cell>
        </row>
        <row r="1046">
          <cell r="C1046">
            <v>1948</v>
          </cell>
          <cell r="D1046" t="str">
            <v>Suministro E Instalación De Lavatraperos En Granito Prefabricado De 0.35 X 0.35 Metros</v>
          </cell>
          <cell r="E1046" t="str">
            <v>UN</v>
          </cell>
          <cell r="F1046">
            <v>80440</v>
          </cell>
          <cell r="G1046">
            <v>41131</v>
          </cell>
        </row>
        <row r="1047">
          <cell r="C1047">
            <v>1950</v>
          </cell>
          <cell r="D1047" t="str">
            <v>Suministro E Instalación De Rejilla De Piso De 4"</v>
          </cell>
          <cell r="E1047" t="str">
            <v>UN</v>
          </cell>
          <cell r="F1047">
            <v>24027.919999999998</v>
          </cell>
          <cell r="G1047">
            <v>42538</v>
          </cell>
        </row>
        <row r="1048">
          <cell r="C1048">
            <v>1952</v>
          </cell>
          <cell r="D1048" t="str">
            <v>Suministro E Instalacion De Valvula De Control De 3/4"</v>
          </cell>
          <cell r="E1048" t="str">
            <v>UN</v>
          </cell>
          <cell r="F1048">
            <v>33981.699999999997</v>
          </cell>
          <cell r="G1048">
            <v>42578</v>
          </cell>
        </row>
        <row r="1049">
          <cell r="C1049">
            <v>1956</v>
          </cell>
          <cell r="D1049" t="str">
            <v>Reciclaje De Concreto Asfaltico Y Base Granular E = 0.20 Metros, Incluye Trazado</v>
          </cell>
          <cell r="E1049" t="str">
            <v>M3</v>
          </cell>
          <cell r="F1049">
            <v>51000</v>
          </cell>
          <cell r="G1049">
            <v>40602</v>
          </cell>
        </row>
        <row r="1050">
          <cell r="C1050">
            <v>1959</v>
          </cell>
          <cell r="D1050" t="str">
            <v>Suministro E Instalación De Poste En Concreto De 12.00 Metros X 750 Kilogramos</v>
          </cell>
          <cell r="E1050" t="str">
            <v>UN</v>
          </cell>
          <cell r="F1050">
            <v>1250332.33</v>
          </cell>
          <cell r="G1050">
            <v>42524</v>
          </cell>
        </row>
        <row r="1051">
          <cell r="C1051">
            <v>1960</v>
          </cell>
          <cell r="D1051" t="str">
            <v>Sellamiento De Juntas En Asfalto</v>
          </cell>
          <cell r="E1051" t="str">
            <v>ML</v>
          </cell>
          <cell r="F1051">
            <v>6917.87</v>
          </cell>
          <cell r="G1051">
            <v>42524</v>
          </cell>
        </row>
        <row r="1052">
          <cell r="C1052">
            <v>1961</v>
          </cell>
          <cell r="D1052" t="str">
            <v>Columna En Concreto De 3000 Psi De 0.35 X 0.50 Metros, No Incluye Acero De Refuerzo</v>
          </cell>
          <cell r="E1052" t="str">
            <v>ML</v>
          </cell>
          <cell r="F1052">
            <v>93598.05</v>
          </cell>
          <cell r="G1052">
            <v>41016</v>
          </cell>
        </row>
        <row r="1053">
          <cell r="C1053">
            <v>1962</v>
          </cell>
          <cell r="D1053" t="str">
            <v>Estudio De Planimetría Y Altimetría En Área De Influencia De Arroyo, Incluye Elaboración De Planos Y  Diagnóstico Entregados En Medio Físico Y Magnético</v>
          </cell>
          <cell r="E1053" t="str">
            <v>M2</v>
          </cell>
          <cell r="F1053">
            <v>2019.05</v>
          </cell>
          <cell r="G1053">
            <v>41037</v>
          </cell>
        </row>
        <row r="1054">
          <cell r="C1054">
            <v>1963</v>
          </cell>
          <cell r="D1054" t="str">
            <v>Viga Aérea En Concreto De 3000 Psi De 0.40 X 0.30 A La Vista, No Incluye Acero De Refuerzo</v>
          </cell>
          <cell r="E1054" t="str">
            <v>ML</v>
          </cell>
          <cell r="F1054">
            <v>65668.570000000007</v>
          </cell>
          <cell r="G1054">
            <v>41835</v>
          </cell>
        </row>
        <row r="1055">
          <cell r="C1055">
            <v>1968</v>
          </cell>
          <cell r="D1055" t="str">
            <v>Suministro E Instalación De Tuberia De Agua Potable En Pvc D = 1"</v>
          </cell>
          <cell r="E1055" t="str">
            <v>ML</v>
          </cell>
          <cell r="F1055">
            <v>20932.16</v>
          </cell>
          <cell r="G1055">
            <v>42578</v>
          </cell>
        </row>
        <row r="1056">
          <cell r="C1056">
            <v>1969</v>
          </cell>
          <cell r="D1056" t="str">
            <v>Suministro E Instalación De Tubería De Ventilación Pvc D= 2"</v>
          </cell>
          <cell r="E1056" t="str">
            <v>ML</v>
          </cell>
          <cell r="F1056">
            <v>25144.39</v>
          </cell>
          <cell r="G1056">
            <v>42578</v>
          </cell>
        </row>
        <row r="1057">
          <cell r="C1057">
            <v>1970</v>
          </cell>
          <cell r="D1057" t="str">
            <v>Andén En Adoquín Rectangular Tipo Peatonal, Con Borde De Confinamiento A Ambos Lados De 0.15 X 0.30 Metros En Concreto De 3000 Psi, Reforzado Con 2 Varillas De 3/8" Y Estribos De 1/4" A Cada 0.32 Metros, Incluye Base En Material Seleccionado.</v>
          </cell>
          <cell r="E1057" t="str">
            <v>M2</v>
          </cell>
          <cell r="F1057">
            <v>86979.96</v>
          </cell>
          <cell r="G1057">
            <v>42240</v>
          </cell>
        </row>
        <row r="1058">
          <cell r="C1058">
            <v>1980</v>
          </cell>
          <cell r="D1058" t="str">
            <v>E - Acometida De Alta Tensión 13.2 Kva En Cable No. 2 Xlpe</v>
          </cell>
          <cell r="E1058" t="str">
            <v>ML</v>
          </cell>
          <cell r="F1058">
            <v>153033.98000000001</v>
          </cell>
          <cell r="G1058">
            <v>41460</v>
          </cell>
        </row>
        <row r="1059">
          <cell r="C1059">
            <v>1981</v>
          </cell>
          <cell r="D1059" t="str">
            <v>Bajante De Media Tensión (Incluye Tubería Galvanizada D = 3" Y Capacete De 3"</v>
          </cell>
          <cell r="E1059" t="str">
            <v>UN</v>
          </cell>
          <cell r="F1059">
            <v>601614.67000000004</v>
          </cell>
          <cell r="G1059">
            <v>41015</v>
          </cell>
        </row>
        <row r="1060">
          <cell r="C1060">
            <v>1982</v>
          </cell>
          <cell r="D1060" t="str">
            <v>Suministro E Instalacion De Premoldeados (Un Juego X 3 Unidades) Tipo Exterior Para Cable No.2</v>
          </cell>
          <cell r="E1060" t="str">
            <v>UN</v>
          </cell>
          <cell r="F1060">
            <v>757343.75</v>
          </cell>
          <cell r="G1060">
            <v>41737</v>
          </cell>
        </row>
        <row r="1061">
          <cell r="C1061">
            <v>1983</v>
          </cell>
          <cell r="D1061" t="str">
            <v>Suministro E Instalacion De Codos Rompecargas (Un Juego X 3 Unidades) Sub Pedestal Radial</v>
          </cell>
          <cell r="E1061" t="str">
            <v>UN</v>
          </cell>
          <cell r="F1061">
            <v>983213.6</v>
          </cell>
          <cell r="G1061">
            <v>41338</v>
          </cell>
        </row>
        <row r="1062">
          <cell r="C1062">
            <v>1984</v>
          </cell>
          <cell r="D1062" t="str">
            <v>Canalizacion Para Acometida De Media Tension, Incluye 2 Tubos Conduit Pvc D = 3"</v>
          </cell>
          <cell r="E1062" t="str">
            <v>ML</v>
          </cell>
          <cell r="F1062">
            <v>37979</v>
          </cell>
          <cell r="G1062">
            <v>42538</v>
          </cell>
        </row>
        <row r="1063">
          <cell r="C1063">
            <v>1986</v>
          </cell>
          <cell r="D1063" t="str">
            <v>E - Suministro E Instalación De Lámpara Para Poste Roy Alpha De Sodio De 150 Watios, Tipo Venecia</v>
          </cell>
          <cell r="E1063" t="str">
            <v>UN</v>
          </cell>
          <cell r="F1063">
            <v>560510</v>
          </cell>
          <cell r="G1063">
            <v>41697</v>
          </cell>
        </row>
        <row r="1064">
          <cell r="C1064">
            <v>1987</v>
          </cell>
          <cell r="D1064" t="str">
            <v>Suministro E Instalación De Poste Para Lampara Tipo Venecia</v>
          </cell>
          <cell r="E1064" t="str">
            <v>UN</v>
          </cell>
          <cell r="F1064">
            <v>188548.75</v>
          </cell>
          <cell r="G1064">
            <v>41697</v>
          </cell>
        </row>
        <row r="1065">
          <cell r="C1065">
            <v>1989</v>
          </cell>
          <cell r="D1065" t="str">
            <v>Demolicion De Zonas De Viviendas Que Se Cancelaran Por Actividades Realizadas: Desmonte De Cerca M2 = $2.694.00 - Demolicion De Muros De Mamposteria M2 = $11.319.77 - Demolicion De Pisos M2 = $8.263.33 - Demolicion De Cimientos Ml = $6.733.33 Entre Otros Incluye Retiro De Material</v>
          </cell>
          <cell r="E1065" t="str">
            <v>GL</v>
          </cell>
          <cell r="F1065">
            <v>10000000</v>
          </cell>
          <cell r="G1065">
            <v>40674</v>
          </cell>
        </row>
        <row r="1066">
          <cell r="C1066">
            <v>1990</v>
          </cell>
          <cell r="D1066" t="str">
            <v>Relleno Con Material 70% Del Sitio Y 30% Con Caliche Compactado</v>
          </cell>
          <cell r="E1066" t="str">
            <v>M3</v>
          </cell>
          <cell r="F1066">
            <v>37410.54</v>
          </cell>
          <cell r="G1066">
            <v>41038</v>
          </cell>
        </row>
        <row r="1067">
          <cell r="C1067">
            <v>1992</v>
          </cell>
          <cell r="D1067" t="str">
            <v>Fondo De Canal En Canasta Metálica  Con Malla De Alambre Galvanizado Calibre 10  Forrado En Pvc, De  0.40 X 1.00 X 2.00 Metros, Ojo De 0.10 X 0.12 Metros, Incluye Relleno En Piedra</v>
          </cell>
          <cell r="E1067" t="str">
            <v>M2</v>
          </cell>
          <cell r="F1067">
            <v>85165.25</v>
          </cell>
          <cell r="G1067">
            <v>41037</v>
          </cell>
        </row>
        <row r="1068">
          <cell r="C1068">
            <v>1993</v>
          </cell>
          <cell r="D1068" t="str">
            <v>Muro De Canal En Canasta Metálica Con Malla De Alambre Galvanizado Calibre 10, Forrada En Pvc, De  0.40 X 1.00 X 2.00 Metros, Ojo De 0.10 X 0.12 Metros, Incluye Relleno En Piedra</v>
          </cell>
          <cell r="E1068" t="str">
            <v>M2</v>
          </cell>
          <cell r="F1068">
            <v>97765.28</v>
          </cell>
          <cell r="G1068">
            <v>41037</v>
          </cell>
        </row>
        <row r="1069">
          <cell r="C1069">
            <v>1994</v>
          </cell>
          <cell r="D1069" t="str">
            <v>Placa De Concreto E = 0.15 Metros, Para Caidas O Disipadoras De Energía Para Arroyos, Incluye Acero De Refuerzo D = 1/2" En Ambos Sentidos A Cada 0.20 Metros</v>
          </cell>
          <cell r="E1069" t="str">
            <v>M2</v>
          </cell>
          <cell r="F1069">
            <v>126549.1</v>
          </cell>
          <cell r="G1069">
            <v>41383</v>
          </cell>
        </row>
        <row r="1070">
          <cell r="C1070">
            <v>1995</v>
          </cell>
          <cell r="D1070" t="str">
            <v>Construccion De Ponton O Puente Tipo A De 8.00 X 7.00 X 2.20 Metros (Medidas Libres</v>
          </cell>
          <cell r="E1070" t="str">
            <v>UN</v>
          </cell>
          <cell r="F1070">
            <v>56843041</v>
          </cell>
          <cell r="G1070">
            <v>40676</v>
          </cell>
        </row>
        <row r="1071">
          <cell r="C1071">
            <v>1997</v>
          </cell>
          <cell r="D1071" t="str">
            <v>Columna En Concreto De 4000 Psi  De Diametro 0.50 Metros, No Incluye Acero De Refuerzo</v>
          </cell>
          <cell r="E1071" t="str">
            <v>ML</v>
          </cell>
          <cell r="F1071">
            <v>111617.95</v>
          </cell>
          <cell r="G1071">
            <v>42541</v>
          </cell>
        </row>
        <row r="1072">
          <cell r="C1072">
            <v>1998</v>
          </cell>
          <cell r="D1072" t="str">
            <v>Suministro E Instalación De Puerta En Madera De 3.00 X 2.30 Metros, Incluye Marco, Bisagra Y Cerradura De Seguridad Doble Vuelta</v>
          </cell>
          <cell r="E1072" t="str">
            <v>UN</v>
          </cell>
          <cell r="F1072">
            <v>700000</v>
          </cell>
          <cell r="G1072">
            <v>41068</v>
          </cell>
        </row>
        <row r="1073">
          <cell r="C1073">
            <v>1999</v>
          </cell>
          <cell r="D1073" t="str">
            <v>Suministro E Instalación De Puerta Corrediza Metálica Calibre 20 Por Una Faz, Marco Calibre 18,  De 1.80 X 2.30 Metros, Incluye Pintura Anticorrosiva Y Acabado En Esmalte, Cerraduras Y Herrajes</v>
          </cell>
          <cell r="E1073" t="str">
            <v>UN</v>
          </cell>
          <cell r="F1073">
            <v>680000</v>
          </cell>
          <cell r="G1073">
            <v>41666</v>
          </cell>
        </row>
        <row r="1074">
          <cell r="C1074">
            <v>2001</v>
          </cell>
          <cell r="D1074" t="str">
            <v>Resane De Fisuras Y Grietas En Pisos</v>
          </cell>
          <cell r="E1074" t="str">
            <v>M2</v>
          </cell>
          <cell r="F1074">
            <v>10000</v>
          </cell>
          <cell r="G1074">
            <v>41569</v>
          </cell>
        </row>
        <row r="1075">
          <cell r="C1075">
            <v>2002</v>
          </cell>
          <cell r="D1075" t="str">
            <v>Suministro E Instalación De Persianas En Madera Inmunizada, Incluye Accesorios</v>
          </cell>
          <cell r="E1075" t="str">
            <v>M2</v>
          </cell>
          <cell r="F1075">
            <v>80437.5</v>
          </cell>
          <cell r="G1075">
            <v>41068</v>
          </cell>
        </row>
        <row r="1076">
          <cell r="C1076">
            <v>2003</v>
          </cell>
          <cell r="D1076" t="str">
            <v>Instalación De Cielo Raso En Lámina De Asbesto Cemento (Mano De Obra)</v>
          </cell>
          <cell r="E1076" t="str">
            <v>M2</v>
          </cell>
          <cell r="F1076">
            <v>16425</v>
          </cell>
          <cell r="G1076">
            <v>41017</v>
          </cell>
        </row>
        <row r="1077">
          <cell r="C1077">
            <v>2007</v>
          </cell>
          <cell r="D1077" t="str">
            <v>E - Suministro E Instalación De Luminaria Tipo Senderita Con Bombillo De Sodio O Metal Halide De 70 Watios</v>
          </cell>
          <cell r="E1077" t="str">
            <v>UN</v>
          </cell>
          <cell r="F1077">
            <v>322349.93</v>
          </cell>
          <cell r="G1077">
            <v>41835</v>
          </cell>
        </row>
        <row r="1078">
          <cell r="C1078">
            <v>2008</v>
          </cell>
          <cell r="D1078" t="str">
            <v>Juegos - Suministro E Instalación De Marco Para Cancha De Microfutbol En Tubería Galvanizada Acabada Con Anticorrosivo Y Pintura De Esmalte, Incluye Malla Para Porterias</v>
          </cell>
          <cell r="E1078" t="str">
            <v>PR</v>
          </cell>
          <cell r="F1078">
            <v>1245388.79</v>
          </cell>
          <cell r="G1078">
            <v>42496</v>
          </cell>
        </row>
        <row r="1079">
          <cell r="C1079">
            <v>2011</v>
          </cell>
          <cell r="D1079" t="str">
            <v>Juegos - Suministro E Instalación De Mesa Con 4 Puestos En Concreto,  Incluye Refuerzo De 3/8" Y Estribos De 1/4" A Cada 0.20 Metros Con Malla De Refuerzo Para La Mesa,  Parasol Con Estructura En Madera Bambú Color Azul (Segun Diseño)</v>
          </cell>
          <cell r="E1079" t="str">
            <v>UN</v>
          </cell>
          <cell r="F1079">
            <v>373772.62</v>
          </cell>
          <cell r="G1079">
            <v>41075</v>
          </cell>
        </row>
        <row r="1080">
          <cell r="C1080">
            <v>2012</v>
          </cell>
          <cell r="D1080" t="str">
            <v>Juegos - Suministro E Instalación De Estructura De Baloncesto Con Tubería Galvanizada Y Tablero En Acrílico De 10 Mm, Mallas Y Aros</v>
          </cell>
          <cell r="E1080" t="str">
            <v>PR</v>
          </cell>
          <cell r="F1080">
            <v>3300000</v>
          </cell>
          <cell r="G1080">
            <v>42314</v>
          </cell>
        </row>
        <row r="1081">
          <cell r="C1081">
            <v>2013</v>
          </cell>
          <cell r="D1081" t="str">
            <v>Juegos - Suministro E Instalación De Juego Voleibol Incluye Parales En Tubería De 6" Y Mallas Con Antenas</v>
          </cell>
          <cell r="E1081" t="str">
            <v>UN</v>
          </cell>
          <cell r="F1081">
            <v>754590.55</v>
          </cell>
          <cell r="G1081">
            <v>42496</v>
          </cell>
        </row>
        <row r="1082">
          <cell r="C1082">
            <v>2014</v>
          </cell>
          <cell r="D1082" t="str">
            <v>Suministro E Instalación De División En Acero Inoxidable Para Baños En Lámina De Acero Inoxidable Aisi Tipo 304 Calibre 20, Antimagnético Y Resistente A La Corrosión, Entamborado De 1" De Ancho Con Relleno Interno En Lámina De Icopor (0.552 Mts2)</v>
          </cell>
          <cell r="E1082" t="str">
            <v>M2</v>
          </cell>
          <cell r="F1082">
            <v>450000</v>
          </cell>
          <cell r="G1082">
            <v>42534</v>
          </cell>
        </row>
        <row r="1083">
          <cell r="C1083">
            <v>2015</v>
          </cell>
          <cell r="D1083" t="str">
            <v>Base Suelo Cemento 1:20 Compactado</v>
          </cell>
          <cell r="E1083" t="str">
            <v>M3</v>
          </cell>
          <cell r="F1083">
            <v>227837.87</v>
          </cell>
          <cell r="G1083">
            <v>42240</v>
          </cell>
        </row>
        <row r="1084">
          <cell r="C1084">
            <v>2016</v>
          </cell>
          <cell r="D1084" t="str">
            <v>Mantenimiento De Pasamanos Metalico, Incluye Ligado, Grateado, Lavado, Suministro Y Aplicacion De Pintura Anticorrosiva Tipo Cromato De Zinc Y Acabado En Esmalte Incluye Cambio De Elementos Averiados Hasta En Un 30%</v>
          </cell>
          <cell r="E1084" t="str">
            <v>ML</v>
          </cell>
          <cell r="F1084">
            <v>19000</v>
          </cell>
          <cell r="G1084">
            <v>40641</v>
          </cell>
        </row>
        <row r="1085">
          <cell r="C1085">
            <v>2018</v>
          </cell>
          <cell r="D1085" t="str">
            <v>Viga De Amarre De 0.30 X 030 Metros, En Concreto De 4000 Psi Premezclado, Acelerado A 7 Dias, No Incluye Acero De Refuerzo</v>
          </cell>
          <cell r="E1085" t="str">
            <v>ML</v>
          </cell>
          <cell r="F1085">
            <v>59471.29</v>
          </cell>
          <cell r="G1085">
            <v>41008</v>
          </cell>
        </row>
        <row r="1086">
          <cell r="C1086">
            <v>2019</v>
          </cell>
          <cell r="D1086" t="str">
            <v>Viga Aérea De 0.15 X 0.60 Metros, En Concreto De 4000 Psi Premezclado Acelerado A 7 Dias, No Incluye Acero De Refuerzo</v>
          </cell>
          <cell r="E1086" t="str">
            <v>ML</v>
          </cell>
          <cell r="F1086">
            <v>109379.48</v>
          </cell>
          <cell r="G1086">
            <v>41075</v>
          </cell>
        </row>
        <row r="1087">
          <cell r="C1087">
            <v>2020</v>
          </cell>
          <cell r="D1087" t="str">
            <v>Columna - Portico En Concreto De 4000 Psi Premezclado Acelerado De 7 Dias, Para Cubierta En Voladizo, De 0.20 X 0.50 (Promedio) Metros, No Incluye Acero De Refuerzo</v>
          </cell>
          <cell r="E1087" t="str">
            <v>ML</v>
          </cell>
          <cell r="F1087">
            <v>134536.25</v>
          </cell>
          <cell r="G1087">
            <v>41015</v>
          </cell>
        </row>
        <row r="1088">
          <cell r="C1088">
            <v>2021</v>
          </cell>
          <cell r="D1088" t="str">
            <v>Zapata En Concreto Premezclado De 4000 Psi</v>
          </cell>
          <cell r="E1088" t="str">
            <v>M3</v>
          </cell>
          <cell r="F1088">
            <v>502051.73</v>
          </cell>
          <cell r="G1088">
            <v>42578</v>
          </cell>
        </row>
        <row r="1089">
          <cell r="C1089">
            <v>2022</v>
          </cell>
          <cell r="D1089" t="str">
            <v>Instalación Y Desmonte De Campamento, Incluye Piso En Concreto Y Cubierta De Eternit, De 5.00 X 3.00 Metros</v>
          </cell>
          <cell r="E1089" t="str">
            <v>UN</v>
          </cell>
          <cell r="F1089">
            <v>3363284.92</v>
          </cell>
          <cell r="G1089">
            <v>41927</v>
          </cell>
        </row>
        <row r="1090">
          <cell r="C1090">
            <v>2026</v>
          </cell>
          <cell r="D1090" t="str">
            <v>Suministro E Instalacion De Valvula De Compuerta D = 4" (100 Mm)</v>
          </cell>
          <cell r="E1090" t="str">
            <v>UN</v>
          </cell>
          <cell r="F1090">
            <v>538107.5</v>
          </cell>
          <cell r="G1090">
            <v>40652</v>
          </cell>
        </row>
        <row r="1091">
          <cell r="C1091">
            <v>2027</v>
          </cell>
          <cell r="D1091" t="str">
            <v>Caja En Concreto Para Valvula Regulada D = 4"</v>
          </cell>
          <cell r="E1091" t="str">
            <v>UN</v>
          </cell>
          <cell r="F1091">
            <v>320544.46000000002</v>
          </cell>
          <cell r="G1091">
            <v>40652</v>
          </cell>
        </row>
        <row r="1092">
          <cell r="C1092">
            <v>2030</v>
          </cell>
          <cell r="D1092" t="str">
            <v>E - Suministro E Instalación De Lámpara De Incrustar 2 X 17 W T - 8, Pantalla Especular De 0.60 X 0.60 Metros</v>
          </cell>
          <cell r="E1092" t="str">
            <v>UN</v>
          </cell>
          <cell r="F1092">
            <v>176131.88</v>
          </cell>
          <cell r="G1092">
            <v>41737</v>
          </cell>
        </row>
        <row r="1093">
          <cell r="C1093">
            <v>2036</v>
          </cell>
          <cell r="D1093" t="str">
            <v>Mantenimiento En Base De Columna En Perfileria Tipo Phr - C Existente O En Tuberia D = 10", Incluye Lijada, Grateado, Aplicacion De Pintura Tipo Epoxipoliamida</v>
          </cell>
          <cell r="E1093" t="str">
            <v>UN</v>
          </cell>
          <cell r="F1093">
            <v>110645.58</v>
          </cell>
          <cell r="G1093">
            <v>40659</v>
          </cell>
        </row>
        <row r="1094">
          <cell r="C1094">
            <v>2037</v>
          </cell>
          <cell r="D1094" t="str">
            <v>Mantenimiento De Estructura Metalica De Cubierta En Perfil Phr - C, Lijada, Grateada,  Cepillada, Aplicacion De Pintura Anticorrosiva Tipo Epoxipoliamida</v>
          </cell>
          <cell r="E1094" t="str">
            <v>M2</v>
          </cell>
          <cell r="F1094">
            <v>24267.57</v>
          </cell>
          <cell r="G1094">
            <v>40659</v>
          </cell>
        </row>
        <row r="1095">
          <cell r="C1095">
            <v>2038</v>
          </cell>
          <cell r="D1095" t="str">
            <v>Mantenimiento De Cubierta Trapezoidal De Acesco, Incluye Cambio De Teja Averiada Por Nueva, Tornilleria, Impermeabilizacion En La Tornilleria</v>
          </cell>
          <cell r="E1095" t="str">
            <v>M2</v>
          </cell>
          <cell r="F1095">
            <v>27598</v>
          </cell>
          <cell r="G1095">
            <v>40659</v>
          </cell>
        </row>
        <row r="1096">
          <cell r="C1096">
            <v>2039</v>
          </cell>
          <cell r="D1096" t="str">
            <v>Cambio De Elementos Averiados En La Estructura Metálica Cerchas, Correas Y Platinas De Uniones</v>
          </cell>
          <cell r="E1096" t="str">
            <v>M2</v>
          </cell>
          <cell r="F1096">
            <v>37531.660000000003</v>
          </cell>
          <cell r="G1096">
            <v>41015</v>
          </cell>
        </row>
        <row r="1097">
          <cell r="C1097">
            <v>2040</v>
          </cell>
          <cell r="D1097" t="str">
            <v>Suministro E Instalación De Malla Tipo Ciclón Galvanizada De 2" X 2", Forrada En Pvc, Calibre 10, Reforzada Con Tubería Galvanizada D = 2" Y 1 1/2 " A Cada 2.00 Metros, Acabada En Pintura Anticorrosiva Y Esmalte, Incluye Base Y Viga En Concreto</v>
          </cell>
          <cell r="E1097" t="str">
            <v>M2</v>
          </cell>
          <cell r="F1097">
            <v>63900.9</v>
          </cell>
          <cell r="G1097">
            <v>42524</v>
          </cell>
        </row>
        <row r="1098">
          <cell r="C1098">
            <v>2041</v>
          </cell>
          <cell r="D1098" t="str">
            <v>Mantenimiento De Lamina De Losa Metaldeck, Incluye Lijado, Grateado, Cepillado, Aplicacion De Pintura Tipo Epoxipoliamida</v>
          </cell>
          <cell r="E1098" t="str">
            <v>M2</v>
          </cell>
          <cell r="F1098">
            <v>35011.879999999997</v>
          </cell>
          <cell r="G1098">
            <v>40659</v>
          </cell>
        </row>
        <row r="1099">
          <cell r="C1099">
            <v>2042</v>
          </cell>
          <cell r="D1099" t="str">
            <v>Mantenimiento De Baranda Metalica, Consta De  Lijada, Grateada,  Cepillada, Aplicacion De Pintura Anticorrosiva Tipo Epoxipoliamida</v>
          </cell>
          <cell r="E1099" t="str">
            <v>M2</v>
          </cell>
          <cell r="F1099">
            <v>18654.64</v>
          </cell>
          <cell r="G1099">
            <v>40659</v>
          </cell>
        </row>
        <row r="1100">
          <cell r="C1100">
            <v>2043</v>
          </cell>
          <cell r="D1100" t="str">
            <v>Mantenimiento De Estructura Metalica De Escalera, Consta De  Lijada, Grateada,  Cepillada, Aplicacion De Pintura Anticorrosiva Tipo Epoxipoliamida, Incluye Arreglo De Peldaños En Concreto</v>
          </cell>
          <cell r="E1100" t="str">
            <v>M2</v>
          </cell>
          <cell r="F1100">
            <v>45500</v>
          </cell>
          <cell r="G1100">
            <v>40659</v>
          </cell>
        </row>
        <row r="1101">
          <cell r="C1101">
            <v>2053</v>
          </cell>
          <cell r="D1101" t="str">
            <v>Suministro E Instalación De Portón Metálico En Lámina Galvanizada Calibre 14, Incluye Marcos Y Refuerzos En Tubería Galvanizada D = 2", Pintura Con Anticorrosivo Y Esmalte, Cerraduras Y Herrajes</v>
          </cell>
          <cell r="E1101" t="str">
            <v>M2</v>
          </cell>
          <cell r="F1101">
            <v>130000</v>
          </cell>
          <cell r="G1101">
            <v>41068</v>
          </cell>
        </row>
        <row r="1102">
          <cell r="C1102">
            <v>2056</v>
          </cell>
          <cell r="D1102" t="str">
            <v>Relleno En Material De Subbase (E) Compactado</v>
          </cell>
          <cell r="E1102" t="str">
            <v>M3</v>
          </cell>
          <cell r="F1102">
            <v>112684.45</v>
          </cell>
          <cell r="G1102">
            <v>42102</v>
          </cell>
        </row>
        <row r="1103">
          <cell r="C1103">
            <v>2057</v>
          </cell>
          <cell r="D1103" t="str">
            <v>Relleno En Material De Base (E) Compactado</v>
          </cell>
          <cell r="E1103" t="str">
            <v>M3</v>
          </cell>
          <cell r="F1103">
            <v>114595.45</v>
          </cell>
          <cell r="G1103">
            <v>42552</v>
          </cell>
        </row>
        <row r="1104">
          <cell r="C1104">
            <v>2066</v>
          </cell>
          <cell r="D1104" t="str">
            <v>Suministro E Instalacion De Malla Ciclon Galvanizada Altura 2.40 Metros, Calibre 8, Con Hueco De 2" X 2", Estructura Con Parales En Tuberia Galvanizada De 100 X 40 Mm Calibre 2 Mm, Angulos De 2" X 2" X 1/8" Y 1" X 1" X 1/8", Tuberia Galvanizada De 1" Calibre 18 Como Rigidizador, Platina De 3/4" Para Pisamalla, Tuberia Mueble Horizontal Cuadrado De 1.1/2" Calibre 20, Soldadura 6013 As Welding, Acabado Con Pintura Anticorrosiva Y Esmalte</v>
          </cell>
          <cell r="E1104" t="str">
            <v>ML</v>
          </cell>
          <cell r="F1104">
            <v>320606.74</v>
          </cell>
          <cell r="G1104">
            <v>40674</v>
          </cell>
        </row>
        <row r="1105">
          <cell r="C1105">
            <v>2067</v>
          </cell>
          <cell r="D1105" t="str">
            <v>Suministro E Instalacion De Malla Ciclon Galvanizada Altura 2.40 Metros, Calibre 8, Con Hueco De 2" X 2", Estructura Con Parales En Tuberia Galvanizada De 100 X 40 Mm Calibre 2 Mm, Angulos De 2" X 2" X 1/8" Y 1" X 1" X 1/8", Tuberia Galvanizada De 1" Calibre 18 Como Rigidizador, Platina De 3/4" Para Pisamalla, Tuberia Mueble Horizontal Cuadrado De 1.1/2" Calibre 20, Soldadura 6013 As Welding, Acabado Con Pintura Anticorrosiva Y Esmalte</v>
          </cell>
          <cell r="E1105" t="str">
            <v>M2</v>
          </cell>
          <cell r="F1105">
            <v>106184.33</v>
          </cell>
          <cell r="G1105">
            <v>42314</v>
          </cell>
        </row>
        <row r="1106">
          <cell r="C1106">
            <v>2068</v>
          </cell>
          <cell r="D1106" t="str">
            <v>Construccion De Ponton O Puente Tipo A De 8.00 X 7.00 X 2.20 Metros (Medidas Libres) Incluye Nivelacion, Replanteo Y Señalizacion, Manejo De Aguas, Excavaciones, Rellenos, Base En Suelo Cemento, Estructura En Concreto Armado, Baranda, Bordillo, Rampa De 7.00 Metros</v>
          </cell>
          <cell r="E1106" t="str">
            <v>UN</v>
          </cell>
          <cell r="F1106">
            <v>60297327</v>
          </cell>
          <cell r="G1106">
            <v>41008</v>
          </cell>
        </row>
        <row r="1107">
          <cell r="C1107">
            <v>2069</v>
          </cell>
          <cell r="D1107" t="str">
            <v>Suministro E Instalación De Muro En Drywall Por Ambas Caras</v>
          </cell>
          <cell r="E1107" t="str">
            <v>M2</v>
          </cell>
          <cell r="F1107">
            <v>72642.350000000006</v>
          </cell>
          <cell r="G1107">
            <v>42472</v>
          </cell>
        </row>
        <row r="1108">
          <cell r="C1108">
            <v>2070</v>
          </cell>
          <cell r="D1108" t="str">
            <v>Suministro E Instalacion De Puerta  De Tablero De 2.00 X 1.00 Metro En Madera De Cedro Tallada Con Decorado, Color Caramelo Oscuro, Marco En Madera De Roble De 5" X 2", Bisagra Pala Ancha De 3", Con Tornillo Goloso De 1 1/4", Incluye Cerradura De Bola</v>
          </cell>
          <cell r="E1108" t="str">
            <v>UN</v>
          </cell>
          <cell r="F1108">
            <v>555500</v>
          </cell>
          <cell r="G1108">
            <v>41344</v>
          </cell>
        </row>
        <row r="1109">
          <cell r="C1109">
            <v>2071</v>
          </cell>
          <cell r="D1109" t="str">
            <v>Suministro E Instalacion De Puerta  De Tablero De 2.00 X 0.90 Metros En Madera De Cedro Tallada Con Decorado, Color Caramelo Oscuro, Marco En Madera De Roble De 5" X 2", Bisagra Pala Ancha De 3", Con Tornillo Goloso De 1 1/4", Incluye Cerradura De Bola</v>
          </cell>
          <cell r="E1109" t="str">
            <v>UN</v>
          </cell>
          <cell r="F1109">
            <v>500000</v>
          </cell>
          <cell r="G1109">
            <v>41590</v>
          </cell>
        </row>
        <row r="1110">
          <cell r="C1110">
            <v>2072</v>
          </cell>
          <cell r="D1110" t="str">
            <v>Suministro E Instalacion De Puerta  De Tablero De 2.00 X 0.80 Metros En Madera De Cedro Tallada Con Decorado, Color Caramelo Oscuro, Marco En Madera De Roble De 5" X 2", Bisagra Pala Ancha De 3", Con Tornillo Goloso De 1 1/4", Incluye Cerradura De Bola</v>
          </cell>
          <cell r="E1110" t="str">
            <v>UN</v>
          </cell>
          <cell r="F1110">
            <v>450000</v>
          </cell>
          <cell r="G1110">
            <v>40696</v>
          </cell>
        </row>
        <row r="1111">
          <cell r="C1111">
            <v>2073</v>
          </cell>
          <cell r="D1111" t="str">
            <v>Suministro E Instalacion De Puerta  De Tablero De 2.00 X 0.70 Metro En Madera De Cedro Tallada Con Decorado, Color Caramelo Oscuro, Marco En Madera De Roble De 5" X 2", Bisagra Pala Ancha De 3", Con Tornillo Goloso De 1 1/4", Incluye Cerradura De Bola</v>
          </cell>
          <cell r="E1111" t="str">
            <v>UN</v>
          </cell>
          <cell r="F1111">
            <v>400000</v>
          </cell>
          <cell r="G1111">
            <v>40696</v>
          </cell>
        </row>
        <row r="1112">
          <cell r="C1112">
            <v>2074</v>
          </cell>
          <cell r="D1112" t="str">
            <v>Suministro E Instalacion De Puerta  De Tablero De 2.00 X 0.95 Metro En Madera De Cedro Tallada Con Decorado, Color Caramelo Oscuro, Marco En Madera De Roble De 5" X 2", Bisagra Pala Ancha De 3", Con Tornillo Goloso De 1 1/4", Incluye Cerradura De Bola</v>
          </cell>
          <cell r="E1112" t="str">
            <v>UN</v>
          </cell>
          <cell r="F1112">
            <v>525000</v>
          </cell>
          <cell r="G1112">
            <v>40696</v>
          </cell>
        </row>
        <row r="1113">
          <cell r="C1113">
            <v>2075</v>
          </cell>
          <cell r="D1113" t="str">
            <v>Suministro E Instalacion De Closet: Marco, Jambas Y Hojas En Madera De Cedro, Incluye Bisagras, Manijas, Pasadores Y Cerraduras; Estructura Interna En Triplex Pizano Okume Calibre 4 Mm, Entamborados Con Madera De Cedro (2 Caras), Con Espacio Para Percheros, Entrepaños, Divisiones, Zapateras; Pintado En Color Madera Natural (Lacas Catalizadas Semi Mate)</v>
          </cell>
          <cell r="E1113" t="str">
            <v>M2</v>
          </cell>
          <cell r="F1113">
            <v>464000</v>
          </cell>
          <cell r="G1113">
            <v>42578</v>
          </cell>
        </row>
        <row r="1114">
          <cell r="C1114">
            <v>2076</v>
          </cell>
          <cell r="D1114" t="str">
            <v>Suministro E Instalacion De Mueble 100% Metalico En Lamina Cold Rolled 2.00 X 1.35 X 0.67 Metros 3G, 98 Pistolas, Cierre De Seguridad, Capacidad De Almacenamiento, Ref. M001 Compumuebles O Similar</v>
          </cell>
          <cell r="E1114" t="str">
            <v>UN</v>
          </cell>
          <cell r="F1114">
            <v>5403500</v>
          </cell>
          <cell r="G1114">
            <v>40696</v>
          </cell>
        </row>
        <row r="1115">
          <cell r="C1115">
            <v>2077</v>
          </cell>
          <cell r="D1115" t="str">
            <v>Suministro E Instalacion De Mueble De Recepcion Para 2 Personas, De 2.40 X 1.00 X 0.60 Metros, Incluye Archivador Metalico, Frente En Lamina Para Cada Puesto, Puesto De Trabajo En Formica De 30 Mm, Ref. M00 De Compumuebles O Similar</v>
          </cell>
          <cell r="E1115" t="str">
            <v>UN</v>
          </cell>
          <cell r="F1115">
            <v>6000000</v>
          </cell>
          <cell r="G1115">
            <v>40696</v>
          </cell>
        </row>
        <row r="1116">
          <cell r="C1116">
            <v>2078</v>
          </cell>
          <cell r="D1116" t="str">
            <v>Limpieza Y Lavado De Fachada Con Acido Para Quitar Manchas Y Mohos</v>
          </cell>
          <cell r="E1116" t="str">
            <v>M2</v>
          </cell>
          <cell r="F1116">
            <v>800</v>
          </cell>
          <cell r="G1116">
            <v>40689</v>
          </cell>
        </row>
        <row r="1117">
          <cell r="C1117">
            <v>2079</v>
          </cell>
          <cell r="D1117" t="str">
            <v>Suministro E Instalacion De Vidrio Transparente Templado De Seguridad De 10 Mm, Para Fachadas, Con Bordes Pulidos, Brillados, Instalados Con Accesorios En Aluminio, Para Puerta: Esquinero Superior E Inferior, Manija En Acero, Pivote De Piso,Bisagra Hidraulica, Pistola De Giro, Para Cuerpos Fijos Seran Sostenidos Con Perfil Efe En La Parte Superior E Inferior, Tornilleria En Acero Y Sellado Con Silicona</v>
          </cell>
          <cell r="E1117" t="str">
            <v>M2</v>
          </cell>
          <cell r="F1117">
            <v>222160</v>
          </cell>
          <cell r="G1117">
            <v>42496</v>
          </cell>
        </row>
        <row r="1118">
          <cell r="C1118">
            <v>2081</v>
          </cell>
          <cell r="D1118" t="str">
            <v>Suministro E Instalacion De Mueble Inferior Y Superior Para Cocina, Puertas En Mdf 15 Mm Con Caras Enchapadas En Melamina Color Wengue, Bisagras De Presion Y Manijas En Barra De 3/8", Maciza De Acero Inoxidable De 0.25 Metros Y Cerradura Tipo Boton, 3 Gavetas Con Rieles De Extensión, Mueble Para Micro Ondas, Incluye Meson En Marmol Granito, Sifon Y Griferia, Incluye Transporte (Ver Diseño)</v>
          </cell>
          <cell r="E1118" t="str">
            <v>ML</v>
          </cell>
          <cell r="F1118">
            <v>1700000</v>
          </cell>
          <cell r="G1118">
            <v>42578</v>
          </cell>
        </row>
        <row r="1119">
          <cell r="C1119">
            <v>2082</v>
          </cell>
          <cell r="D1119" t="str">
            <v>E - Suministro E Instalacion De Cantonera En Puerta De Recepcion</v>
          </cell>
          <cell r="E1119" t="str">
            <v>UN</v>
          </cell>
          <cell r="F1119">
            <v>353500</v>
          </cell>
          <cell r="G1119">
            <v>41451</v>
          </cell>
        </row>
        <row r="1120">
          <cell r="C1120">
            <v>2083</v>
          </cell>
          <cell r="D1120" t="str">
            <v>Suministro E Instalacion De Archivo Rodante De 1 Cuerpo - 2 Servicios En Lamina Cold Rolled Y Riel De Desplazamiento, Ref. N23 Compumuebles O Similar</v>
          </cell>
          <cell r="E1120" t="str">
            <v>UN</v>
          </cell>
          <cell r="F1120">
            <v>1500000</v>
          </cell>
          <cell r="G1120">
            <v>40696</v>
          </cell>
        </row>
        <row r="1121">
          <cell r="C1121">
            <v>2084</v>
          </cell>
          <cell r="D1121" t="str">
            <v>Mantenimiento Preventivo Y Correctivo: Sondeo, Destaponamiento Y Desodorizacion De Aparatos Sanitarios En Baterias Sanitarias Hasta La Red De Distribucion General</v>
          </cell>
          <cell r="E1121" t="str">
            <v>UN</v>
          </cell>
          <cell r="F1121">
            <v>160000</v>
          </cell>
          <cell r="G1121">
            <v>40697</v>
          </cell>
        </row>
        <row r="1122">
          <cell r="C1122">
            <v>2085</v>
          </cell>
          <cell r="D1122" t="str">
            <v>Mantenimiento Preventivo Y Correctivo: Sondeo, Destaponamiento Y Desodorizacion De Registros Sanitarios Hasta El Punto De Desague Final</v>
          </cell>
          <cell r="E1122" t="str">
            <v>UN</v>
          </cell>
          <cell r="F1122">
            <v>240000</v>
          </cell>
          <cell r="G1122">
            <v>40697</v>
          </cell>
        </row>
        <row r="1123">
          <cell r="C1123">
            <v>2086</v>
          </cell>
          <cell r="D1123" t="str">
            <v>Mantenimiento Preventivo Y Correctivo: Sondeo, Destaponamiento Y Desodorizacion De Tuberia Sanitaria Pvc, Red De Distribucion O De Interconexion General</v>
          </cell>
          <cell r="E1123" t="str">
            <v>ML</v>
          </cell>
          <cell r="F1123">
            <v>15000</v>
          </cell>
          <cell r="G1123">
            <v>40812</v>
          </cell>
        </row>
        <row r="1124">
          <cell r="C1124">
            <v>2087</v>
          </cell>
          <cell r="D1124" t="str">
            <v>Suministro E Instalacion De Puerta De 3.00 X 2.38 Metros, Estructura En Aluminio Con Perfil De 3 X 1, En Cristal Templado De Seguridad De 10 Mm, Color Bronce, Incluye Flete, (Ver Diseño)</v>
          </cell>
          <cell r="E1124" t="str">
            <v>UN</v>
          </cell>
          <cell r="F1124">
            <v>5257120</v>
          </cell>
          <cell r="G1124">
            <v>40697</v>
          </cell>
        </row>
        <row r="1125">
          <cell r="C1125">
            <v>2088</v>
          </cell>
          <cell r="D1125" t="str">
            <v>Suministro Instalacion Y Montaje De Sistema De Puertas Deslizante Marca Ditec, Diseño Y Fabricación Italiano, Producto De Gama Alta Para Uso Intensivo, Con Mas De 3 Millones De Aperturas, Incluye Fotocelda, Bateria De Respaldo, Sensores De Movimiento, Pulsador Multifuncionales Inalambrico, Apertura En 1.2 M/S, Funciona A 220V, Ref Rex 44 O Sumilar, Incluye Programacion De Puerta Y Flete</v>
          </cell>
          <cell r="E1125" t="str">
            <v>UN</v>
          </cell>
          <cell r="F1125">
            <v>14700000</v>
          </cell>
          <cell r="G1125">
            <v>40697</v>
          </cell>
        </row>
        <row r="1126">
          <cell r="C1126">
            <v>2089</v>
          </cell>
          <cell r="D1126" t="str">
            <v>Mantenimiento De Ventaneria De Fachada Altura 15 Metros Aproximadamente: Limpieza Y Lavado, Incluye Reposición De Perfileria En Aluminio, Felpa, Rodamiento, Tornilleria, Cerraduras, Sustitución De Papel Polarizado, Sellamiento Con Silicona</v>
          </cell>
          <cell r="E1126" t="str">
            <v>M2</v>
          </cell>
          <cell r="F1126">
            <v>65000</v>
          </cell>
          <cell r="G1126">
            <v>40697</v>
          </cell>
        </row>
        <row r="1127">
          <cell r="C1127">
            <v>2090</v>
          </cell>
          <cell r="D1127" t="str">
            <v>Suministro E Instalacion De Divisiones De Oficina En Vidrio Templado De Seguridad De 10 Mm, Incoloro Con Bordes Pulidos, Brillados, Instalados Con Perfil Efe En La Parte Superior E Inferior (Sistema Spider)</v>
          </cell>
          <cell r="E1127" t="str">
            <v>M2</v>
          </cell>
          <cell r="F1127">
            <v>525000</v>
          </cell>
          <cell r="G1127">
            <v>42429</v>
          </cell>
        </row>
        <row r="1128">
          <cell r="C1128">
            <v>2102</v>
          </cell>
          <cell r="D1128" t="str">
            <v>Suministro E Instalacion De Banca Tipo Foro - S (Ver Diseño)</v>
          </cell>
          <cell r="E1128" t="str">
            <v>UN</v>
          </cell>
          <cell r="F1128">
            <v>367569.12</v>
          </cell>
          <cell r="G1128">
            <v>40703</v>
          </cell>
        </row>
        <row r="1129">
          <cell r="C1129">
            <v>2103</v>
          </cell>
          <cell r="D1129" t="str">
            <v>Suministro E Instalacion De Banca Tipo Foro - L (Ver Diseño)</v>
          </cell>
          <cell r="E1129" t="str">
            <v>UN</v>
          </cell>
          <cell r="F1129">
            <v>414332.81</v>
          </cell>
          <cell r="G1129">
            <v>40703</v>
          </cell>
        </row>
        <row r="1130">
          <cell r="C1130">
            <v>2104</v>
          </cell>
          <cell r="D1130" t="str">
            <v>Suministro E Instalacion De Avisos De Señalizacion De 1.00 X 050 Metros En Lamina Galvanizada Calibre 16, Estructura De Soporte - Paral En Angulo De Hierro De 1 1/2" X 1/8" De Espesor, Pintado Con Anticorrosivo Y Esmalte, Incluye Escrito De Informacion, Logotipo Institucional De La Alcaldia Y Secretaria De Salud, Punto De Instalacion, Excavacion De 0.50 X 0.70 Metros, Concreto Para Fijacion De 2500 Psi  De 0.50 X 0.50 X 0.20 Metros , Relleno Y Reparacion De Pisos Afectados. (Ver Diseño)</v>
          </cell>
          <cell r="E1130" t="str">
            <v>UN</v>
          </cell>
          <cell r="F1130">
            <v>338000</v>
          </cell>
          <cell r="G1130">
            <v>40704</v>
          </cell>
        </row>
        <row r="1131">
          <cell r="C1131">
            <v>2105</v>
          </cell>
          <cell r="D1131" t="str">
            <v>Equipamiento - Suministro E Instalacion De Barras Paralelas De 1.20 Metros De Largo X 0.95 Metros De Alto, En Tuberia Galvanizada D = 1.1/2", Pintadas Con Anticorrosivo Y Acabadas En Esmalte, Incluye Adecuacion Del Punto De Instalacion, Excavacion, Concreto De 2500 Psi Para Fijacion, Relleno Y Reparacion De Pisos Afectados. (Ver Diseño)</v>
          </cell>
          <cell r="E1131" t="str">
            <v>UN</v>
          </cell>
          <cell r="F1131">
            <v>350000</v>
          </cell>
          <cell r="G1131">
            <v>40704</v>
          </cell>
        </row>
        <row r="1132">
          <cell r="C1132">
            <v>2106</v>
          </cell>
          <cell r="D1132" t="str">
            <v>Equipamiento - Suministro E Instalacion De Barras Fijas De 2.50 Metros De Alto X 0.70 Metros De Ancho, En Tuberia Galvanizada D = 1.1/2", Pintadas Con Anticorrosivo Y Acabadas En Esmalte, Incluye Adecuacion Del Punto De Instalacion, Excavacion, Concreto De 2500 Psi Para Fijacion, Relleno Y Reparacion De Pisos Afectados. (Ver Diseño)</v>
          </cell>
          <cell r="E1132" t="str">
            <v>UN</v>
          </cell>
          <cell r="F1132">
            <v>250000</v>
          </cell>
          <cell r="G1132">
            <v>40704</v>
          </cell>
        </row>
        <row r="1133">
          <cell r="C1133">
            <v>2107</v>
          </cell>
          <cell r="D1133" t="str">
            <v>Equipamiento - Suministro E Instalacion De Paralelas Para Ejercicio De Tricep De 1.30 Metros De Alto, Con Barra Superior De 0.30 Metros, A Una Distancia Entre Ellas De 0.80 Metros, En Tuberia Galvanizada D = 1.1/2", Pintadas Con Anticorrosivo Y Acabadas En Esmalte, Incluye Adecuacion Del Punto De Instalacion, Excavacion, Concreto De 2500 Psi Para Fijacion, Relleno Y Reparacion De Pisos Afectados. (Ver Diseño)</v>
          </cell>
          <cell r="E1133" t="str">
            <v>UN</v>
          </cell>
          <cell r="F1133">
            <v>300000</v>
          </cell>
          <cell r="G1133">
            <v>40704</v>
          </cell>
        </row>
        <row r="1134">
          <cell r="C1134">
            <v>2108</v>
          </cell>
          <cell r="D1134" t="str">
            <v>Equipamiento - Suministro E Instalacion De Juego De Soportes Para Ejercicios Abdominales De 0.40 Metros De Ancho, X 0.20 Metros De Alto, En Tuberia Galvanizada D = 1.1/2", Pintadas Con Anticorrosivo Y Acabadas En Esmalte, Incluye Adecuacion Del Punto De Instalacion, Excavacion, Concreto De 2500 Psi Para Fijacion, Relleno Y Reparacion De Pisos Afectados. (Ver Diseño)</v>
          </cell>
          <cell r="E1134" t="str">
            <v>UN</v>
          </cell>
          <cell r="F1134">
            <v>200000</v>
          </cell>
          <cell r="G1134">
            <v>40704</v>
          </cell>
        </row>
        <row r="1135">
          <cell r="C1135">
            <v>2109</v>
          </cell>
          <cell r="D1135" t="str">
            <v>Bordillo En Concreto De 3000 Psi De 0.15 X 0.60 Metros</v>
          </cell>
          <cell r="E1135" t="str">
            <v>ML</v>
          </cell>
          <cell r="F1135">
            <v>69307.39</v>
          </cell>
          <cell r="G1135">
            <v>42068</v>
          </cell>
        </row>
        <row r="1136">
          <cell r="C1136">
            <v>2110</v>
          </cell>
          <cell r="D1136" t="str">
            <v>Solado En Concreto Premezclado De Fc =  2500 Psi</v>
          </cell>
          <cell r="E1136" t="str">
            <v>M3</v>
          </cell>
          <cell r="F1136">
            <v>534750.5</v>
          </cell>
          <cell r="G1136">
            <v>41008</v>
          </cell>
        </row>
        <row r="1137">
          <cell r="C1137">
            <v>2111</v>
          </cell>
          <cell r="D1137" t="str">
            <v>Demolicion De Sobrenivel En Ladrillo Doble Altura 0.30 Metros.</v>
          </cell>
          <cell r="E1137" t="str">
            <v>ML</v>
          </cell>
          <cell r="F1137">
            <v>5706.92</v>
          </cell>
          <cell r="G1137">
            <v>40717</v>
          </cell>
        </row>
        <row r="1138">
          <cell r="C1138">
            <v>2114</v>
          </cell>
          <cell r="D1138" t="str">
            <v>E - Suministro E Instalacion De Tuberia Flexiconduit - Coraza 1" L/T Metalica</v>
          </cell>
          <cell r="E1138" t="str">
            <v>ML</v>
          </cell>
          <cell r="F1138">
            <v>10483.219999999999</v>
          </cell>
          <cell r="G1138">
            <v>41451</v>
          </cell>
        </row>
        <row r="1139">
          <cell r="C1139">
            <v>2115</v>
          </cell>
          <cell r="D1139" t="str">
            <v>E - Suministro E Instalacion De Tuberia Flexiconduit - Coraza 3/4" L/T Metalica</v>
          </cell>
          <cell r="E1139" t="str">
            <v>ML</v>
          </cell>
          <cell r="F1139">
            <v>6610.82</v>
          </cell>
          <cell r="G1139">
            <v>41451</v>
          </cell>
        </row>
        <row r="1140">
          <cell r="C1140">
            <v>2118</v>
          </cell>
          <cell r="D1140" t="str">
            <v>E - Suministro E Instalacion De Conector Recto Electrico De 3/4"</v>
          </cell>
          <cell r="E1140" t="str">
            <v>UN</v>
          </cell>
          <cell r="F1140">
            <v>5997.19</v>
          </cell>
          <cell r="G1140">
            <v>41451</v>
          </cell>
        </row>
        <row r="1141">
          <cell r="C1141">
            <v>2120</v>
          </cell>
          <cell r="D1141" t="str">
            <v>Suministro E Instalacion De Caja De Paso De Interperie De 240 X 310 X 120</v>
          </cell>
          <cell r="E1141" t="str">
            <v>UN</v>
          </cell>
          <cell r="F1141">
            <v>76805.5</v>
          </cell>
          <cell r="G1141">
            <v>41451</v>
          </cell>
        </row>
        <row r="1142">
          <cell r="C1142">
            <v>2122</v>
          </cell>
          <cell r="D1142" t="str">
            <v>Perforaciones En Lamina Super Board, Para Empotrar Lampara, Ductos De Aire Acondicionado, Rejillas, Entre Otros</v>
          </cell>
          <cell r="E1142" t="str">
            <v>UN</v>
          </cell>
          <cell r="F1142">
            <v>21411.88</v>
          </cell>
          <cell r="G1142">
            <v>40746</v>
          </cell>
        </row>
        <row r="1143">
          <cell r="C1143">
            <v>2123</v>
          </cell>
          <cell r="D1143" t="str">
            <v>Perforaciones En Muro De 0.40 X 0.40 Metros, Incluye Filetes Y Acabado</v>
          </cell>
          <cell r="E1143" t="str">
            <v>UN</v>
          </cell>
          <cell r="F1143">
            <v>47508.81</v>
          </cell>
          <cell r="G1143">
            <v>40746</v>
          </cell>
        </row>
        <row r="1144">
          <cell r="C1144">
            <v>2127</v>
          </cell>
          <cell r="D1144" t="str">
            <v>E - Salida En Cable No. 4 + 1 No. 4 + 1 No. 6 (T)</v>
          </cell>
          <cell r="E1144" t="str">
            <v>ML</v>
          </cell>
          <cell r="F1144">
            <v>69294.38</v>
          </cell>
          <cell r="G1144">
            <v>41451</v>
          </cell>
        </row>
        <row r="1145">
          <cell r="C1145">
            <v>2128</v>
          </cell>
          <cell r="D1145" t="str">
            <v>Suministro E Instalacion De Cielo Raso En Lamina Superboard, Con Estructura Metalica Y Perfil Omega A Cada 0.41 Metros.</v>
          </cell>
          <cell r="E1145" t="str">
            <v>M2</v>
          </cell>
          <cell r="F1145">
            <v>49592.03</v>
          </cell>
          <cell r="G1145">
            <v>41927</v>
          </cell>
        </row>
        <row r="1146">
          <cell r="C1146">
            <v>2129</v>
          </cell>
          <cell r="D1146" t="str">
            <v>Suministro E Instalacion De Estructura De Soporte Adicional Para Condiciones Diferentes De Amarre Del Cielo Raso Con Lamina Superboard</v>
          </cell>
          <cell r="E1146" t="str">
            <v>ML</v>
          </cell>
          <cell r="F1146">
            <v>27034.27</v>
          </cell>
          <cell r="G1146">
            <v>40792</v>
          </cell>
        </row>
        <row r="1147">
          <cell r="C1147">
            <v>2137</v>
          </cell>
          <cell r="D1147" t="str">
            <v>Pañete Allanado Impermeabilizado Sobre Losa De Entrepiso, Mortero 1:4</v>
          </cell>
          <cell r="E1147" t="str">
            <v>M2</v>
          </cell>
          <cell r="F1147">
            <v>19336.52</v>
          </cell>
          <cell r="G1147">
            <v>40785</v>
          </cell>
        </row>
        <row r="1148">
          <cell r="C1148">
            <v>2138</v>
          </cell>
          <cell r="D1148" t="str">
            <v>Columna En Tuberia Pvc D = 2", Rellena Con Mortero 1:4, Incluye Acero De Refuerzo 1 Varilla De 3/8"</v>
          </cell>
          <cell r="E1148" t="str">
            <v>ML</v>
          </cell>
          <cell r="F1148">
            <v>21656.52</v>
          </cell>
          <cell r="G1148">
            <v>40785</v>
          </cell>
        </row>
        <row r="1149">
          <cell r="C1149">
            <v>2139</v>
          </cell>
          <cell r="D1149" t="str">
            <v>Suministro E Instalacion De Extractor De Aire De 6" Cuadrado Kdk</v>
          </cell>
          <cell r="E1149" t="str">
            <v>UN</v>
          </cell>
          <cell r="F1149">
            <v>121590</v>
          </cell>
          <cell r="G1149">
            <v>40785</v>
          </cell>
        </row>
        <row r="1150">
          <cell r="C1150">
            <v>2140</v>
          </cell>
          <cell r="D1150" t="str">
            <v>Suministro E Instalacion De Canaleta Plastica De 100 X 45 Mm Lisa Dexon</v>
          </cell>
          <cell r="E1150" t="str">
            <v>ML</v>
          </cell>
          <cell r="F1150">
            <v>33019.67</v>
          </cell>
          <cell r="G1150">
            <v>40785</v>
          </cell>
        </row>
        <row r="1151">
          <cell r="C1151">
            <v>2141</v>
          </cell>
          <cell r="D1151" t="str">
            <v>Cimiento De 0.30 X 0.30 Mts, En Concreto De 2500 Psi Reforzado Con 4 Varillas De 1/2", Estribos De 3/8" A Cada 0.20 Mts</v>
          </cell>
          <cell r="E1151" t="str">
            <v>ML</v>
          </cell>
          <cell r="F1151">
            <v>78450.11</v>
          </cell>
          <cell r="G1151">
            <v>42201</v>
          </cell>
        </row>
        <row r="1152">
          <cell r="C1152">
            <v>2142</v>
          </cell>
          <cell r="D1152" t="str">
            <v>Viga De Amarre En Concreto De 3000 Psi De 0.15 X 0.20 Metros, Incluye Acero De Refuerzo 2 Varillas D = 3/8", Estribos D = 1/4" A Cada 0.20 Metros</v>
          </cell>
          <cell r="E1152" t="str">
            <v>ML</v>
          </cell>
          <cell r="F1152">
            <v>36481.33</v>
          </cell>
          <cell r="G1152">
            <v>42779</v>
          </cell>
        </row>
        <row r="1153">
          <cell r="C1153">
            <v>2143</v>
          </cell>
          <cell r="D1153" t="str">
            <v>Plantilla De Piso En Concreto De 2000 Psi E = 0.05 Metros</v>
          </cell>
          <cell r="E1153" t="str">
            <v>M2</v>
          </cell>
          <cell r="F1153">
            <v>20871.11</v>
          </cell>
          <cell r="G1153">
            <v>42201</v>
          </cell>
        </row>
        <row r="1154">
          <cell r="C1154">
            <v>2144</v>
          </cell>
          <cell r="D1154" t="str">
            <v>Viga Dintel En Concreto De 2000 Psi De 0.10 X 0.20, Incluye 2 Varillas De 3/8"</v>
          </cell>
          <cell r="E1154" t="str">
            <v>ML</v>
          </cell>
          <cell r="F1154">
            <v>31661.71</v>
          </cell>
          <cell r="G1154">
            <v>42601</v>
          </cell>
        </row>
        <row r="1155">
          <cell r="C1155">
            <v>2145</v>
          </cell>
          <cell r="D1155" t="str">
            <v>Pañete Mortero 1:6 Impermeabilizado, Allanado Sobre Muro E = 0.025 Metros</v>
          </cell>
          <cell r="E1155" t="str">
            <v>M2</v>
          </cell>
          <cell r="F1155">
            <v>19208.36</v>
          </cell>
          <cell r="G1155">
            <v>40816</v>
          </cell>
        </row>
        <row r="1156">
          <cell r="C1156">
            <v>2146</v>
          </cell>
          <cell r="D1156" t="str">
            <v>Suministro E Instalacion De Puerta Entamborada De 2.00 X 1.00 Metros Incluye Marco En Madera, Bisagras Y Cerrojo O Pasador</v>
          </cell>
          <cell r="E1156" t="str">
            <v>UN</v>
          </cell>
          <cell r="F1156">
            <v>264848.33</v>
          </cell>
          <cell r="G1156">
            <v>40816</v>
          </cell>
        </row>
        <row r="1157">
          <cell r="C1157">
            <v>2148</v>
          </cell>
          <cell r="D1157" t="str">
            <v>Suministro E Instalación De Rejilla De Retorno De Aire Acondicionado En Aluminio Blanco De 18" X 12" Sin Damper Mas Contramarco.</v>
          </cell>
          <cell r="E1157" t="str">
            <v>UN</v>
          </cell>
          <cell r="F1157">
            <v>129685</v>
          </cell>
          <cell r="G1157">
            <v>41144</v>
          </cell>
        </row>
        <row r="1158">
          <cell r="C1158">
            <v>2151</v>
          </cell>
          <cell r="D1158" t="str">
            <v>E - Suministro, Instalacion Y Montaje De Transformador Seco De 15 Kva, 225 Vp, 214/124 Vs, Marca Jlb O Similar</v>
          </cell>
          <cell r="E1158" t="str">
            <v>UN</v>
          </cell>
          <cell r="F1158">
            <v>4321875</v>
          </cell>
          <cell r="G1158">
            <v>41737</v>
          </cell>
        </row>
        <row r="1159">
          <cell r="C1159">
            <v>2152</v>
          </cell>
          <cell r="D1159" t="str">
            <v>Base En Concreto Fluido De 1500 Psi E= 0.15 Metros</v>
          </cell>
          <cell r="E1159" t="str">
            <v>M2</v>
          </cell>
          <cell r="F1159">
            <v>80288.08</v>
          </cell>
          <cell r="G1159">
            <v>41052</v>
          </cell>
        </row>
        <row r="1160">
          <cell r="C1160">
            <v>2153</v>
          </cell>
          <cell r="D1160" t="str">
            <v>Base En Concreto Fluído De 1500 Psi Premezclado, E = 0.15 Metros</v>
          </cell>
          <cell r="E1160" t="str">
            <v>M2</v>
          </cell>
          <cell r="F1160">
            <v>52556</v>
          </cell>
          <cell r="G1160">
            <v>42524</v>
          </cell>
        </row>
        <row r="1161">
          <cell r="C1161">
            <v>2156</v>
          </cell>
          <cell r="D1161" t="str">
            <v>Solado En Concreto De 1500 Psi E = 0.07 Metros</v>
          </cell>
          <cell r="E1161" t="str">
            <v>M2</v>
          </cell>
          <cell r="F1161">
            <v>33480.11</v>
          </cell>
          <cell r="G1161">
            <v>41008</v>
          </cell>
        </row>
        <row r="1162">
          <cell r="C1162">
            <v>2158</v>
          </cell>
          <cell r="D1162" t="str">
            <v>Pavimento En Concreto Rígido Mr = 600 Psi,  E = 0.30 Metros, Pasadores  D = 1 1/2" - Longitud 0.50 Metros A Cada 0.30 Metros Y D = 5/8" - Longitud 1.00 Metro A Cada 1.20 Metros, Junta Y Antisol, Acelerado A 3 Dias</v>
          </cell>
          <cell r="E1162" t="str">
            <v>M2</v>
          </cell>
          <cell r="F1162">
            <v>193080.6</v>
          </cell>
          <cell r="G1162">
            <v>42493</v>
          </cell>
        </row>
        <row r="1163">
          <cell r="C1163">
            <v>2159</v>
          </cell>
          <cell r="D1163" t="str">
            <v>Placa De Fondo En Concreto De 3000 Psi, E = 0.30 Metros, No Incluye Acero De Refuerzo</v>
          </cell>
          <cell r="E1163" t="str">
            <v>M2</v>
          </cell>
          <cell r="F1163">
            <v>154710.65</v>
          </cell>
          <cell r="G1163">
            <v>41345</v>
          </cell>
        </row>
        <row r="1164">
          <cell r="C1164">
            <v>2160</v>
          </cell>
          <cell r="D1164" t="str">
            <v>Pavimento En Concreto Rígido Mr = 650 Psi, E = 0.30 Metros, Pasadores D = 1 1/2" - Longitud 0.50 Metros A Cada 0.30 Metros Y D = 5/8" - Longitud 1.00 Metros A Cada 1.20 Metros, Junta Y Antisol</v>
          </cell>
          <cell r="E1164" t="str">
            <v>M2</v>
          </cell>
          <cell r="F1164">
            <v>189809.29</v>
          </cell>
          <cell r="G1164">
            <v>42493</v>
          </cell>
        </row>
        <row r="1165">
          <cell r="C1165">
            <v>2161</v>
          </cell>
          <cell r="D1165" t="str">
            <v>Desmonte De Rejilla De Piso Metálica, De 4.00 X 8.00 Metros, Anclada En Placa De Concreto, Incluye Retiro De Material</v>
          </cell>
          <cell r="E1165" t="str">
            <v>M2</v>
          </cell>
          <cell r="F1165">
            <v>23815</v>
          </cell>
          <cell r="G1165">
            <v>41345</v>
          </cell>
        </row>
        <row r="1166">
          <cell r="C1166">
            <v>2162</v>
          </cell>
          <cell r="D1166" t="str">
            <v>Excavación A Mano</v>
          </cell>
          <cell r="E1166" t="str">
            <v>M3</v>
          </cell>
          <cell r="F1166">
            <v>18051.11</v>
          </cell>
          <cell r="G1166">
            <v>42578</v>
          </cell>
        </row>
        <row r="1167">
          <cell r="C1167">
            <v>2163</v>
          </cell>
          <cell r="D1167" t="str">
            <v>Pañete Allanado Sobre Losa De Entrepiso, Mortero 1:4 Impermeabilizado Con Sika 1</v>
          </cell>
          <cell r="E1167" t="str">
            <v>M2</v>
          </cell>
          <cell r="F1167">
            <v>19416.52</v>
          </cell>
          <cell r="G1167">
            <v>42496</v>
          </cell>
        </row>
        <row r="1168">
          <cell r="C1168">
            <v>2170</v>
          </cell>
          <cell r="D1168" t="str">
            <v>Punto De Agua Potable En Pvc De 1 1/4"</v>
          </cell>
          <cell r="E1168" t="str">
            <v>UN</v>
          </cell>
          <cell r="F1168">
            <v>67099.75</v>
          </cell>
          <cell r="G1168">
            <v>41927</v>
          </cell>
        </row>
        <row r="1169">
          <cell r="C1169">
            <v>2171</v>
          </cell>
          <cell r="D1169" t="str">
            <v>Suministro E Instalación De Tubería De Agua Potable En Pvc 1 1/4"</v>
          </cell>
          <cell r="E1169" t="str">
            <v>ML</v>
          </cell>
          <cell r="F1169">
            <v>26093.19</v>
          </cell>
          <cell r="G1169">
            <v>42524</v>
          </cell>
        </row>
        <row r="1170">
          <cell r="C1170">
            <v>2173</v>
          </cell>
          <cell r="D1170" t="str">
            <v>Suministro E Instalación De Sanitario Taza Báltica De Color Blanco, Incluye Grifería De Fluxómetro Ref. 02657, Línea Corona O Similar</v>
          </cell>
          <cell r="E1170" t="str">
            <v>UN</v>
          </cell>
          <cell r="F1170">
            <v>741407</v>
          </cell>
          <cell r="G1170">
            <v>42241</v>
          </cell>
        </row>
        <row r="1171">
          <cell r="C1171">
            <v>2175</v>
          </cell>
          <cell r="D1171" t="str">
            <v>Suministro E Instalación De Sanitario Montecarlo Alongado, Color Blanco, Línea Corona O Similar,  Incluye Grifería E Incrustación De Papelera</v>
          </cell>
          <cell r="E1171" t="str">
            <v>UN</v>
          </cell>
          <cell r="F1171">
            <v>481407</v>
          </cell>
          <cell r="G1171">
            <v>42578</v>
          </cell>
        </row>
        <row r="1172">
          <cell r="C1172">
            <v>2177</v>
          </cell>
          <cell r="D1172" t="str">
            <v>Suministro E Instalación De Orinal Gotta Color Blanco, Línea Corona O Similar, Incluye Griferia Push Antivandálica</v>
          </cell>
          <cell r="E1172" t="str">
            <v>UN</v>
          </cell>
          <cell r="F1172">
            <v>906835</v>
          </cell>
          <cell r="G1172">
            <v>42538</v>
          </cell>
        </row>
        <row r="1173">
          <cell r="C1173">
            <v>2179</v>
          </cell>
          <cell r="D1173" t="str">
            <v>Suministro E Instalación De Lavamanos De Sobreponer Marsella Color Blanco, Linea Corona O Similar, Incluye Griferia Push Antivandálica E Incrustación De Jabonera</v>
          </cell>
          <cell r="E1173" t="str">
            <v>UN</v>
          </cell>
          <cell r="F1173">
            <v>352180.17</v>
          </cell>
          <cell r="G1173">
            <v>42578</v>
          </cell>
        </row>
        <row r="1174">
          <cell r="C1174">
            <v>2180</v>
          </cell>
          <cell r="D1174" t="str">
            <v>Suministro E Instalación De Muro Drywall En Lámina Superboard De 6 Mm Por Ambas Caras</v>
          </cell>
          <cell r="E1174" t="str">
            <v>M2</v>
          </cell>
          <cell r="F1174">
            <v>73357.19</v>
          </cell>
          <cell r="G1174">
            <v>42403</v>
          </cell>
        </row>
        <row r="1175">
          <cell r="C1175">
            <v>2182</v>
          </cell>
          <cell r="D1175" t="str">
            <v>Enchape En Cerámica Nevada Brillante  Blanco De 0.40 X 0.40 Metros</v>
          </cell>
          <cell r="E1175" t="str">
            <v>M2</v>
          </cell>
          <cell r="F1175">
            <v>63748.25</v>
          </cell>
          <cell r="G1175">
            <v>42534</v>
          </cell>
        </row>
        <row r="1176">
          <cell r="C1176">
            <v>2184</v>
          </cell>
          <cell r="D1176" t="str">
            <v>Piso En Cerámica Nantes De 0.55 X 0.55 Metros</v>
          </cell>
          <cell r="E1176" t="str">
            <v>M2</v>
          </cell>
          <cell r="F1176">
            <v>65540.91</v>
          </cell>
          <cell r="G1176">
            <v>42472</v>
          </cell>
        </row>
        <row r="1177">
          <cell r="C1177">
            <v>2187</v>
          </cell>
          <cell r="D1177" t="str">
            <v>Suministro E Instalación De Mesón De Cocina En Acero Inoxidable De 1.20 Metros, Incluye Poceta, Mueble Superior E Inferior, Accesorios Y Grifería</v>
          </cell>
          <cell r="E1177" t="str">
            <v>UN</v>
          </cell>
          <cell r="F1177">
            <v>1164648.75</v>
          </cell>
          <cell r="G1177">
            <v>42538</v>
          </cell>
        </row>
        <row r="1178">
          <cell r="C1178">
            <v>2189</v>
          </cell>
          <cell r="D1178" t="str">
            <v>Suministro E Instalación Flotante De Cristal Flotado Importado De 5 Mm, Bordes Pulidos Y Brillados, Incluye Perfil De Aluminio, Dilatadores Perforados, Tornillería En Acero Inoxidable</v>
          </cell>
          <cell r="E1178" t="str">
            <v>M2</v>
          </cell>
          <cell r="F1178">
            <v>170702.5</v>
          </cell>
          <cell r="G1178">
            <v>42472</v>
          </cell>
        </row>
        <row r="1179">
          <cell r="C1179">
            <v>2190</v>
          </cell>
          <cell r="D1179" t="str">
            <v>Suministro E Instalación De Cubierta De Mesón En Granito Natural Negro Diamantex, Incluye Zócalo De 0.07 Metros Y Bisel Doble Donde Se Requiera</v>
          </cell>
          <cell r="E1179" t="str">
            <v>ML</v>
          </cell>
          <cell r="F1179">
            <v>266800</v>
          </cell>
          <cell r="G1179">
            <v>42472</v>
          </cell>
        </row>
        <row r="1180">
          <cell r="C1180">
            <v>2193</v>
          </cell>
          <cell r="D1180" t="str">
            <v>Suministro E Instalación De Válvula De Control De 1/2" Tipo Red White O Similar</v>
          </cell>
          <cell r="E1180" t="str">
            <v>UN</v>
          </cell>
          <cell r="F1180">
            <v>49981.7</v>
          </cell>
          <cell r="G1180">
            <v>42472</v>
          </cell>
        </row>
        <row r="1181">
          <cell r="C1181">
            <v>2196</v>
          </cell>
          <cell r="D1181" t="str">
            <v>Suministro E Instalación De Válvula De Control De 1 1/4 " Tipo Red White O Similar</v>
          </cell>
          <cell r="E1181" t="str">
            <v>UN</v>
          </cell>
          <cell r="F1181">
            <v>105082.88</v>
          </cell>
          <cell r="G1181">
            <v>42578</v>
          </cell>
        </row>
        <row r="1182">
          <cell r="C1182">
            <v>2197</v>
          </cell>
          <cell r="D1182" t="str">
            <v>Pavimento En Concreto Rígido De 3500 Psi E = 0.15 Mts, Pasadores D = 3/4"  - Longitud 0.35 Metros A Cada 0.30 Metros  Y  D = 1/2" Longitud De 0.85 A Cada 1.20 Metros, Junta Y Antisol</v>
          </cell>
          <cell r="E1182" t="str">
            <v>M2</v>
          </cell>
          <cell r="F1182">
            <v>96575.77</v>
          </cell>
          <cell r="G1182">
            <v>42493</v>
          </cell>
        </row>
        <row r="1183">
          <cell r="C1183">
            <v>2203</v>
          </cell>
          <cell r="D1183" t="str">
            <v>Corral En Madera Vareta Altura De Cerca 1.60 Metros, Con Postes En Madera Vareta De 4" X 4" A Cada 1.00 Metros, Con 4 Tiras Horizontales De 4" X 2", Incluye Pintura Vareta Impermeabilizante</v>
          </cell>
          <cell r="E1183" t="str">
            <v>ML</v>
          </cell>
          <cell r="F1183">
            <v>110881.01</v>
          </cell>
          <cell r="G1183">
            <v>41011</v>
          </cell>
        </row>
        <row r="1184">
          <cell r="C1184">
            <v>2204</v>
          </cell>
          <cell r="D1184" t="str">
            <v>Embarcadero  En Madera Vareta Altura 2.00 Metros, Con Postes En Madera Vareta De 4" X 4" , Con 4 Tiras Horizontales De 4" X 2", Incluye Pintura Vareta Impermeabilizante</v>
          </cell>
          <cell r="E1184" t="str">
            <v>ML</v>
          </cell>
          <cell r="F1184">
            <v>141962.43</v>
          </cell>
          <cell r="G1184">
            <v>41008</v>
          </cell>
        </row>
        <row r="1185">
          <cell r="C1185">
            <v>2207</v>
          </cell>
          <cell r="D1185" t="str">
            <v>Suministro E Instalación De Portón De Doble Hoja En Lámina Galvanizada Calibre 18 De 2.40 X 5.00 Metros, Incluye Marcos Y Refuerzo En Tubería Galvanizada D = 2", Pintura Con Anticorrosivo Y Esmalte, Cerraduras Y Herrajes.</v>
          </cell>
          <cell r="E1185" t="str">
            <v>M2</v>
          </cell>
          <cell r="F1185">
            <v>178837.2</v>
          </cell>
          <cell r="G1185">
            <v>41927</v>
          </cell>
        </row>
        <row r="1186">
          <cell r="C1186">
            <v>2208</v>
          </cell>
          <cell r="D1186" t="str">
            <v>Muro De Contención En Concreto De 3000 Psi, Altura Promedio 0.50 Metros, E = 0.25 Metros, Incluye Acero Figurado</v>
          </cell>
          <cell r="E1186" t="str">
            <v>ML</v>
          </cell>
          <cell r="F1186">
            <v>80135.399999999994</v>
          </cell>
          <cell r="G1186">
            <v>42240</v>
          </cell>
        </row>
        <row r="1187">
          <cell r="C1187">
            <v>2209</v>
          </cell>
          <cell r="D1187" t="str">
            <v>Suministro E Instalación De Sistema De Tratamiento De Aguas Negras, Incluye Trampa De Grasa, Tanque Septico Y Filtro Anaerobico, Capacidad De 2000 Litros</v>
          </cell>
          <cell r="E1187" t="str">
            <v>UN</v>
          </cell>
          <cell r="F1187">
            <v>1800000</v>
          </cell>
          <cell r="G1187">
            <v>41008</v>
          </cell>
        </row>
        <row r="1188">
          <cell r="C1188">
            <v>2210</v>
          </cell>
          <cell r="D1188" t="str">
            <v>Siembra De Pasto Mombasa, Incluye Preparación De Terreno Y Proceso De Pega</v>
          </cell>
          <cell r="E1188" t="str">
            <v>M2</v>
          </cell>
          <cell r="F1188">
            <v>3000</v>
          </cell>
          <cell r="G1188">
            <v>41676</v>
          </cell>
        </row>
        <row r="1189">
          <cell r="C1189">
            <v>2212</v>
          </cell>
          <cell r="D1189" t="str">
            <v>Suministro E Instalación De Lavamanos De Sobreponer Manantial Duo, Linea Corona O Similar, Incluye Griferia Push Antivandálica E Incrustación De Jabonera</v>
          </cell>
          <cell r="E1189" t="str">
            <v>UN</v>
          </cell>
          <cell r="F1189">
            <v>417076.17</v>
          </cell>
          <cell r="G1189">
            <v>42538</v>
          </cell>
        </row>
        <row r="1190">
          <cell r="C1190">
            <v>2213</v>
          </cell>
          <cell r="D1190" t="str">
            <v>Levante De Muro En Bloque Vibrado Estructural, Espesor 0.20 Metros, Con Celdas Rellenas En Mortero 1:4, No Incluye Acero De Refuerzo</v>
          </cell>
          <cell r="E1190" t="str">
            <v>M2</v>
          </cell>
          <cell r="F1190">
            <v>91158.75</v>
          </cell>
          <cell r="G1190">
            <v>41009</v>
          </cell>
        </row>
        <row r="1191">
          <cell r="C1191">
            <v>2214</v>
          </cell>
          <cell r="D1191" t="str">
            <v>Placa Para Losas Superiores De 3500 Psi, E = 0.15 Metros</v>
          </cell>
          <cell r="E1191" t="str">
            <v>M2</v>
          </cell>
          <cell r="F1191">
            <v>120372.28</v>
          </cell>
          <cell r="G1191">
            <v>41009</v>
          </cell>
        </row>
        <row r="1192">
          <cell r="C1192">
            <v>2215</v>
          </cell>
          <cell r="D1192" t="str">
            <v>Pavimento En Concreto Rígido Mr = 600, E = 0.15 Metros, Pasadores D = 3/4" - Longitud 0.35 Metros A Cada 0.30 Metros Y D = 1/2" - Longitud 0.85 Metros A Cada 1.20 Metros, Junta Y Antisol</v>
          </cell>
          <cell r="E1192" t="str">
            <v>M2</v>
          </cell>
          <cell r="F1192">
            <v>109029.12</v>
          </cell>
          <cell r="G1192">
            <v>42493</v>
          </cell>
        </row>
        <row r="1193">
          <cell r="C1193">
            <v>2217</v>
          </cell>
          <cell r="D1193" t="str">
            <v>Construcción De Filtro France De 0.60 X 0.40 Metros, Incluye Geotextil Nt 1800</v>
          </cell>
          <cell r="E1193" t="str">
            <v>ML</v>
          </cell>
          <cell r="F1193">
            <v>38708.22</v>
          </cell>
          <cell r="G1193">
            <v>41508</v>
          </cell>
        </row>
        <row r="1194">
          <cell r="C1194">
            <v>2218</v>
          </cell>
          <cell r="D1194" t="str">
            <v>Suministro E Instalación De Cubierta Con Altura &gt; 8.00 Metros, En Lámina Ondulada De Asbesto Cemento, Incluye Amarres Y Ganchos De Fijación, Estructura De Soporte En Madera De Abarco, Para La Nave Principal De La Zona De Alojamiento (Ver Diseño)</v>
          </cell>
          <cell r="E1194" t="str">
            <v>M2</v>
          </cell>
          <cell r="F1194">
            <v>118562.2</v>
          </cell>
          <cell r="G1194">
            <v>41144</v>
          </cell>
        </row>
        <row r="1195">
          <cell r="C1195">
            <v>2219</v>
          </cell>
          <cell r="D1195" t="str">
            <v>Muro De Contención, Muro Para Soporte O Estribos De Puente, Y Box Culvert En Concreto De 3500 Psi, No Incluye Acero De Refuerzo</v>
          </cell>
          <cell r="E1195" t="str">
            <v>M3</v>
          </cell>
          <cell r="F1195">
            <v>637250.1</v>
          </cell>
          <cell r="G1195">
            <v>42437</v>
          </cell>
        </row>
        <row r="1196">
          <cell r="C1196">
            <v>2223</v>
          </cell>
          <cell r="D1196" t="str">
            <v>Suministro E Instalación De Lavamanos Corrido En Granito Natural Negro Diamante .X, De Longitud 1.45 Metros, Incluye 2 Griferías Para Lavamanos De Mesa Push Antivandálico, Desague Push Y Sifón</v>
          </cell>
          <cell r="E1196" t="str">
            <v>UN</v>
          </cell>
          <cell r="F1196">
            <v>1108207.28</v>
          </cell>
          <cell r="G1196">
            <v>41131</v>
          </cell>
        </row>
        <row r="1197">
          <cell r="C1197">
            <v>2226</v>
          </cell>
          <cell r="D1197" t="str">
            <v>Suministro E Instalación De Cubierta Para Mesón En Quarzton Aquabianca De 20 Mm Con Frentero Y Zócalo, Incluye Estructura Metálica De Soporte</v>
          </cell>
          <cell r="E1197" t="str">
            <v>ML</v>
          </cell>
          <cell r="F1197">
            <v>738168.75</v>
          </cell>
          <cell r="G1197">
            <v>41131</v>
          </cell>
        </row>
        <row r="1198">
          <cell r="C1198">
            <v>2227</v>
          </cell>
          <cell r="D1198" t="str">
            <v>Suministro E Instalación De Mueble Colgante Para Lavamanos De Longitud 1.10 Metros, En Lámina Triplex Pizano De 12 Mm, Acabado En Pintura Color Wenge, Incluye Bisagras, Cerraduras Y Manijas (Ver Diseño)</v>
          </cell>
          <cell r="E1198" t="str">
            <v>UN</v>
          </cell>
          <cell r="F1198">
            <v>650000</v>
          </cell>
          <cell r="G1198">
            <v>42429</v>
          </cell>
        </row>
        <row r="1199">
          <cell r="C1199">
            <v>2228</v>
          </cell>
          <cell r="D1199" t="str">
            <v>Suministro E Instalación De 3 Entrepaños Y Fondo En Tripelx Pizano De 12 Mm Acabado En Pintura Color Wenge (Ver Diseño)</v>
          </cell>
          <cell r="E1199" t="str">
            <v>GL</v>
          </cell>
          <cell r="F1199">
            <v>290000</v>
          </cell>
          <cell r="G1199">
            <v>41131</v>
          </cell>
        </row>
        <row r="1200">
          <cell r="C1200">
            <v>2236</v>
          </cell>
          <cell r="D1200" t="str">
            <v>Anclaje Por Metro Lineal (Ml) De Pantalla. Activos De 4" - Torones De 1/2"</v>
          </cell>
          <cell r="E1200" t="str">
            <v>ML</v>
          </cell>
          <cell r="F1200">
            <v>409975.47</v>
          </cell>
          <cell r="G1200">
            <v>41025</v>
          </cell>
        </row>
        <row r="1201">
          <cell r="C1201">
            <v>2237</v>
          </cell>
          <cell r="D1201" t="str">
            <v>Pilotes Pre Excavados (Diámetro De 0.60 A 0.80 Metros . Excavación En Terrenos Con Material Roca, Caliza, Arcilla, Etc. - Con Piloteadora De Balde O Tricono Con Bentonita O Encamisados Según Necesidad)</v>
          </cell>
          <cell r="E1201" t="str">
            <v>ML</v>
          </cell>
          <cell r="F1201">
            <v>394608.33</v>
          </cell>
          <cell r="G1201">
            <v>41025</v>
          </cell>
        </row>
        <row r="1202">
          <cell r="C1202">
            <v>2238</v>
          </cell>
          <cell r="D1202" t="str">
            <v>Concreto Tipo Tremie 280 Mpa. Premezclado Para Pilotes - Sin Acero, Diámetro Variable Máximo 0.80 Metros</v>
          </cell>
          <cell r="E1202" t="str">
            <v>M3</v>
          </cell>
          <cell r="F1202">
            <v>757418.4</v>
          </cell>
          <cell r="G1202">
            <v>41025</v>
          </cell>
        </row>
        <row r="1203">
          <cell r="C1203">
            <v>2239</v>
          </cell>
          <cell r="D1203" t="str">
            <v>Concreto Tipo Tremie 280 Mpa. Acelerado A 3 Días, Premezclado Para Pilotes Sin Acero, Diámetro Máximo 0.80 Metros</v>
          </cell>
          <cell r="E1203" t="str">
            <v>M3</v>
          </cell>
          <cell r="F1203">
            <v>819904.6</v>
          </cell>
          <cell r="G1203">
            <v>41025</v>
          </cell>
        </row>
        <row r="1204">
          <cell r="C1204">
            <v>2240</v>
          </cell>
          <cell r="D1204" t="str">
            <v>Concreto Tipo Normal Fluido 280 Mpa. Premezclado Para Muros, Vigas Cabezal, Sin Acero</v>
          </cell>
          <cell r="E1204" t="str">
            <v>M3</v>
          </cell>
          <cell r="F1204">
            <v>679246.64</v>
          </cell>
          <cell r="G1204">
            <v>41024</v>
          </cell>
        </row>
        <row r="1205">
          <cell r="C1205">
            <v>2245</v>
          </cell>
          <cell r="D1205" t="str">
            <v>Concreto Tipo Normal Fluido 280 Mpa. Premezclado Para Muros - Vigas Cabezal, Sin Acero</v>
          </cell>
          <cell r="E1205" t="str">
            <v>M3</v>
          </cell>
          <cell r="F1205">
            <v>976590.77</v>
          </cell>
          <cell r="G1205">
            <v>41508</v>
          </cell>
        </row>
        <row r="1206">
          <cell r="C1206">
            <v>2246</v>
          </cell>
          <cell r="D1206" t="str">
            <v>Empradización Ladera Con Pasto Vetiver Sin Manto Para La Erosión</v>
          </cell>
          <cell r="E1206" t="str">
            <v>M2</v>
          </cell>
          <cell r="F1206">
            <v>28434.87</v>
          </cell>
          <cell r="G1206">
            <v>41906</v>
          </cell>
        </row>
        <row r="1207">
          <cell r="C1207">
            <v>2248</v>
          </cell>
          <cell r="D1207" t="str">
            <v>Empradizacion Ladera Con Semilla</v>
          </cell>
          <cell r="E1207" t="str">
            <v>M2</v>
          </cell>
          <cell r="F1207">
            <v>18220.169999999998</v>
          </cell>
          <cell r="G1207">
            <v>41025</v>
          </cell>
        </row>
        <row r="1208">
          <cell r="C1208">
            <v>2249</v>
          </cell>
          <cell r="D1208" t="str">
            <v>Relleno Con Material Del Sitio (Incluye Corte, Traslado, Extendida, Humectación Y Compactación</v>
          </cell>
          <cell r="E1208" t="str">
            <v>M3</v>
          </cell>
          <cell r="F1208">
            <v>21623</v>
          </cell>
          <cell r="G1208">
            <v>42240</v>
          </cell>
        </row>
        <row r="1209">
          <cell r="C1209">
            <v>2250</v>
          </cell>
          <cell r="D1209" t="str">
            <v>Solado En Concreto De 1500 Psi E = 0.10 Metros</v>
          </cell>
          <cell r="E1209" t="str">
            <v>M3</v>
          </cell>
          <cell r="F1209">
            <v>343145.04</v>
          </cell>
          <cell r="G1209">
            <v>41025</v>
          </cell>
        </row>
        <row r="1210">
          <cell r="C1210">
            <v>2251</v>
          </cell>
          <cell r="D1210" t="str">
            <v>Zócalo Media Caña En Piedra China Y/O Granito Lavado</v>
          </cell>
          <cell r="E1210" t="str">
            <v>ML</v>
          </cell>
          <cell r="F1210">
            <v>11137.4</v>
          </cell>
          <cell r="G1210">
            <v>41591</v>
          </cell>
        </row>
        <row r="1211">
          <cell r="C1211">
            <v>2252</v>
          </cell>
          <cell r="D1211" t="str">
            <v>Suministro E Instalación De Puesto Secretarial, Superficies (Promedio De 1.80 X 0.60 Metros) En Tablex De 25 Mm, Enchapadas En Formica, Con Archivador Metálico Con Pintura Electro Estática, Costados Metálicos, Platinas Y Soportes Unión Metálicos</v>
          </cell>
          <cell r="E1211" t="str">
            <v>UN</v>
          </cell>
          <cell r="F1211">
            <v>600000</v>
          </cell>
          <cell r="G1211">
            <v>41044</v>
          </cell>
        </row>
        <row r="1212">
          <cell r="C1212">
            <v>2253</v>
          </cell>
          <cell r="D1212" t="str">
            <v>Suministro E Instalación De Puesto De Trabajo, Superficie De 2.30 X 0.60 Metros En Tablex De 25 Mm, Enchapadas En Formica, Con Archivador Metálico Con Pintura Electro Estática, Costados Metálicos, Platinas Y Soportes Unión Metálicos</v>
          </cell>
          <cell r="E1212" t="str">
            <v>UN</v>
          </cell>
          <cell r="F1212">
            <v>850000</v>
          </cell>
          <cell r="G1212">
            <v>41044</v>
          </cell>
        </row>
        <row r="1213">
          <cell r="C1213">
            <v>2254</v>
          </cell>
          <cell r="D1213" t="str">
            <v>Suministro E Instalación De Puesto De Trabajo Jefe, Superficies De 1.50 X 1.50 X 0.60 Metros En Tablex De 25 Mm, Enchapadas En Formica, Con Archivador Metálico Con Pintura Electro Estática, Costados Metálicos, Falda, Platinas Y Soportes Unión Metálicos</v>
          </cell>
          <cell r="E1213" t="str">
            <v>UN</v>
          </cell>
          <cell r="F1213">
            <v>978000</v>
          </cell>
          <cell r="G1213">
            <v>41144</v>
          </cell>
        </row>
        <row r="1214">
          <cell r="C1214">
            <v>2255</v>
          </cell>
          <cell r="D1214" t="str">
            <v>Suministro E Instalación De Sistema Detector De Incendio. Modelo First Alert Sco5, Con Detector De Humo Y Monóxido De Carbón 2 En 1. Una Alarma Protege Contra Dos Amenazas: Detecta Humo Y Co. Resistente A Alarmas Fallidas Tecnología Sensora De  Humo Fotoelectrica &amp; Sensor De Co Electroquímico. 2 Baterías Aa, Cajón Frontal Para Bateria Permite Remplazar La Batería Sin Desmontar La Unidad, Advertencia De Nivel De Bateria, Alarma Con Sonido De 85 Decibel Y 5 Años De Garantia</v>
          </cell>
          <cell r="E1214" t="str">
            <v>UN</v>
          </cell>
          <cell r="F1214">
            <v>153000</v>
          </cell>
          <cell r="G1214">
            <v>41936</v>
          </cell>
        </row>
        <row r="1215">
          <cell r="C1215">
            <v>2256</v>
          </cell>
          <cell r="D1215" t="str">
            <v>E- Suministro E Instalación De Control De Acceso Con Lector Digital. Control De Acceso Biométrico Y Por Tarjeta O Ta710. * Memoria Para 3.000 Huellas Dactilares Y 80.000 Registros. Usa Chip Industrial Atmel, Velocidad De Computo Mejorada Para Identificar La Huella Dactilar ( Menos De 1 Segundo Para Buscar En 3.000 Registros). Lector 3 En 1, Sirve Para Huella Dactilar, Tarjetas De Proximidad Rfid Y Teclado.Tiene Conexiones Fastethernet Rs485 Y Puerto Usb 2.0 Velocidad. Entre Otras Caracteristicas</v>
          </cell>
          <cell r="E1215" t="str">
            <v>UN</v>
          </cell>
          <cell r="F1215">
            <v>3750000</v>
          </cell>
          <cell r="G1215">
            <v>41451</v>
          </cell>
        </row>
        <row r="1216">
          <cell r="C1216">
            <v>2257</v>
          </cell>
          <cell r="D1216" t="str">
            <v>Suministro E Instalacion De Mesa De Junta De 10 Puestos, Tipo U, Compuesta Pór 4 Superficies Curvas De 2.20 X 0.76 Y 0.90 Metros Y 5 Superficies De 1.90 Y 2.00 X 0.40 Y 1.24 Metros, Bases Compuestas Por 8 Arcos De 1.60 X 0.70 Metros, 12 Bases De 0.60 Y 0.40 X 0.70 Metros. Vidrio Templado De 10 Mm Bordes Pulidos Redondos De 2.00 Metros De Diametro, 8 Dilatadores De Acero Inoxidable</v>
          </cell>
          <cell r="E1216" t="str">
            <v>UN</v>
          </cell>
          <cell r="F1216">
            <v>10000000</v>
          </cell>
          <cell r="G1216">
            <v>41045</v>
          </cell>
        </row>
        <row r="1217">
          <cell r="C1217">
            <v>2258</v>
          </cell>
          <cell r="D1217" t="str">
            <v>Suministro E Instalacion De Mesa De Junta De 3 Puestos, Tipo C, Compuesta Por 2 Superficies Curvas De 2.40 X 0.80 Y 0.70 Metros, Bases Compuestas Por 3 Bases De 0.60 Y 0.40 X 0.70 Metros, 2 Arcos De 2.40 X 0.70 Metros</v>
          </cell>
          <cell r="E1217" t="str">
            <v>UN</v>
          </cell>
          <cell r="F1217">
            <v>2600000</v>
          </cell>
          <cell r="G1217">
            <v>41045</v>
          </cell>
        </row>
        <row r="1218">
          <cell r="C1218">
            <v>2263</v>
          </cell>
          <cell r="D1218" t="str">
            <v>Suministro E Instalación De Divisiones Modulares En Paño Y Vidrio, Paneles Llenos De 0.80, 0.60,Y 0.75 X 2.00 Metros,  Estructura Estrella En Aluminio Con Pintura Electrostática</v>
          </cell>
          <cell r="E1218" t="str">
            <v>M2</v>
          </cell>
          <cell r="F1218">
            <v>160000</v>
          </cell>
          <cell r="G1218">
            <v>41676</v>
          </cell>
        </row>
        <row r="1219">
          <cell r="C1219">
            <v>2265</v>
          </cell>
          <cell r="D1219" t="str">
            <v>Zócalo En Guardaescobas De Porcelanato O Cerámica</v>
          </cell>
          <cell r="E1219" t="str">
            <v>ML</v>
          </cell>
          <cell r="F1219">
            <v>12057.2</v>
          </cell>
          <cell r="G1219">
            <v>42478</v>
          </cell>
        </row>
        <row r="1220">
          <cell r="C1220">
            <v>2267</v>
          </cell>
          <cell r="D1220" t="str">
            <v>Pavimento En Concreto Rigido De 3500 Psi, Acelerado A 3 Días, E = 0.20 Metros Pasadores D = 1" - Longitud 0.35 Metros A Cada 0.30 Metros Y D= 1/2" - Longitud 0.85 Metros A Cada 1.20 Metros, Junta Y Antisol</v>
          </cell>
          <cell r="E1220" t="str">
            <v>M2</v>
          </cell>
          <cell r="F1220">
            <v>123210.94</v>
          </cell>
          <cell r="G1220">
            <v>42493</v>
          </cell>
        </row>
        <row r="1221">
          <cell r="C1221">
            <v>2268</v>
          </cell>
          <cell r="D1221" t="str">
            <v>Marco A Una Altura &gt; 4.00 Metros, En Concreto De 3000 Psi,   De 0.12 X 0.05 Metros, Incluye Varilla De Acero D = 1/4" Y Ganchos De Amarre</v>
          </cell>
          <cell r="E1221" t="str">
            <v>ML</v>
          </cell>
          <cell r="F1221">
            <v>99988.51</v>
          </cell>
          <cell r="G1221">
            <v>41366</v>
          </cell>
        </row>
        <row r="1222">
          <cell r="C1222">
            <v>2270</v>
          </cell>
          <cell r="D1222" t="str">
            <v>Letras Para Aviso En Cristanac Corona De 0.25 X 0.30 Metros, Aplicadas Sobre Muro A Una Altura &gt; 4.00 Metros</v>
          </cell>
          <cell r="E1222" t="str">
            <v>UN</v>
          </cell>
          <cell r="F1222">
            <v>87550.5</v>
          </cell>
          <cell r="G1222">
            <v>41366</v>
          </cell>
        </row>
        <row r="1223">
          <cell r="C1223">
            <v>2272</v>
          </cell>
          <cell r="D1223" t="str">
            <v>Columna De Altura 4.00 Metros, En Concreto De 3000 Psi, De 0.30 X 0.40 Metros, Incluye Acero De Refuerzo De 6 Varillas De 1/2", Estribos De 3/8" A Cada 0.20 Metros</v>
          </cell>
          <cell r="E1223" t="str">
            <v>ML</v>
          </cell>
          <cell r="F1223">
            <v>181285.19</v>
          </cell>
          <cell r="G1223">
            <v>41136</v>
          </cell>
        </row>
        <row r="1224">
          <cell r="C1224">
            <v>2274</v>
          </cell>
          <cell r="D1224" t="str">
            <v>Pavimento En Concreto Rígido De 5000 Psi E = 0.25 Metros, Pasadores D = 1 1/4" - Longitud  0.45 Metros A Cada 0.30 Metros Y 1/2" - Longitud 0.85 Metros A Cada 1.20 Metros, Junta Y Antisol</v>
          </cell>
          <cell r="E1224" t="str">
            <v>M2</v>
          </cell>
          <cell r="F1224">
            <v>149160.68</v>
          </cell>
          <cell r="G1224">
            <v>42493</v>
          </cell>
        </row>
        <row r="1225">
          <cell r="C1225">
            <v>2276</v>
          </cell>
          <cell r="D1225" t="str">
            <v>Andén En Adoquín Rectangular, Tipo Vehícular, De Colores De 0.20 X 0.10 Metros E = 0.08 Metros</v>
          </cell>
          <cell r="E1225" t="str">
            <v>M2</v>
          </cell>
          <cell r="F1225">
            <v>67396.7</v>
          </cell>
          <cell r="G1225">
            <v>42068</v>
          </cell>
        </row>
        <row r="1226">
          <cell r="C1226">
            <v>2277</v>
          </cell>
          <cell r="D1226" t="str">
            <v>Solado En Concreto De 1500 Psi E = 0.05 Metros</v>
          </cell>
          <cell r="E1226" t="str">
            <v>M2</v>
          </cell>
          <cell r="F1226">
            <v>27007.7</v>
          </cell>
          <cell r="G1226">
            <v>41345</v>
          </cell>
        </row>
        <row r="1227">
          <cell r="C1227">
            <v>2278</v>
          </cell>
          <cell r="D1227" t="str">
            <v>Remoción Y Acopio Manual De Material Contaminado</v>
          </cell>
          <cell r="E1227" t="str">
            <v>M3</v>
          </cell>
          <cell r="F1227">
            <v>27101.67</v>
          </cell>
          <cell r="G1227">
            <v>41346</v>
          </cell>
        </row>
        <row r="1228">
          <cell r="C1228">
            <v>2279</v>
          </cell>
          <cell r="D1228" t="str">
            <v>Viga De Sobrecimiento De 0.15 X 0.20 Metros, En Concreto De 4000 Psi, No Incluye Acero De Refuerzo</v>
          </cell>
          <cell r="E1228" t="str">
            <v>ML</v>
          </cell>
          <cell r="F1228">
            <v>44093.77</v>
          </cell>
          <cell r="G1228">
            <v>41072</v>
          </cell>
        </row>
        <row r="1229">
          <cell r="C1229">
            <v>2280</v>
          </cell>
          <cell r="D1229" t="str">
            <v>Columna En Concreto De 4000 Psi, Con Sistema De Bombeo, De 0.35 X 0.35 X  3.30 Metros, No Incluye Acero De Refuerzo</v>
          </cell>
          <cell r="E1229" t="str">
            <v>UN</v>
          </cell>
          <cell r="F1229">
            <v>372331.1</v>
          </cell>
          <cell r="G1229">
            <v>41072</v>
          </cell>
        </row>
        <row r="1230">
          <cell r="C1230">
            <v>2281</v>
          </cell>
          <cell r="D1230" t="str">
            <v>Losa Maciza, Gradas En Concreto Premezclado De 4000 Psi Con Bombeo, No Incluye Acero De Refuerzo</v>
          </cell>
          <cell r="E1230" t="str">
            <v>M3</v>
          </cell>
          <cell r="F1230">
            <v>731176.24</v>
          </cell>
          <cell r="G1230">
            <v>42534</v>
          </cell>
        </row>
        <row r="1231">
          <cell r="C1231">
            <v>2283</v>
          </cell>
          <cell r="D1231" t="str">
            <v>E - Suministro E Instalación De Lampara De Incrustar 2 X 17W T8, Pantalla Especular De 0.90 X 0.90 Metros</v>
          </cell>
          <cell r="E1231" t="str">
            <v>UN</v>
          </cell>
          <cell r="F1231">
            <v>226231.88</v>
          </cell>
          <cell r="G1231">
            <v>41451</v>
          </cell>
        </row>
        <row r="1232">
          <cell r="C1232">
            <v>2285</v>
          </cell>
          <cell r="D1232" t="str">
            <v>Pavimento En Concreto Rígido Mr = 650 Psi, E = 0.20 Metros, Pasadores D = 1" - Longitud 0.35 Metros A Cada 0.30 Metros Y D= 1/2" - Longitud 0.85 Metros A Cada 1.20 Metros, Junta Y Antisol</v>
          </cell>
          <cell r="E1232" t="str">
            <v>M2</v>
          </cell>
          <cell r="F1232">
            <v>138131.16</v>
          </cell>
          <cell r="G1232">
            <v>42493</v>
          </cell>
        </row>
        <row r="1233">
          <cell r="C1233">
            <v>2286</v>
          </cell>
          <cell r="D1233" t="str">
            <v>Losa Aligerada E = 0.50 Metros, En Concreto De 4000 Psi Bombeado, No Incluye Acero De Refuerzo</v>
          </cell>
          <cell r="E1233" t="str">
            <v>M2</v>
          </cell>
          <cell r="F1233">
            <v>220455.27</v>
          </cell>
          <cell r="G1233">
            <v>41073</v>
          </cell>
        </row>
        <row r="1234">
          <cell r="C1234">
            <v>2289</v>
          </cell>
          <cell r="D1234" t="str">
            <v>Suministro E Instalación De Puerta En Madera Tipo Ibiza De 0.81 X 2.03 Metros Incluye Marco, Bisagras, Cerradura De Seguridad De Doble Vuelta.</v>
          </cell>
          <cell r="E1234" t="str">
            <v>UN</v>
          </cell>
          <cell r="F1234">
            <v>587678.32999999996</v>
          </cell>
          <cell r="G1234">
            <v>41079</v>
          </cell>
        </row>
        <row r="1235">
          <cell r="C1235">
            <v>2306</v>
          </cell>
          <cell r="D1235" t="str">
            <v>Suministro E Instalación De Panel Mixto (Paño - Vidrio) De 0.60 X 2.00 Metros Para División Modular.</v>
          </cell>
          <cell r="E1235" t="str">
            <v>UN</v>
          </cell>
          <cell r="F1235">
            <v>192738</v>
          </cell>
          <cell r="G1235">
            <v>41087</v>
          </cell>
        </row>
        <row r="1236">
          <cell r="C1236">
            <v>2307</v>
          </cell>
          <cell r="D1236" t="str">
            <v>Suministro E Instalación De Panel Mixto (Paño - Vidrio) De 0.68 X 2.00 Metros Para División Modular.</v>
          </cell>
          <cell r="E1236" t="str">
            <v>UN</v>
          </cell>
          <cell r="F1236">
            <v>224862</v>
          </cell>
          <cell r="G1236">
            <v>41087</v>
          </cell>
        </row>
        <row r="1237">
          <cell r="C1237">
            <v>2308</v>
          </cell>
          <cell r="D1237" t="str">
            <v>Suministro E Instalación De Panel Mixto (Paño - Vidrio) De 0.72 X 2.00 Metros Para División Modular.</v>
          </cell>
          <cell r="E1237" t="str">
            <v>UN</v>
          </cell>
          <cell r="F1237">
            <v>231286</v>
          </cell>
          <cell r="G1237">
            <v>41087</v>
          </cell>
        </row>
        <row r="1238">
          <cell r="C1238">
            <v>2309</v>
          </cell>
          <cell r="D1238" t="str">
            <v>Suministro E Instalación De Panel Mixto (Paño - Vidrio) De 0.82 X 2.00 Metros Para División Modular.</v>
          </cell>
          <cell r="E1238" t="str">
            <v>UN</v>
          </cell>
          <cell r="F1238">
            <v>263409</v>
          </cell>
          <cell r="G1238">
            <v>41087</v>
          </cell>
        </row>
        <row r="1239">
          <cell r="C1239">
            <v>2310</v>
          </cell>
          <cell r="D1239" t="str">
            <v>Suministro E Instalación De Panel Mixto (Paño - Vidrio) De 0.90 X 2.00 Metros Para División Modular.</v>
          </cell>
          <cell r="E1239" t="str">
            <v>UN</v>
          </cell>
          <cell r="F1239">
            <v>289108</v>
          </cell>
          <cell r="G1239">
            <v>41087</v>
          </cell>
        </row>
        <row r="1240">
          <cell r="C1240">
            <v>2311</v>
          </cell>
          <cell r="D1240" t="str">
            <v>Suministro E Instalación De Panel Mixto (Paño - Vidrio) De 0.80 X 1.67 Metros Para División Modular.</v>
          </cell>
          <cell r="E1240" t="str">
            <v>UN</v>
          </cell>
          <cell r="F1240">
            <v>214582</v>
          </cell>
          <cell r="G1240">
            <v>41087</v>
          </cell>
        </row>
        <row r="1241">
          <cell r="C1241">
            <v>2312</v>
          </cell>
          <cell r="D1241" t="str">
            <v>Suministro E Instalación De Panel Mixto (Paño - Vidrio) De 0.35, 0.48, 0.49, 0.50, 0.60 X 1.67 Metros Para División Modular.</v>
          </cell>
          <cell r="E1241" t="str">
            <v>UN</v>
          </cell>
          <cell r="F1241">
            <v>160937</v>
          </cell>
          <cell r="G1241">
            <v>41087</v>
          </cell>
        </row>
        <row r="1242">
          <cell r="C1242">
            <v>2313</v>
          </cell>
          <cell r="D1242" t="str">
            <v>Suministro E Instalación De Panel Mixto (Paño - Vidrio) De 0.90 X 1.67 Metros Para División Modular.</v>
          </cell>
          <cell r="E1242" t="str">
            <v>UN</v>
          </cell>
          <cell r="F1242">
            <v>241405</v>
          </cell>
          <cell r="G1242">
            <v>41087</v>
          </cell>
        </row>
        <row r="1243">
          <cell r="C1243">
            <v>2314</v>
          </cell>
          <cell r="D1243" t="str">
            <v>Suministro E Instalación De Panel Mixto (Paño - Vidrio) De 0.60 X 1.30 Metros Para División Modular.</v>
          </cell>
          <cell r="E1243" t="str">
            <v>UN</v>
          </cell>
          <cell r="F1243">
            <v>125280</v>
          </cell>
          <cell r="G1243">
            <v>41087</v>
          </cell>
        </row>
        <row r="1244">
          <cell r="C1244">
            <v>2315</v>
          </cell>
          <cell r="D1244" t="str">
            <v>Suministro E Instalación De Panel Mixto (Paño - Vidrio) De 0.80 X 1.30 Metros Para División Modular.</v>
          </cell>
          <cell r="E1244" t="str">
            <v>UN</v>
          </cell>
          <cell r="F1244">
            <v>167040</v>
          </cell>
          <cell r="G1244">
            <v>41087</v>
          </cell>
        </row>
        <row r="1245">
          <cell r="C1245">
            <v>2316</v>
          </cell>
          <cell r="D1245" t="str">
            <v>Suministro E Instalación De Panel Mixto (Paño - Vidrio) De 0.73 X 1.30 Metros Para División Modular.</v>
          </cell>
          <cell r="E1245" t="str">
            <v>UN</v>
          </cell>
          <cell r="F1245">
            <v>152424</v>
          </cell>
          <cell r="G1245">
            <v>41087</v>
          </cell>
        </row>
        <row r="1246">
          <cell r="C1246">
            <v>2317</v>
          </cell>
          <cell r="D1246" t="str">
            <v>Suministro E Instalación De Panel Mixto (Paño - Vidrio) De 0.90 X 1.30 Metros Para División Modular.</v>
          </cell>
          <cell r="E1246" t="str">
            <v>UN</v>
          </cell>
          <cell r="F1246">
            <v>187920</v>
          </cell>
          <cell r="G1246">
            <v>41087</v>
          </cell>
        </row>
        <row r="1247">
          <cell r="C1247">
            <v>2318</v>
          </cell>
          <cell r="D1247" t="str">
            <v>Suministro E Instalación De Puerta Triplex  De 2.00 X 0.90, 0.80, 0.70 Metros, Incluye Marco Metálico, Bisagra Y Cerradura De Seguridad (Ver Diseño)</v>
          </cell>
          <cell r="E1247" t="str">
            <v>UN</v>
          </cell>
          <cell r="F1247">
            <v>340000</v>
          </cell>
          <cell r="G1247">
            <v>41087</v>
          </cell>
        </row>
        <row r="1248">
          <cell r="C1248">
            <v>2319</v>
          </cell>
          <cell r="D1248" t="str">
            <v>Suministro E Instalación De Superficie Micro En Fórmica De 1.80 X 0.90 X 0.60 Metros</v>
          </cell>
          <cell r="E1248" t="str">
            <v>UN</v>
          </cell>
          <cell r="F1248">
            <v>196308</v>
          </cell>
          <cell r="G1248">
            <v>41087</v>
          </cell>
        </row>
        <row r="1249">
          <cell r="C1249">
            <v>2320</v>
          </cell>
          <cell r="D1249" t="str">
            <v>Suministro E Instalación De Superficie Micro En Fórmica De 1.40, 1.35, 1.50 X 0.90 X 0.60 Metros</v>
          </cell>
          <cell r="E1249" t="str">
            <v>UN</v>
          </cell>
          <cell r="F1249">
            <v>178462</v>
          </cell>
          <cell r="G1249">
            <v>41087</v>
          </cell>
        </row>
        <row r="1250">
          <cell r="C1250">
            <v>2321</v>
          </cell>
          <cell r="D1250" t="str">
            <v>Suministro E Instalación De Superficie En Fórmica De 0.90 X 0.60 Metros</v>
          </cell>
          <cell r="E1250" t="str">
            <v>UN</v>
          </cell>
          <cell r="F1250">
            <v>107077</v>
          </cell>
          <cell r="G1250">
            <v>41087</v>
          </cell>
        </row>
        <row r="1251">
          <cell r="C1251">
            <v>2322</v>
          </cell>
          <cell r="D1251" t="str">
            <v>Suministro E Instalación De Superficie En Fórmica De 0.50, 0.60 X 0.60 Metros</v>
          </cell>
          <cell r="E1251" t="str">
            <v>UN</v>
          </cell>
          <cell r="F1251">
            <v>75846</v>
          </cell>
          <cell r="G1251">
            <v>41087</v>
          </cell>
        </row>
        <row r="1252">
          <cell r="C1252">
            <v>2323</v>
          </cell>
          <cell r="D1252" t="str">
            <v>Suministro E Instalación De Superficie En Fórmica De 0.78 X 0.60 Metros</v>
          </cell>
          <cell r="E1252" t="str">
            <v>UN</v>
          </cell>
          <cell r="F1252">
            <v>107077</v>
          </cell>
          <cell r="G1252">
            <v>41087</v>
          </cell>
        </row>
        <row r="1253">
          <cell r="C1253">
            <v>2324</v>
          </cell>
          <cell r="D1253" t="str">
            <v>Suministro E Instalación De Costado Metálico H</v>
          </cell>
          <cell r="E1253" t="str">
            <v>UN</v>
          </cell>
          <cell r="F1253">
            <v>50000</v>
          </cell>
          <cell r="G1253">
            <v>41087</v>
          </cell>
        </row>
        <row r="1254">
          <cell r="C1254">
            <v>2325</v>
          </cell>
          <cell r="D1254" t="str">
            <v>Suministro E Instalación De Falda Recta Metálica Perforada</v>
          </cell>
          <cell r="E1254" t="str">
            <v>UN</v>
          </cell>
          <cell r="F1254">
            <v>40000</v>
          </cell>
          <cell r="G1254">
            <v>41087</v>
          </cell>
        </row>
        <row r="1255">
          <cell r="C1255">
            <v>2328</v>
          </cell>
          <cell r="D1255" t="str">
            <v>Suministro E Instalación De Rejilla De Suministro De Aire Acondicionado En Aluminio Blanco De 15" X 6"</v>
          </cell>
          <cell r="E1255" t="str">
            <v>UN</v>
          </cell>
          <cell r="F1255">
            <v>79439</v>
          </cell>
          <cell r="G1255">
            <v>41086</v>
          </cell>
        </row>
        <row r="1256">
          <cell r="C1256">
            <v>2330</v>
          </cell>
          <cell r="D1256" t="str">
            <v>Desmonte Y Retiro De Tapa En Concreto De 1.00 X 0.70 Metros</v>
          </cell>
          <cell r="E1256" t="str">
            <v>UN</v>
          </cell>
          <cell r="F1256">
            <v>8112.5</v>
          </cell>
          <cell r="G1256">
            <v>41345</v>
          </cell>
        </row>
        <row r="1257">
          <cell r="C1257">
            <v>2331</v>
          </cell>
          <cell r="D1257" t="str">
            <v>Tapa De 0.70 X 1.00 X 0.07 Metros, En Concreto De 3000 Psi, Con Parrilla De Hierro De 1/2"  A Cada 0.20 Metros En Ambos Sentidos</v>
          </cell>
          <cell r="E1257" t="str">
            <v>UN</v>
          </cell>
          <cell r="F1257">
            <v>50251.76</v>
          </cell>
          <cell r="G1257">
            <v>41345</v>
          </cell>
        </row>
        <row r="1258">
          <cell r="C1258">
            <v>2332</v>
          </cell>
          <cell r="D1258" t="str">
            <v>Desmonte De Placa De Concreto De 3.40 X 1.00 Metros Con Equipo Pesado</v>
          </cell>
          <cell r="E1258" t="str">
            <v>UN</v>
          </cell>
          <cell r="F1258">
            <v>63828.57</v>
          </cell>
          <cell r="G1258">
            <v>41345</v>
          </cell>
        </row>
        <row r="1259">
          <cell r="C1259">
            <v>2333</v>
          </cell>
          <cell r="D1259" t="str">
            <v>Tapa De 3.40 X 1.00 X 0.10 Metros, En Concreto De 3000 Psi, Con Parrilla De Hierro De 1/2"  A Cada 0.20 Metros En Ambos Sentidos</v>
          </cell>
          <cell r="E1259" t="str">
            <v>UN</v>
          </cell>
          <cell r="F1259">
            <v>296497.95</v>
          </cell>
          <cell r="G1259">
            <v>41345</v>
          </cell>
        </row>
        <row r="1260">
          <cell r="C1260">
            <v>2335</v>
          </cell>
          <cell r="D1260" t="str">
            <v>Suministro E Instalación De Barrera Monodireccional New Yersey De Altura = 0.90 Metros X Base =  0.29 Metros  X Longitud = 1.00 Metros, Peso = 375 Kg, Tipo Titan O Similar. Incluye Cargue, Descargue Y Fijación Con Acero</v>
          </cell>
          <cell r="E1260" t="str">
            <v>UN</v>
          </cell>
          <cell r="F1260">
            <v>242243.20000000001</v>
          </cell>
          <cell r="G1260">
            <v>41200</v>
          </cell>
        </row>
        <row r="1261">
          <cell r="C1261">
            <v>2336</v>
          </cell>
          <cell r="D1261" t="str">
            <v>Kiosco Publicitario De 1.20 X 1.20 X 2.30 Metros, Elaborado En Perfilería De Aluminio Color Natural, Sistema Estructural (Vertical Y Horizontal) En Perfil De 3" Y 1 1/2", Tres Modulos Cerrados En Machimbre Plano, Piso En Lámina Alfajor De 1.5 Mm, Base En  Perfil De 1 1/2" Cuadrado, Techo En Lámina Termoacústica Ajover Con Estructura En Perfil De 1" Cuadrado Con Inclinación Para Desague, Puerta Tipo Persiana Elevadiza (Estera) Elaborada En Lámina Galvanizada Acabado En Color Aluminio (Ver Diseño)</v>
          </cell>
          <cell r="E1261" t="str">
            <v>UN</v>
          </cell>
          <cell r="F1261">
            <v>3960000</v>
          </cell>
          <cell r="G1261">
            <v>41113</v>
          </cell>
        </row>
        <row r="1262">
          <cell r="C1262">
            <v>2338</v>
          </cell>
          <cell r="D1262" t="str">
            <v>Suministro E Instalación De Tanque De Almacenamiento Plástico De 2000 Litros Tipo Colombit O Similar Incluye  Conexión.</v>
          </cell>
          <cell r="E1262" t="str">
            <v>UN</v>
          </cell>
          <cell r="F1262">
            <v>735578.33</v>
          </cell>
          <cell r="G1262">
            <v>42572</v>
          </cell>
        </row>
        <row r="1263">
          <cell r="C1263">
            <v>2341</v>
          </cell>
          <cell r="D1263" t="str">
            <v>Levante De Muro En Bloque De Cemento De 0.15 X 0.20 X 0.40, Reforzado Con Acero De 1/2", Incluye Relleno En Concreto De 2500 Psi Y Mortero De Pega 1:4</v>
          </cell>
          <cell r="E1263" t="str">
            <v>ML</v>
          </cell>
          <cell r="F1263">
            <v>30296.89</v>
          </cell>
          <cell r="G1263">
            <v>42496</v>
          </cell>
        </row>
        <row r="1264">
          <cell r="C1264">
            <v>2343</v>
          </cell>
          <cell r="D1264" t="str">
            <v>Enchape En Tableta Cristanac De 0.30 X 0.30 Metros</v>
          </cell>
          <cell r="E1264" t="str">
            <v>M2</v>
          </cell>
          <cell r="F1264">
            <v>189880.33</v>
          </cell>
          <cell r="G1264">
            <v>42578</v>
          </cell>
        </row>
        <row r="1265">
          <cell r="C1265">
            <v>2344</v>
          </cell>
          <cell r="D1265" t="str">
            <v>Pedestal En Concreto De 4000 Psi, No Incluye Acero De Refuerzo</v>
          </cell>
          <cell r="E1265" t="str">
            <v>M3</v>
          </cell>
          <cell r="F1265">
            <v>606702.61</v>
          </cell>
          <cell r="G1265">
            <v>42578</v>
          </cell>
        </row>
        <row r="1266">
          <cell r="C1266">
            <v>2345</v>
          </cell>
          <cell r="D1266" t="str">
            <v>Concreto De 4000 Psi Para  Encamisado De Columna Y Viga En Obra De Rehabilitación Estructural, Con Aplicación De Epóxico Sikadur 32, Sika Fiber Ad, Sika Fluid, Sika Set Nc, Formaletería Para Aseguramiento Y Apuntalamiento En La Zona</v>
          </cell>
          <cell r="E1266" t="str">
            <v>M3</v>
          </cell>
          <cell r="F1266">
            <v>1956113.87</v>
          </cell>
          <cell r="G1266">
            <v>41569</v>
          </cell>
        </row>
        <row r="1267">
          <cell r="C1267">
            <v>2349</v>
          </cell>
          <cell r="D1267" t="str">
            <v>Rehabilitación Cubierta Ligera Con Estructura En Madera Y Lámina De Eternit</v>
          </cell>
          <cell r="E1267" t="str">
            <v>M2</v>
          </cell>
          <cell r="F1267">
            <v>142575.88</v>
          </cell>
          <cell r="G1267">
            <v>41144</v>
          </cell>
        </row>
        <row r="1268">
          <cell r="C1268">
            <v>2353</v>
          </cell>
          <cell r="D1268" t="str">
            <v>Aplicación De Sikagrout - 200 En Obras De Rehabilitación</v>
          </cell>
          <cell r="E1268" t="str">
            <v>M3</v>
          </cell>
          <cell r="F1268">
            <v>10527715</v>
          </cell>
          <cell r="G1268">
            <v>41135</v>
          </cell>
        </row>
        <row r="1269">
          <cell r="C1269">
            <v>2355</v>
          </cell>
          <cell r="D1269" t="str">
            <v>Conectores De 3/8" De 0.10 Metros En Obra De Rehabilitación</v>
          </cell>
          <cell r="E1269" t="str">
            <v>UN</v>
          </cell>
          <cell r="F1269">
            <v>6119.37</v>
          </cell>
          <cell r="G1269">
            <v>41569</v>
          </cell>
        </row>
        <row r="1270">
          <cell r="C1270">
            <v>2356</v>
          </cell>
          <cell r="D1270" t="str">
            <v>Concreto De 4000 Psi, Para Losa Maciza E= 0.08 Metros En Obra De Rehabilitación Estructural Con Formaletería Para Aseguramiento Y Apuntalamiento En La Zona</v>
          </cell>
          <cell r="E1270" t="str">
            <v>M2</v>
          </cell>
          <cell r="F1270">
            <v>167949.62</v>
          </cell>
          <cell r="G1270">
            <v>41271</v>
          </cell>
        </row>
        <row r="1271">
          <cell r="C1271">
            <v>2357</v>
          </cell>
          <cell r="D1271" t="str">
            <v>Concreto De 4000 Psi Para Viga En Obra De Rehabilitación Estructural, Con Aplicación De Epóxico Sikadur 32, Sika Fiber Ad, Sika Fluid, Sika Set Nc, Formaletería Para Aseguramiento Y Apuntalamiento En La Zona</v>
          </cell>
          <cell r="E1271" t="str">
            <v>M3</v>
          </cell>
          <cell r="F1271">
            <v>1338931.5</v>
          </cell>
          <cell r="G1271">
            <v>41569</v>
          </cell>
        </row>
        <row r="1272">
          <cell r="C1272">
            <v>2358</v>
          </cell>
          <cell r="D1272" t="str">
            <v>Concreto  De 4000 Psi Para Encamisado De Viga En Obra De Rehabilitación Estructural, Con Aplicación De Epóxico Sikadur 32, Sika Fiber Ad, Sika Fluid, Sika Set Nc, Formaletería Para Aseguramiento Y Apuntalamiento En La Zona</v>
          </cell>
          <cell r="E1272" t="str">
            <v>M3</v>
          </cell>
          <cell r="F1272">
            <v>2245369.2000000002</v>
          </cell>
          <cell r="G1272">
            <v>41135</v>
          </cell>
        </row>
        <row r="1273">
          <cell r="C1273">
            <v>2367</v>
          </cell>
          <cell r="D1273" t="str">
            <v>Campamento  - Instalación Y Desmonte, Incluye Piso En Concreto Y Cubierta De Eternit, De 5.00 X 3.00 Metros</v>
          </cell>
          <cell r="E1273" t="str">
            <v>UN</v>
          </cell>
          <cell r="F1273">
            <v>4920000</v>
          </cell>
          <cell r="G1273">
            <v>42578</v>
          </cell>
        </row>
        <row r="1274">
          <cell r="C1274">
            <v>2368</v>
          </cell>
          <cell r="D1274" t="str">
            <v>Demolición De Concreto En Obras De Rehabilitación Estructural, Con Malla De Protección, Incluye Retiro De Material</v>
          </cell>
          <cell r="E1274" t="str">
            <v>M3</v>
          </cell>
          <cell r="F1274">
            <v>4851783.33</v>
          </cell>
          <cell r="G1274">
            <v>41569</v>
          </cell>
        </row>
        <row r="1275">
          <cell r="C1275">
            <v>2372</v>
          </cell>
          <cell r="D1275" t="str">
            <v>Concreto Para Espesores De 0 A 5 Centimetros En Obras De Rehabilitación Estructural, Con Aplicación De Sika Top - 122, Malla De Protección, Formaletería Para Aseguramiento Y Apuntalamiento En La Zona</v>
          </cell>
          <cell r="E1275" t="str">
            <v>M3</v>
          </cell>
          <cell r="F1275">
            <v>16306100</v>
          </cell>
          <cell r="G1275">
            <v>41569</v>
          </cell>
        </row>
        <row r="1276">
          <cell r="C1276">
            <v>2374</v>
          </cell>
          <cell r="D1276" t="str">
            <v>Concreto Para Espesores De 5 A 12 Centimetros Con + 30% En Gravilla En Obra De Rehabilitación Estructural, Con Sika Top - 122, Sikadur 32 Primer, Malla De Protección Y Formaletería Para Aseguramiento Y Apuntalamiento En La Zona</v>
          </cell>
          <cell r="E1276" t="str">
            <v>M3</v>
          </cell>
          <cell r="F1276">
            <v>14058371.789999999</v>
          </cell>
          <cell r="G1276">
            <v>41569</v>
          </cell>
        </row>
        <row r="1277">
          <cell r="C1277">
            <v>2377</v>
          </cell>
          <cell r="D1277" t="str">
            <v>Concreto Para Espesores Mayores A 12 Centimetros En Obra De Rehabilitación Estructural, Con Productos Sikadur 32 Primer, Sikaconcrelisto Re, Sikafiber Ad,  Sikafluid, Sikaset Nc, Malla De Protección Y Formaletería Para Aseguramiento Y Apuntalamiento En La Zona</v>
          </cell>
          <cell r="E1277" t="str">
            <v>M3</v>
          </cell>
          <cell r="F1277">
            <v>6805337.1900000004</v>
          </cell>
          <cell r="G1277">
            <v>42417</v>
          </cell>
        </row>
        <row r="1278">
          <cell r="C1278">
            <v>2381</v>
          </cell>
          <cell r="D1278" t="str">
            <v>Protección Del Refuerzo No Expuesto En Obras De Rehabilitación Estructural</v>
          </cell>
          <cell r="E1278" t="str">
            <v>M2</v>
          </cell>
          <cell r="F1278">
            <v>19006.96</v>
          </cell>
          <cell r="G1278">
            <v>41569</v>
          </cell>
        </row>
        <row r="1279">
          <cell r="C1279">
            <v>2383</v>
          </cell>
          <cell r="D1279" t="str">
            <v>Protección Del Concreto Con Sika Color C En Obras De Rehabilitación Estructural</v>
          </cell>
          <cell r="E1279" t="str">
            <v>M2</v>
          </cell>
          <cell r="F1279">
            <v>16953.7</v>
          </cell>
          <cell r="G1279">
            <v>41569</v>
          </cell>
        </row>
        <row r="1280">
          <cell r="C1280">
            <v>2387</v>
          </cell>
          <cell r="D1280" t="str">
            <v>Protección Del Acero De Refuerzo En Obras De Rehabilitación Estructural Con Sikatop Armatec 110 Epocem Y Malla De Protección</v>
          </cell>
          <cell r="E1280" t="str">
            <v>KG</v>
          </cell>
          <cell r="F1280">
            <v>13140.36</v>
          </cell>
          <cell r="G1280">
            <v>41569</v>
          </cell>
        </row>
        <row r="1281">
          <cell r="C1281">
            <v>2388</v>
          </cell>
          <cell r="D1281" t="str">
            <v>Escarificación De Columnas Y Vigas En Obras En Obras De  Rehabilitación Estructural</v>
          </cell>
          <cell r="E1281" t="str">
            <v>M2</v>
          </cell>
          <cell r="F1281">
            <v>14111.67</v>
          </cell>
          <cell r="G1281">
            <v>41570</v>
          </cell>
        </row>
        <row r="1282">
          <cell r="C1282">
            <v>2389</v>
          </cell>
          <cell r="D1282" t="str">
            <v>Concreto  De 3500 Psi Para Viga De Amarre No Incluye Acero De Refuerzo</v>
          </cell>
          <cell r="E1282" t="str">
            <v>M3</v>
          </cell>
          <cell r="F1282">
            <v>612305.30000000005</v>
          </cell>
          <cell r="G1282">
            <v>42538</v>
          </cell>
        </row>
        <row r="1283">
          <cell r="C1283">
            <v>2390</v>
          </cell>
          <cell r="D1283" t="str">
            <v>Instalación De Derivación Tif Rígida Acsr 1/0 Acsr - 2 Cu Awg S/N</v>
          </cell>
          <cell r="E1283" t="str">
            <v>UN</v>
          </cell>
          <cell r="F1283">
            <v>169770.59</v>
          </cell>
          <cell r="G1283">
            <v>41906</v>
          </cell>
        </row>
        <row r="1284">
          <cell r="C1284">
            <v>2399</v>
          </cell>
          <cell r="D1284" t="str">
            <v>Construcción Canalización Cada Dos Tubos De 3" De Diámetro, En Lecho De Arena</v>
          </cell>
          <cell r="E1284" t="str">
            <v>ML</v>
          </cell>
          <cell r="F1284">
            <v>49896.02</v>
          </cell>
          <cell r="G1284">
            <v>42135</v>
          </cell>
        </row>
        <row r="1285">
          <cell r="C1285">
            <v>2408</v>
          </cell>
          <cell r="D1285" t="str">
            <v>E - Suministro E Instalación De Conductor De Cobre Forrado, No. 1/0 Awg Thhw</v>
          </cell>
          <cell r="E1285" t="str">
            <v>ML</v>
          </cell>
          <cell r="F1285">
            <v>26894.38</v>
          </cell>
          <cell r="G1285">
            <v>41451</v>
          </cell>
        </row>
        <row r="1286">
          <cell r="C1286">
            <v>2427</v>
          </cell>
          <cell r="D1286" t="str">
            <v>Instalación De Paso Aéreo-Subterráneo Trif 13,2 Kv 2 Awg Cu</v>
          </cell>
          <cell r="E1286" t="str">
            <v>UN</v>
          </cell>
          <cell r="F1286">
            <v>1792701.46</v>
          </cell>
          <cell r="G1286">
            <v>42557</v>
          </cell>
        </row>
        <row r="1287">
          <cell r="C1287">
            <v>2429</v>
          </cell>
          <cell r="D1287" t="str">
            <v>Canalización Con Topo D=3"</v>
          </cell>
          <cell r="E1287" t="str">
            <v>ML</v>
          </cell>
          <cell r="F1287">
            <v>136035.9</v>
          </cell>
          <cell r="G1287">
            <v>42447</v>
          </cell>
        </row>
        <row r="1288">
          <cell r="C1288">
            <v>2430</v>
          </cell>
          <cell r="D1288" t="str">
            <v>Tendido De Línea Trif Subt Mt 15 Kv 3 X 2 Cu Por Ducto</v>
          </cell>
          <cell r="E1288" t="str">
            <v>ML</v>
          </cell>
          <cell r="F1288">
            <v>142896.19</v>
          </cell>
          <cell r="G1288">
            <v>42538</v>
          </cell>
        </row>
        <row r="1289">
          <cell r="C1289">
            <v>2431</v>
          </cell>
          <cell r="D1289" t="str">
            <v>Montaje Cruceta Metálica Aux De Protecciones</v>
          </cell>
          <cell r="E1289" t="str">
            <v>UN</v>
          </cell>
          <cell r="F1289">
            <v>1169124.95</v>
          </cell>
          <cell r="G1289">
            <v>41703</v>
          </cell>
        </row>
        <row r="1290">
          <cell r="C1290">
            <v>2432</v>
          </cell>
          <cell r="D1290" t="str">
            <v>Construcción Registro Con Tapa De 1,00 X 1,00 X 1,00 Metros En Mampostería</v>
          </cell>
          <cell r="E1290" t="str">
            <v>UN</v>
          </cell>
          <cell r="F1290">
            <v>1048510.21</v>
          </cell>
          <cell r="G1290">
            <v>42067</v>
          </cell>
        </row>
        <row r="1291">
          <cell r="C1291">
            <v>2433</v>
          </cell>
          <cell r="D1291" t="str">
            <v>Suministro E Instalación De Transformador Tipo Pad Mounted 112,5 Kva</v>
          </cell>
          <cell r="E1291" t="str">
            <v>UN</v>
          </cell>
          <cell r="F1291">
            <v>13940233</v>
          </cell>
          <cell r="G1291">
            <v>41388</v>
          </cell>
        </row>
        <row r="1292">
          <cell r="C1292">
            <v>2434</v>
          </cell>
          <cell r="D1292" t="str">
            <v>Foso Para Transformador</v>
          </cell>
          <cell r="E1292" t="str">
            <v>UN</v>
          </cell>
          <cell r="F1292">
            <v>1835115.96</v>
          </cell>
          <cell r="G1292">
            <v>41234</v>
          </cell>
        </row>
        <row r="1293">
          <cell r="C1293">
            <v>2435</v>
          </cell>
          <cell r="D1293" t="str">
            <v>Instalación De Puerta Cortafuego De 1,5 X 2,5 M</v>
          </cell>
          <cell r="E1293" t="str">
            <v>UN</v>
          </cell>
          <cell r="F1293">
            <v>4825662.5</v>
          </cell>
          <cell r="G1293">
            <v>41388</v>
          </cell>
        </row>
        <row r="1294">
          <cell r="C1294">
            <v>2438</v>
          </cell>
          <cell r="D1294" t="str">
            <v>Suministro E Instalación De Damper De 0,60 X 0,50 Metros</v>
          </cell>
          <cell r="E1294" t="str">
            <v>UN</v>
          </cell>
          <cell r="F1294">
            <v>743534.17</v>
          </cell>
          <cell r="G1294">
            <v>41375</v>
          </cell>
        </row>
        <row r="1295">
          <cell r="C1295">
            <v>2439</v>
          </cell>
          <cell r="D1295" t="str">
            <v>Instalación De Pararrayos Tipo Franklin Blunt P8 Con Mástil De 6 M</v>
          </cell>
          <cell r="E1295" t="str">
            <v>UN</v>
          </cell>
          <cell r="F1295">
            <v>298465.83</v>
          </cell>
          <cell r="G1295">
            <v>41388</v>
          </cell>
        </row>
        <row r="1296">
          <cell r="C1296">
            <v>2440</v>
          </cell>
          <cell r="D1296" t="str">
            <v>Instalación De Cable Cu 2/0 Awg Thhw En Tubería Emt 3/4"</v>
          </cell>
          <cell r="E1296" t="str">
            <v>UN</v>
          </cell>
          <cell r="F1296">
            <v>51656.47</v>
          </cell>
          <cell r="G1296">
            <v>41129</v>
          </cell>
        </row>
        <row r="1297">
          <cell r="C1297">
            <v>2441</v>
          </cell>
          <cell r="D1297" t="str">
            <v>Instalación De Electrodos De Pat Tipo Varilla De Cobre 5/8" X 2,4 M</v>
          </cell>
          <cell r="E1297" t="str">
            <v>UN</v>
          </cell>
          <cell r="F1297">
            <v>401165.16</v>
          </cell>
          <cell r="G1297">
            <v>42447</v>
          </cell>
        </row>
        <row r="1298">
          <cell r="C1298">
            <v>2442</v>
          </cell>
          <cell r="D1298" t="str">
            <v>Punto De Soldadura Exotérmica Cable - Cable Hasta 2/0</v>
          </cell>
          <cell r="E1298" t="str">
            <v>UN</v>
          </cell>
          <cell r="F1298">
            <v>79123.75</v>
          </cell>
          <cell r="G1298">
            <v>41927</v>
          </cell>
        </row>
        <row r="1299">
          <cell r="C1299">
            <v>2443</v>
          </cell>
          <cell r="D1299" t="str">
            <v>Instalación De Caja De Inspección Para Electrodo De Pat</v>
          </cell>
          <cell r="E1299" t="str">
            <v>UN</v>
          </cell>
          <cell r="F1299">
            <v>189208.78</v>
          </cell>
          <cell r="G1299">
            <v>42524</v>
          </cell>
        </row>
        <row r="1300">
          <cell r="C1300">
            <v>2450</v>
          </cell>
          <cell r="D1300" t="str">
            <v>Mortero 1:8</v>
          </cell>
          <cell r="E1300" t="str">
            <v>M3</v>
          </cell>
          <cell r="F1300">
            <v>162739.54</v>
          </cell>
          <cell r="G1300">
            <v>42438</v>
          </cell>
        </row>
        <row r="1301">
          <cell r="C1301">
            <v>2451</v>
          </cell>
          <cell r="D1301" t="str">
            <v>Suministro E Instalación De Breaker  Enchufable De 2 X 15 A</v>
          </cell>
          <cell r="E1301" t="str">
            <v>UN</v>
          </cell>
          <cell r="F1301">
            <v>39255.83</v>
          </cell>
          <cell r="G1301">
            <v>42135</v>
          </cell>
        </row>
        <row r="1302">
          <cell r="C1302">
            <v>2452</v>
          </cell>
          <cell r="D1302" t="str">
            <v>Suministro E Instalación De Breaker  Enchufable De 2 X 30 A</v>
          </cell>
          <cell r="E1302" t="str">
            <v>UN</v>
          </cell>
          <cell r="F1302">
            <v>39255.83</v>
          </cell>
          <cell r="G1302">
            <v>42578</v>
          </cell>
        </row>
        <row r="1303">
          <cell r="C1303">
            <v>2453</v>
          </cell>
          <cell r="D1303" t="str">
            <v>Suministro E Instalación De Breaker  Industrial De 3 X 30 A</v>
          </cell>
          <cell r="E1303" t="str">
            <v>UN</v>
          </cell>
          <cell r="F1303">
            <v>77192.5</v>
          </cell>
          <cell r="G1303">
            <v>42538</v>
          </cell>
        </row>
        <row r="1304">
          <cell r="C1304">
            <v>2454</v>
          </cell>
          <cell r="D1304" t="str">
            <v>Suministro E Instalación De Breaker  Industrial De 3 X 40 A</v>
          </cell>
          <cell r="E1304" t="str">
            <v>UN</v>
          </cell>
          <cell r="F1304">
            <v>103092.5</v>
          </cell>
          <cell r="G1304">
            <v>42524</v>
          </cell>
        </row>
        <row r="1305">
          <cell r="C1305">
            <v>2455</v>
          </cell>
          <cell r="D1305" t="str">
            <v>Suministro E Instalación De Breaker  Industrial De 3 X 80 A</v>
          </cell>
          <cell r="E1305" t="str">
            <v>UN</v>
          </cell>
          <cell r="F1305">
            <v>153292.5</v>
          </cell>
          <cell r="G1305">
            <v>42538</v>
          </cell>
        </row>
        <row r="1306">
          <cell r="C1306">
            <v>2456</v>
          </cell>
          <cell r="D1306" t="str">
            <v>Suministro E Instalación De Breaker  Industrial De 3 X 200 A</v>
          </cell>
          <cell r="E1306" t="str">
            <v>UN</v>
          </cell>
          <cell r="F1306">
            <v>320795.39</v>
          </cell>
          <cell r="G1306">
            <v>42524</v>
          </cell>
        </row>
        <row r="1307">
          <cell r="C1307">
            <v>2488</v>
          </cell>
          <cell r="D1307" t="str">
            <v>Suministro E Instalación De Bala Compacta Fluorescente 2 X 32 Wattios</v>
          </cell>
          <cell r="E1307" t="str">
            <v>UN</v>
          </cell>
          <cell r="F1307">
            <v>94251.67</v>
          </cell>
          <cell r="G1307">
            <v>42135</v>
          </cell>
        </row>
        <row r="1308">
          <cell r="C1308">
            <v>2490</v>
          </cell>
          <cell r="D1308" t="str">
            <v>Suministro E Instalación De Luminaria Fluorescente Hermética 2 X 32 Wattios Tipo Comercial De Encendido Instantáneo De Sobreponer</v>
          </cell>
          <cell r="E1308" t="str">
            <v>UN</v>
          </cell>
          <cell r="F1308">
            <v>121477.5</v>
          </cell>
          <cell r="G1308">
            <v>42135</v>
          </cell>
        </row>
        <row r="1309">
          <cell r="C1309">
            <v>2491</v>
          </cell>
          <cell r="D1309" t="str">
            <v>Suministro E Instalación De Tablero De Medida Trifásico Autosoportado Incluye 12 Medidores Monofásicos 3H</v>
          </cell>
          <cell r="E1309" t="str">
            <v>UN</v>
          </cell>
          <cell r="F1309">
            <v>20278050</v>
          </cell>
          <cell r="G1309">
            <v>41129</v>
          </cell>
        </row>
        <row r="1310">
          <cell r="C1310">
            <v>2492</v>
          </cell>
          <cell r="D1310" t="str">
            <v>Suministro E Instalación De Tablero Bifásico Con Puerta Para Totalizador 12 Circuitos Para Empotrar</v>
          </cell>
          <cell r="E1310" t="str">
            <v>UN</v>
          </cell>
          <cell r="F1310">
            <v>330858</v>
          </cell>
          <cell r="G1310">
            <v>41703</v>
          </cell>
        </row>
        <row r="1311">
          <cell r="C1311">
            <v>2493</v>
          </cell>
          <cell r="D1311" t="str">
            <v>Suministro E Instalación De Tablero Bifásico Con Puerta Y Espacio Para Totalizador 8 Circuitos Para Empotrar</v>
          </cell>
          <cell r="E1311" t="str">
            <v>UN</v>
          </cell>
          <cell r="F1311">
            <v>262448.09000000003</v>
          </cell>
          <cell r="G1311">
            <v>42538</v>
          </cell>
        </row>
        <row r="1312">
          <cell r="C1312">
            <v>2494</v>
          </cell>
          <cell r="D1312" t="str">
            <v>Suministro E Instalación De Tablero Trifásico Con Puerta Y Espacio Para Totalizador 42 Circuitos Para Empotrar</v>
          </cell>
          <cell r="E1312" t="str">
            <v>UN</v>
          </cell>
          <cell r="F1312">
            <v>1049807.69</v>
          </cell>
          <cell r="G1312">
            <v>42531</v>
          </cell>
        </row>
        <row r="1313">
          <cell r="C1313">
            <v>2495</v>
          </cell>
          <cell r="D1313" t="str">
            <v>Suministro E Instalación De Tablero Trifásico Con Puerta Y Espacio Para Totalizador 18 Circuitos Para Empotrar</v>
          </cell>
          <cell r="E1313" t="str">
            <v>UN</v>
          </cell>
          <cell r="F1313">
            <v>593568.98</v>
          </cell>
          <cell r="G1313">
            <v>41129</v>
          </cell>
        </row>
        <row r="1314">
          <cell r="C1314">
            <v>2496</v>
          </cell>
          <cell r="D1314" t="str">
            <v>Suministro E Instalación De Tablero Trifásico Con Puerta Y Espacio Para Totalizador 12 Circuitos Para Empotrar</v>
          </cell>
          <cell r="E1314" t="str">
            <v>UN</v>
          </cell>
          <cell r="F1314">
            <v>565275</v>
          </cell>
          <cell r="G1314">
            <v>42135</v>
          </cell>
        </row>
        <row r="1315">
          <cell r="C1315">
            <v>2497</v>
          </cell>
          <cell r="D1315" t="str">
            <v>Suministro E Instalación De Breaker Enchufable Desde 10 Hasta 60 Amperios</v>
          </cell>
          <cell r="E1315" t="str">
            <v>UN</v>
          </cell>
          <cell r="F1315">
            <v>23395.5</v>
          </cell>
          <cell r="G1315">
            <v>42447</v>
          </cell>
        </row>
        <row r="1316">
          <cell r="C1316">
            <v>2498</v>
          </cell>
          <cell r="D1316" t="str">
            <v>Suministro E Instalación De Breaker Enchufable De 1 X 15 Amperios</v>
          </cell>
          <cell r="E1316" t="str">
            <v>UN</v>
          </cell>
          <cell r="F1316">
            <v>25062.39</v>
          </cell>
          <cell r="G1316">
            <v>42524</v>
          </cell>
        </row>
        <row r="1317">
          <cell r="C1317">
            <v>2500</v>
          </cell>
          <cell r="D1317" t="str">
            <v>Suministro E Instalación De Tubería Pvc Conduit De 2 1/2"</v>
          </cell>
          <cell r="E1317" t="str">
            <v>ML</v>
          </cell>
          <cell r="F1317">
            <v>19530.13</v>
          </cell>
          <cell r="G1317">
            <v>42557</v>
          </cell>
        </row>
        <row r="1318">
          <cell r="C1318">
            <v>2506</v>
          </cell>
          <cell r="D1318" t="str">
            <v>Suministro E Instalación De Tubería Pvc Conduit De 1 1/2"</v>
          </cell>
          <cell r="E1318" t="str">
            <v>ML</v>
          </cell>
          <cell r="F1318">
            <v>10602.01</v>
          </cell>
          <cell r="G1318">
            <v>42557</v>
          </cell>
        </row>
        <row r="1319">
          <cell r="C1319">
            <v>2507</v>
          </cell>
          <cell r="D1319" t="str">
            <v>Suministro E Instalación De Tubería Pvc Conduit De 1"</v>
          </cell>
          <cell r="E1319" t="str">
            <v>ML</v>
          </cell>
          <cell r="F1319">
            <v>7576.33</v>
          </cell>
          <cell r="G1319">
            <v>42557</v>
          </cell>
        </row>
        <row r="1320">
          <cell r="C1320">
            <v>2508</v>
          </cell>
          <cell r="D1320" t="str">
            <v>Suministro E Instalación De Acometida Parcial 2 # 12 + #14T Cu Thhw</v>
          </cell>
          <cell r="E1320" t="str">
            <v>ML</v>
          </cell>
          <cell r="F1320">
            <v>14292.41</v>
          </cell>
          <cell r="G1320">
            <v>42135</v>
          </cell>
        </row>
        <row r="1321">
          <cell r="C1321">
            <v>2509</v>
          </cell>
          <cell r="D1321" t="str">
            <v>Suministro E Instalación Acometida Parcial 2#10 + #10 + 12T Cu Thhw</v>
          </cell>
          <cell r="E1321" t="str">
            <v>ML</v>
          </cell>
          <cell r="F1321">
            <v>6868.6</v>
          </cell>
          <cell r="G1321">
            <v>42135</v>
          </cell>
        </row>
        <row r="1322">
          <cell r="C1322">
            <v>2510</v>
          </cell>
          <cell r="D1322" t="str">
            <v>Suministro E Instalación Acometida Parcial 3#8 + #8 + 10T Cu Thhw</v>
          </cell>
          <cell r="E1322" t="str">
            <v>ML</v>
          </cell>
          <cell r="F1322">
            <v>18819.900000000001</v>
          </cell>
          <cell r="G1322">
            <v>42538</v>
          </cell>
        </row>
        <row r="1323">
          <cell r="C1323">
            <v>2511</v>
          </cell>
          <cell r="D1323" t="str">
            <v>Suministro E Instalación Acometida Parcial 3#2 + #2 + 4T Cu Thhw</v>
          </cell>
          <cell r="E1323" t="str">
            <v>ML</v>
          </cell>
          <cell r="F1323">
            <v>61157.47</v>
          </cell>
          <cell r="G1323">
            <v>42538</v>
          </cell>
        </row>
        <row r="1324">
          <cell r="C1324">
            <v>2512</v>
          </cell>
          <cell r="D1324" t="str">
            <v>Suministro E Instalación Acometida Parcial 3#4/0 + #4/0 + 2/0T Cu Thhw</v>
          </cell>
          <cell r="E1324" t="str">
            <v>ML</v>
          </cell>
          <cell r="F1324">
            <v>179573.78</v>
          </cell>
          <cell r="G1324">
            <v>42538</v>
          </cell>
        </row>
        <row r="1325">
          <cell r="C1325">
            <v>2513</v>
          </cell>
          <cell r="D1325" t="str">
            <v>Suministro E Instalación De Interruptor Conmutable (Pareja)</v>
          </cell>
          <cell r="E1325" t="str">
            <v>UN</v>
          </cell>
          <cell r="F1325">
            <v>162804.42000000001</v>
          </cell>
          <cell r="G1325">
            <v>41129</v>
          </cell>
        </row>
        <row r="1326">
          <cell r="C1326">
            <v>2514</v>
          </cell>
          <cell r="D1326" t="str">
            <v>Salida Toma Bifásica 220 V Con Polo A Tierra</v>
          </cell>
          <cell r="E1326" t="str">
            <v>UN</v>
          </cell>
          <cell r="F1326">
            <v>118579.11</v>
          </cell>
          <cell r="G1326">
            <v>42531</v>
          </cell>
        </row>
        <row r="1327">
          <cell r="C1327">
            <v>2515</v>
          </cell>
          <cell r="D1327" t="str">
            <v>Salida Para Toma Gfci 120 V Con Polo A Tierra</v>
          </cell>
          <cell r="E1327" t="str">
            <v>UN</v>
          </cell>
          <cell r="F1327">
            <v>110160.36</v>
          </cell>
          <cell r="G1327">
            <v>42538</v>
          </cell>
        </row>
        <row r="1328">
          <cell r="C1328">
            <v>2516</v>
          </cell>
          <cell r="D1328" t="str">
            <v>Salida Para Toma Trifásica 220 V Con Polo A Tierra</v>
          </cell>
          <cell r="E1328" t="str">
            <v>UN</v>
          </cell>
          <cell r="F1328">
            <v>143060.94</v>
          </cell>
          <cell r="G1328">
            <v>42531</v>
          </cell>
        </row>
        <row r="1329">
          <cell r="C1329">
            <v>2518</v>
          </cell>
          <cell r="D1329" t="str">
            <v>Suministro E Instalación De Cable  Thw De Cobre Desnudo Awg 1/0 Thhw</v>
          </cell>
          <cell r="E1329" t="str">
            <v>ML</v>
          </cell>
          <cell r="F1329">
            <v>38416.339999999997</v>
          </cell>
          <cell r="G1329">
            <v>42447</v>
          </cell>
        </row>
        <row r="1330">
          <cell r="C1330">
            <v>2520</v>
          </cell>
          <cell r="D1330" t="str">
            <v>Suministro E Instalación De Luminaria Mh 1000 Watios, 220 Voltios, Incluye Bombillo (Ver Diseño)</v>
          </cell>
          <cell r="E1330" t="str">
            <v>UN</v>
          </cell>
          <cell r="F1330">
            <v>1690850</v>
          </cell>
          <cell r="G1330">
            <v>41376</v>
          </cell>
        </row>
        <row r="1331">
          <cell r="C1331">
            <v>2522</v>
          </cell>
          <cell r="D1331" t="str">
            <v>Recurso Base Para Suplemento Tet Personal</v>
          </cell>
          <cell r="E1331" t="str">
            <v>UN</v>
          </cell>
          <cell r="F1331">
            <v>25000</v>
          </cell>
          <cell r="G1331">
            <v>41338</v>
          </cell>
        </row>
        <row r="1332">
          <cell r="C1332">
            <v>2523</v>
          </cell>
          <cell r="D1332" t="str">
            <v>Recursos Base Para Suplemento Tet Puente De Línea Trifásico M.T.</v>
          </cell>
          <cell r="E1332" t="str">
            <v>UN</v>
          </cell>
          <cell r="F1332">
            <v>178062.5</v>
          </cell>
          <cell r="G1332">
            <v>42557</v>
          </cell>
        </row>
        <row r="1333">
          <cell r="C1333">
            <v>2526</v>
          </cell>
          <cell r="D1333" t="str">
            <v>Descapote Y Limpieza A Máquina Y Adecuación Con Compactación Del Terreno Existente, Incluye Retiro De Material E= 0.25</v>
          </cell>
          <cell r="E1333" t="str">
            <v>M2</v>
          </cell>
          <cell r="F1333">
            <v>10243.950000000001</v>
          </cell>
          <cell r="G1333">
            <v>42667</v>
          </cell>
        </row>
        <row r="1334">
          <cell r="C1334">
            <v>2527</v>
          </cell>
          <cell r="D1334" t="str">
            <v>Viga Corona A Una Altura &gt; 4.00 Metros, En Concreto De 3000 Psi De 0.30 X 0.20 Metros Incluye Acero De Refuerzo 4 Varillas D = 1/2", Estribos D = 3/8" A Cada 0.15 Metros</v>
          </cell>
          <cell r="E1334" t="str">
            <v>ML</v>
          </cell>
          <cell r="F1334">
            <v>136563.32999999999</v>
          </cell>
          <cell r="G1334">
            <v>41136</v>
          </cell>
        </row>
        <row r="1335">
          <cell r="C1335">
            <v>2528</v>
          </cell>
          <cell r="D1335" t="str">
            <v>Canal En Concreto De 3000 Psi. B = 0.90 Metros, A = 0.70 Metros, E =  0.20 Metros, Con 11 Acero De Refuerzo D = 1/2" Long. 1.00 Metro, Estribos De 1/2" A Cada 0.40 Metros</v>
          </cell>
          <cell r="E1335" t="str">
            <v>ML</v>
          </cell>
          <cell r="F1335">
            <v>193515.81</v>
          </cell>
          <cell r="G1335">
            <v>41540</v>
          </cell>
        </row>
        <row r="1336">
          <cell r="C1336">
            <v>2529</v>
          </cell>
          <cell r="D1336" t="str">
            <v>Suministro E Instalación De Rejilla De Piso En Hierro Legitimo D = 1", De 0.90 Metros De Ancho</v>
          </cell>
          <cell r="E1336" t="str">
            <v>ML</v>
          </cell>
          <cell r="F1336">
            <v>170000</v>
          </cell>
          <cell r="G1336">
            <v>42443</v>
          </cell>
        </row>
        <row r="1337">
          <cell r="C1337">
            <v>2533</v>
          </cell>
          <cell r="D1337" t="str">
            <v>Suministro E Instalación De Interruptor Termomagnético M9 Para Riel Din 2 X 50 Amperios</v>
          </cell>
          <cell r="E1337" t="str">
            <v>UN</v>
          </cell>
          <cell r="F1337">
            <v>139910</v>
          </cell>
          <cell r="G1337">
            <v>41737</v>
          </cell>
        </row>
        <row r="1338">
          <cell r="C1338">
            <v>2534</v>
          </cell>
          <cell r="D1338" t="str">
            <v>Adecuación De Tablero De Energía Principal Y Alimentadores Provisionales De Tableros De Distribución Existentes</v>
          </cell>
          <cell r="E1338" t="str">
            <v>UN</v>
          </cell>
          <cell r="F1338">
            <v>1465250</v>
          </cell>
          <cell r="G1338">
            <v>41410</v>
          </cell>
        </row>
        <row r="1339">
          <cell r="C1339">
            <v>2535</v>
          </cell>
          <cell r="D1339" t="str">
            <v>Reorganización De Y Conexionado De Acometidas De Llegada Y Salida En Cuarto Eléctrico Actual</v>
          </cell>
          <cell r="E1339" t="str">
            <v>UN</v>
          </cell>
          <cell r="F1339">
            <v>3292816.67</v>
          </cell>
          <cell r="G1339">
            <v>41388</v>
          </cell>
        </row>
        <row r="1340">
          <cell r="C1340">
            <v>2536</v>
          </cell>
          <cell r="D1340" t="str">
            <v>Construcción De Muro En Bloque, Placa En Concreto De 3000 Psi, Para Protección De Gabinete Principal</v>
          </cell>
          <cell r="E1340" t="str">
            <v>UN</v>
          </cell>
          <cell r="F1340">
            <v>448940.65</v>
          </cell>
          <cell r="G1340">
            <v>41410</v>
          </cell>
        </row>
        <row r="1341">
          <cell r="C1341">
            <v>2537</v>
          </cell>
          <cell r="D1341" t="str">
            <v>Andén En Concreto De Fc = 3500 Psi, E= 0.08 Metros</v>
          </cell>
          <cell r="E1341" t="str">
            <v>M2</v>
          </cell>
          <cell r="F1341">
            <v>54386.29</v>
          </cell>
          <cell r="G1341">
            <v>42068</v>
          </cell>
        </row>
        <row r="1342">
          <cell r="C1342">
            <v>2540</v>
          </cell>
          <cell r="D1342" t="str">
            <v>Construcción De Baranda En Concreto De 4000 Psi, Altura 1.20 Metros, Incluye Anclaje Con Sikadur 42. (Ver Diseño)</v>
          </cell>
          <cell r="E1342" t="str">
            <v>ML</v>
          </cell>
          <cell r="F1342">
            <v>208538.14</v>
          </cell>
          <cell r="G1342">
            <v>41155</v>
          </cell>
        </row>
        <row r="1343">
          <cell r="C1343">
            <v>2541</v>
          </cell>
          <cell r="D1343" t="str">
            <v>Bordillo En Puente, De 0.30 X 0.30 Metros, En Concreto De 4000 Psi, Incluye Anclaje Con Sikadur 42 (Ver Diseño)</v>
          </cell>
          <cell r="E1343" t="str">
            <v>ML</v>
          </cell>
          <cell r="F1343">
            <v>102716.18</v>
          </cell>
          <cell r="G1343">
            <v>41155</v>
          </cell>
        </row>
        <row r="1344">
          <cell r="C1344">
            <v>2545</v>
          </cell>
          <cell r="D1344" t="str">
            <v>Junta Expansiva Para Losa De Puente</v>
          </cell>
          <cell r="E1344" t="str">
            <v>ML</v>
          </cell>
          <cell r="F1344">
            <v>268400.28000000003</v>
          </cell>
          <cell r="G1344">
            <v>41180</v>
          </cell>
        </row>
        <row r="1345">
          <cell r="C1345">
            <v>2546</v>
          </cell>
          <cell r="D1345" t="str">
            <v>Placa En Concreto De 3000 Psi, Estampado De Color, E = 0.05 Metros, Para Piso</v>
          </cell>
          <cell r="E1345" t="str">
            <v>M2</v>
          </cell>
          <cell r="F1345">
            <v>42609.9</v>
          </cell>
          <cell r="G1345">
            <v>42535</v>
          </cell>
        </row>
        <row r="1346">
          <cell r="C1346">
            <v>2547</v>
          </cell>
          <cell r="D1346" t="str">
            <v>Placa En Concreto De 3000 Psi, Estampado De Color, E = 0.05 Metros, Para Piso</v>
          </cell>
          <cell r="E1346" t="str">
            <v>M2</v>
          </cell>
          <cell r="F1346">
            <v>47808.67</v>
          </cell>
          <cell r="G1346">
            <v>41835</v>
          </cell>
        </row>
        <row r="1347">
          <cell r="C1347">
            <v>2552</v>
          </cell>
          <cell r="D1347" t="str">
            <v>Suministro E Instalación De Tubería Pvc Conduit De 2"</v>
          </cell>
          <cell r="E1347" t="str">
            <v>ML</v>
          </cell>
          <cell r="F1347">
            <v>17516.46</v>
          </cell>
          <cell r="G1347">
            <v>42447</v>
          </cell>
        </row>
        <row r="1348">
          <cell r="C1348">
            <v>2553</v>
          </cell>
          <cell r="D1348" t="str">
            <v>Suministro E Instalación De Tubería Pvc Conduit De 3"</v>
          </cell>
          <cell r="E1348" t="str">
            <v>ML</v>
          </cell>
          <cell r="F1348">
            <v>27629.46</v>
          </cell>
          <cell r="G1348">
            <v>42447</v>
          </cell>
        </row>
        <row r="1349">
          <cell r="C1349">
            <v>2556</v>
          </cell>
          <cell r="D1349" t="str">
            <v>Suministro E Instalación De Tubería Galvanizada De 1"</v>
          </cell>
          <cell r="E1349" t="str">
            <v>ML</v>
          </cell>
          <cell r="F1349">
            <v>35523.660000000003</v>
          </cell>
          <cell r="G1349">
            <v>41703</v>
          </cell>
        </row>
        <row r="1350">
          <cell r="C1350">
            <v>2557</v>
          </cell>
          <cell r="D1350" t="str">
            <v>Suministro E Instalación De Alambre 8 Thw Cobre Forrado 90° C - Awg</v>
          </cell>
          <cell r="E1350" t="str">
            <v>ML</v>
          </cell>
          <cell r="F1350">
            <v>4222.75</v>
          </cell>
          <cell r="G1350">
            <v>41388</v>
          </cell>
        </row>
        <row r="1351">
          <cell r="C1351">
            <v>2558</v>
          </cell>
          <cell r="D1351" t="str">
            <v>Suministro E Instalación De Cable Thw Cobre Desnudo 90° C - Awg 2</v>
          </cell>
          <cell r="E1351" t="str">
            <v>ML</v>
          </cell>
          <cell r="F1351">
            <v>14777.5</v>
          </cell>
          <cell r="G1351">
            <v>42557</v>
          </cell>
        </row>
        <row r="1352">
          <cell r="C1352">
            <v>2559</v>
          </cell>
          <cell r="D1352" t="str">
            <v>Suministro E Instalación De Alambre De Cobre No. 10 Awg Thhw</v>
          </cell>
          <cell r="E1352" t="str">
            <v>ML</v>
          </cell>
          <cell r="F1352">
            <v>3009.04</v>
          </cell>
          <cell r="G1352">
            <v>41906</v>
          </cell>
        </row>
        <row r="1353">
          <cell r="C1353">
            <v>2560</v>
          </cell>
          <cell r="D1353" t="str">
            <v>Suministro E Instalación De Cable Antifraude 2 X 8 + 8 Awg</v>
          </cell>
          <cell r="E1353" t="str">
            <v>ML</v>
          </cell>
          <cell r="F1353">
            <v>13189.5</v>
          </cell>
          <cell r="G1353">
            <v>41703</v>
          </cell>
        </row>
        <row r="1354">
          <cell r="C1354">
            <v>2564</v>
          </cell>
          <cell r="D1354" t="str">
            <v>Suministro E Instalación De Bajante Galvanizado Para Acometida Principal Incluye Accesorios (Ver Diseño)</v>
          </cell>
          <cell r="E1354" t="str">
            <v>UN</v>
          </cell>
          <cell r="F1354">
            <v>301035.5</v>
          </cell>
          <cell r="G1354">
            <v>41785</v>
          </cell>
        </row>
        <row r="1355">
          <cell r="C1355">
            <v>2565</v>
          </cell>
          <cell r="D1355" t="str">
            <v>Registro Eléctrico De 0.60 X 0.60 X 0.60 Metros En Concreto De 3.000 Psi, E = 0.10 Metros Incluye Malla Electrosoldada Y Tapa Con Marco En Angulo De Hierro De 1 1/2" X 3/16", Reja De Hierro De 1/2" Legítimo</v>
          </cell>
          <cell r="E1355" t="str">
            <v>UN</v>
          </cell>
          <cell r="F1355">
            <v>273054.12</v>
          </cell>
          <cell r="G1355">
            <v>42557</v>
          </cell>
        </row>
        <row r="1356">
          <cell r="C1356">
            <v>2566</v>
          </cell>
          <cell r="D1356" t="str">
            <v>Registro Eléctrico De 0.80 X 0.80 X 0.60 Metros En Concreto De 3.000 Psi, E = 0.10 Metros Incluye Malla Electrosoldada Y Tapa Con Marco En Angulo De Hierro De 1 1/2" X 3/16", Reja De Hierro De 1/2" Legítimo</v>
          </cell>
          <cell r="E1356" t="str">
            <v>UN</v>
          </cell>
          <cell r="F1356">
            <v>368078.23</v>
          </cell>
          <cell r="G1356">
            <v>42557</v>
          </cell>
        </row>
        <row r="1357">
          <cell r="C1357">
            <v>2567</v>
          </cell>
          <cell r="D1357" t="str">
            <v>Instalación De Transformador Monofásico 50 Kva, 13200 / 240 V, Incluye Elementos De Protección, Accesorios Para Postes</v>
          </cell>
          <cell r="E1357" t="str">
            <v>UN</v>
          </cell>
          <cell r="F1357">
            <v>8966835</v>
          </cell>
          <cell r="G1357">
            <v>42447</v>
          </cell>
        </row>
        <row r="1358">
          <cell r="C1358">
            <v>2569</v>
          </cell>
          <cell r="D1358" t="str">
            <v>Suministro E Instalación De Tablero De Contadores Con Sus Protecciones Y Accesorios De Montaje</v>
          </cell>
          <cell r="E1358" t="str">
            <v>UN</v>
          </cell>
          <cell r="F1358">
            <v>4007996</v>
          </cell>
          <cell r="G1358">
            <v>41388</v>
          </cell>
        </row>
        <row r="1359">
          <cell r="C1359">
            <v>2571</v>
          </cell>
          <cell r="D1359" t="str">
            <v>Empalme Subterraneo De Baja Tensión  Acometida 14 - 4</v>
          </cell>
          <cell r="E1359" t="str">
            <v>UN</v>
          </cell>
          <cell r="F1359">
            <v>164338.20000000001</v>
          </cell>
          <cell r="G1359">
            <v>42531</v>
          </cell>
        </row>
        <row r="1360">
          <cell r="C1360">
            <v>2572</v>
          </cell>
          <cell r="D1360" t="str">
            <v>Enchape De Muro En Piedra China Y Granito Lavado</v>
          </cell>
          <cell r="E1360" t="str">
            <v>M2</v>
          </cell>
          <cell r="F1360">
            <v>82731.13</v>
          </cell>
          <cell r="G1360">
            <v>41912</v>
          </cell>
        </row>
        <row r="1361">
          <cell r="C1361">
            <v>2573</v>
          </cell>
          <cell r="D1361" t="str">
            <v>Bordillo En Puente, De 0.20 X 0.20 Metros, En Concreto De 4000 Psi, Incluye Anclaje Con Sikadur 42 (Ver Diseño)</v>
          </cell>
          <cell r="E1361" t="str">
            <v>ML</v>
          </cell>
          <cell r="F1361">
            <v>76652.240000000005</v>
          </cell>
          <cell r="G1361">
            <v>41771</v>
          </cell>
        </row>
        <row r="1362">
          <cell r="C1362">
            <v>2574</v>
          </cell>
          <cell r="D1362" t="str">
            <v>Bordillo En Concreto De 4000 Psi De 0.20 X 0.50 Metros, No Incluye Acero De Refuerzo</v>
          </cell>
          <cell r="E1362" t="str">
            <v>ML</v>
          </cell>
          <cell r="F1362">
            <v>88844.85</v>
          </cell>
          <cell r="G1362">
            <v>41180</v>
          </cell>
        </row>
        <row r="1363">
          <cell r="C1363">
            <v>2575</v>
          </cell>
          <cell r="D1363" t="str">
            <v>Andén En Concreto De Fc = 4000 Psi, E = 0.10 Metros</v>
          </cell>
          <cell r="E1363" t="str">
            <v>M2</v>
          </cell>
          <cell r="F1363">
            <v>67302.16</v>
          </cell>
          <cell r="G1363">
            <v>42552</v>
          </cell>
        </row>
        <row r="1364">
          <cell r="C1364">
            <v>2576</v>
          </cell>
          <cell r="D1364" t="str">
            <v>Suministro E Instalación De Ventana Blindada En Nivel 5, Marcos Fabricados En Lámina De Acero Balística Calibre 12, Forrados Exteriormente  Con Lámina Nivel 5, Calibre 10, Vidrio En Polibinil De 0.60 Micras, De 42 Mm, Película Antiesquirla.</v>
          </cell>
          <cell r="E1364" t="str">
            <v>M2</v>
          </cell>
          <cell r="F1364">
            <v>1950000</v>
          </cell>
          <cell r="G1364">
            <v>41697</v>
          </cell>
        </row>
        <row r="1365">
          <cell r="C1365">
            <v>2577</v>
          </cell>
          <cell r="D1365" t="str">
            <v>Suministro E Instalación De Ventana Blindada En Nivel 3, Marcos Fabricados En Lámina De Acero Balística Calibre 12, Forrados Exteriormente  Con Lámina Nivel 3, Calibre 10, Vidrio En Polibinil De 0.60 Micras, De 24 Mm, Película Antiesquirla, Pintura Orneada Color Anolock De Alta Biscosidad, Empotrada Con Chazos De Expansión De 1/2" X 6"</v>
          </cell>
          <cell r="E1365" t="str">
            <v>M2</v>
          </cell>
          <cell r="F1365">
            <v>1750000</v>
          </cell>
          <cell r="G1365">
            <v>41697</v>
          </cell>
        </row>
        <row r="1366">
          <cell r="C1366">
            <v>2578</v>
          </cell>
          <cell r="D1366" t="str">
            <v>Suministro E Instalación De Puerta Blindada Nivel 3, Marco Fabricado En Lámina Calibre 10, Hoja Montada Sobre Una Estructura De Tubo Cuadrado Calibre 10 Y Cubierta En Acero Calibre 10, Bisagras Tubulares  En Acero De 3/4", Con Graceras Para Mantenimiento, Pintura Orneada Color Anolock De Alta Biscosidad, Vidrio En Polibinil Cristal No. 1, Con Película Antiesquirla</v>
          </cell>
          <cell r="E1366" t="str">
            <v>M2</v>
          </cell>
          <cell r="F1366">
            <v>2550000</v>
          </cell>
          <cell r="G1366">
            <v>41697</v>
          </cell>
        </row>
        <row r="1367">
          <cell r="C1367">
            <v>2579</v>
          </cell>
          <cell r="D1367" t="str">
            <v>Suministro E Instalación De Compuerta De Escape Y Persiana Blindada, Nivel 3, Marco Fabricado En Lámina Calibre 10, Hoja Escualizable, Montada Sobre Una Estructura De Tubo Cuadrado Calibre 10, Cubierta En Acero Calibre 10, De 0.60 Metros X 0.25 Metros</v>
          </cell>
          <cell r="E1367" t="str">
            <v>UN</v>
          </cell>
          <cell r="F1367">
            <v>850000</v>
          </cell>
          <cell r="G1367">
            <v>41697</v>
          </cell>
        </row>
        <row r="1368">
          <cell r="C1368">
            <v>2585</v>
          </cell>
          <cell r="D1368" t="str">
            <v>P. B. O. Mantenimiento De Vias Con Asfalto En Frio Modificado Con Polimeros:  Hueco Tipo A. (Area Entre 0.0025&lt;A&lt;0.0225) M2, Incluye Demolición En Pavimento Rigido Y Retiro De Material Cuando Se Requiera</v>
          </cell>
          <cell r="E1368" t="str">
            <v>UN</v>
          </cell>
          <cell r="F1368">
            <v>16049.98</v>
          </cell>
          <cell r="G1368">
            <v>42740</v>
          </cell>
        </row>
        <row r="1369">
          <cell r="C1369">
            <v>2587</v>
          </cell>
          <cell r="D1369" t="str">
            <v>P. B. O. Mantenimiento De Vias Con Asfalto En Frio Modificado Con Polimeros: Hueco Tipo B. (Area Entre 0.0225&lt;A&lt;0.09) M2, Incluye Demolición En Pavimento Rigido Y Retiro De Material Cuando Se Requiera</v>
          </cell>
          <cell r="E1369" t="str">
            <v>UN</v>
          </cell>
          <cell r="F1369">
            <v>57977.93</v>
          </cell>
          <cell r="G1369">
            <v>42740</v>
          </cell>
        </row>
        <row r="1370">
          <cell r="C1370">
            <v>2588</v>
          </cell>
          <cell r="D1370" t="str">
            <v>P. B. O. Mantenimiento De Vias Con Asfalto En Frio Modificado Con Polimeros: Hueco Tipo C. (Área Entre 0.09&lt;A&lt;0.16) M2, Incluye Demolición En Pavimento Rígido Y Retiro De Material Cuando Se Requiera</v>
          </cell>
          <cell r="E1370" t="str">
            <v>UN</v>
          </cell>
          <cell r="F1370">
            <v>96511.39</v>
          </cell>
          <cell r="G1370">
            <v>42740</v>
          </cell>
        </row>
        <row r="1371">
          <cell r="C1371">
            <v>2589</v>
          </cell>
          <cell r="D1371" t="str">
            <v>P. B. O. Mantenimiento De Vias Con Asfalto En Frio Modificado Con Polimeros: Hueco Tipo D. (Área Entre 0.16&lt;A&lt;0.25) M2, Incluye Demolición En Pavimento Rígido Y Retiro De Material Cuando Se Requiera</v>
          </cell>
          <cell r="E1371" t="str">
            <v>UN</v>
          </cell>
          <cell r="F1371">
            <v>118818.12</v>
          </cell>
          <cell r="G1371">
            <v>42740</v>
          </cell>
        </row>
        <row r="1372">
          <cell r="C1372">
            <v>2590</v>
          </cell>
          <cell r="D1372" t="str">
            <v>P. B. O. Mantenimiento De Vias Con Asfalto En Frio Modificado Con Polimeros: Hueco Tipo E. (Área Entre 0.25&lt;A&lt;0.36) M2, Incluye Demolición En Pavimento Rígido Y Retiro De Material Cuando Se Requiera</v>
          </cell>
          <cell r="E1372" t="str">
            <v>UN</v>
          </cell>
          <cell r="F1372">
            <v>140876.57</v>
          </cell>
          <cell r="G1372">
            <v>42740</v>
          </cell>
        </row>
        <row r="1373">
          <cell r="C1373">
            <v>2591</v>
          </cell>
          <cell r="D1373" t="str">
            <v>P. B. O. Mantenimiento De Vias Con Asfalto En Frio Modificado Con Polimeros: Hueco Tipo F. (Área Entre 0.36&lt;A&lt;0.49) M2, Incluye Demolición En Pavimento Rígido Y Retiro De Material Cuando Se Requiera</v>
          </cell>
          <cell r="E1373" t="str">
            <v>UN</v>
          </cell>
          <cell r="F1373">
            <v>235596.17</v>
          </cell>
          <cell r="G1373">
            <v>42740</v>
          </cell>
        </row>
        <row r="1374">
          <cell r="C1374">
            <v>2592</v>
          </cell>
          <cell r="D1374" t="str">
            <v>P. B. O. Mantenimiento De Vias Con Asfalto En Frio Modificado Con Polimeros: Hueco Tipo G. Area Mayor A 0.50 M2, Incluye Demolición En Pavimento Rigido Y Retiro De Material Cuando Se Requiera</v>
          </cell>
          <cell r="E1374" t="str">
            <v>M2</v>
          </cell>
          <cell r="F1374">
            <v>263706.03000000003</v>
          </cell>
          <cell r="G1374">
            <v>42740</v>
          </cell>
        </row>
        <row r="1375">
          <cell r="C1375">
            <v>2593</v>
          </cell>
          <cell r="D1375" t="str">
            <v>P. B. O. Mantenimiento De Vias Con Asfalto En Frio Modificado Con Polimeros: Grietas. Ancho Menor A 0.10 M, Incluye Demolición En Pavimento Rígido Y Retiro De Material Cuando Se Requiera</v>
          </cell>
          <cell r="E1375" t="str">
            <v>ML</v>
          </cell>
          <cell r="F1375">
            <v>43543.09</v>
          </cell>
          <cell r="G1375">
            <v>42740</v>
          </cell>
        </row>
        <row r="1376">
          <cell r="C1376">
            <v>2595</v>
          </cell>
          <cell r="D1376" t="str">
            <v>Enrocado De Protección Con Piedra Ciclópea Y Concreto Premezclado De 2000 Psi, E = 0.20 Metros (Cunetas Y Taludes)</v>
          </cell>
          <cell r="E1376" t="str">
            <v>M2</v>
          </cell>
          <cell r="F1376">
            <v>70688.100000000006</v>
          </cell>
          <cell r="G1376">
            <v>42249</v>
          </cell>
        </row>
        <row r="1377">
          <cell r="C1377">
            <v>2600</v>
          </cell>
          <cell r="D1377" t="str">
            <v>Desmonte De Marcos De Portería De Cancha Deportiva</v>
          </cell>
          <cell r="E1377" t="str">
            <v>UN</v>
          </cell>
          <cell r="F1377">
            <v>38380.550000000003</v>
          </cell>
          <cell r="G1377">
            <v>41680</v>
          </cell>
        </row>
        <row r="1378">
          <cell r="C1378">
            <v>2601</v>
          </cell>
          <cell r="D1378" t="str">
            <v>Relleno En Material Seleccionado (Arena Santo Tomás)</v>
          </cell>
          <cell r="E1378" t="str">
            <v>M3</v>
          </cell>
          <cell r="F1378">
            <v>33674.42</v>
          </cell>
          <cell r="G1378">
            <v>42524</v>
          </cell>
        </row>
        <row r="1379">
          <cell r="C1379">
            <v>2602</v>
          </cell>
          <cell r="D1379" t="str">
            <v>Nivelación Y Compactación De Cancha E = 0.10 Metros, Con Caliche</v>
          </cell>
          <cell r="E1379" t="str">
            <v>M2</v>
          </cell>
          <cell r="F1379">
            <v>9991.9699999999993</v>
          </cell>
          <cell r="G1379">
            <v>42578</v>
          </cell>
        </row>
        <row r="1380">
          <cell r="C1380">
            <v>2604</v>
          </cell>
          <cell r="D1380" t="str">
            <v>Pintura En Barniz Sintético</v>
          </cell>
          <cell r="E1380" t="str">
            <v>M2</v>
          </cell>
          <cell r="F1380">
            <v>15310.77</v>
          </cell>
          <cell r="G1380">
            <v>41386</v>
          </cell>
        </row>
        <row r="1381">
          <cell r="C1381">
            <v>2606</v>
          </cell>
          <cell r="D1381" t="str">
            <v>Suministro E Instalación De Baranda Con  Altura  1.10 Metros, En Calado Prefabricado Ornamental Tipo Villanueva, Incluye Pasamanos Moldurado</v>
          </cell>
          <cell r="E1381" t="str">
            <v>ML</v>
          </cell>
          <cell r="F1381">
            <v>149136.76999999999</v>
          </cell>
          <cell r="G1381">
            <v>41220</v>
          </cell>
        </row>
        <row r="1382">
          <cell r="C1382">
            <v>2607</v>
          </cell>
          <cell r="D1382" t="str">
            <v>Suministro E Instalación De Closet En Madera De Roble,  De 2.00 X 1.80 X 0.60 Metros, Acabado Con Pintura Color Caramelo (Ver Diseño)</v>
          </cell>
          <cell r="E1382" t="str">
            <v>M2</v>
          </cell>
          <cell r="F1382">
            <v>700000</v>
          </cell>
          <cell r="G1382">
            <v>41220</v>
          </cell>
        </row>
        <row r="1383">
          <cell r="C1383">
            <v>2608</v>
          </cell>
          <cell r="D1383" t="str">
            <v>Suministro E Instalación De Ventana En Madera De Cedro De 1.00 X 2.20 Metros, Con Persianas, Incluye  Pintura Para Madera Color Caramelo (Ver Diseño)</v>
          </cell>
          <cell r="E1383" t="str">
            <v>UN</v>
          </cell>
          <cell r="F1383">
            <v>320000</v>
          </cell>
          <cell r="G1383">
            <v>41220</v>
          </cell>
        </row>
        <row r="1384">
          <cell r="C1384">
            <v>2611</v>
          </cell>
          <cell r="D1384" t="str">
            <v>Viga Aérea En Concreto De 3000 Psi De 0.40 X 0.35 A La Vista, No Incluye Acero De Refuerzo</v>
          </cell>
          <cell r="E1384" t="str">
            <v>ML</v>
          </cell>
          <cell r="F1384">
            <v>83752.789999999994</v>
          </cell>
          <cell r="G1384">
            <v>41311</v>
          </cell>
        </row>
        <row r="1385">
          <cell r="C1385">
            <v>2612</v>
          </cell>
          <cell r="D1385" t="str">
            <v>Viga Aérea En Concreto De 3000 Psi De 0.10 X 0.35 A La Vista, No Incluye Acero De Refuerzo</v>
          </cell>
          <cell r="E1385" t="str">
            <v>ML</v>
          </cell>
          <cell r="F1385">
            <v>40697.230000000003</v>
          </cell>
          <cell r="G1385">
            <v>41311</v>
          </cell>
        </row>
        <row r="1386">
          <cell r="C1386">
            <v>2613</v>
          </cell>
          <cell r="D1386" t="str">
            <v>Viga Aérea En Concreto De 3000 Psi De 0.12 X 0.35 A La Vista, No Incluye Acero De Refuerzo</v>
          </cell>
          <cell r="E1386" t="str">
            <v>ML</v>
          </cell>
          <cell r="F1386">
            <v>40697.230000000003</v>
          </cell>
          <cell r="G1386">
            <v>41344</v>
          </cell>
        </row>
        <row r="1387">
          <cell r="C1387">
            <v>2614</v>
          </cell>
          <cell r="D1387" t="str">
            <v>Viga Aérea En Concreto De 3000 Psi De 0.30 X 0.35 A La Vista, No Incluye Acero De Refuerzo</v>
          </cell>
          <cell r="E1387" t="str">
            <v>ML</v>
          </cell>
          <cell r="F1387">
            <v>71720.11</v>
          </cell>
          <cell r="G1387">
            <v>41311</v>
          </cell>
        </row>
        <row r="1388">
          <cell r="C1388">
            <v>2616</v>
          </cell>
          <cell r="D1388" t="str">
            <v>Losa Aligerada Con Casetón Ecológico De Icopor, Altura 0.40 Metros, Incluye Torta Superior De 0.05 Metros En Concreto De 3000 Psi</v>
          </cell>
          <cell r="E1388" t="str">
            <v>M2</v>
          </cell>
          <cell r="F1388">
            <v>103492.03</v>
          </cell>
          <cell r="G1388">
            <v>42538</v>
          </cell>
        </row>
        <row r="1389">
          <cell r="C1389">
            <v>2617</v>
          </cell>
          <cell r="D1389" t="str">
            <v>Columna En Concreto De 3000 Psi, De 0.30 X 0.30 Metros, No Incluye Acero De Refuerzo</v>
          </cell>
          <cell r="E1389" t="str">
            <v>M3</v>
          </cell>
          <cell r="F1389">
            <v>696658</v>
          </cell>
          <cell r="G1389">
            <v>42241</v>
          </cell>
        </row>
        <row r="1390">
          <cell r="C1390">
            <v>2627</v>
          </cell>
          <cell r="D1390" t="str">
            <v>Suministro E Instalación De Tablero Trifásico Con Puerta Y Espacio Para Totalizador De 24 Circuitos Para Empotrar</v>
          </cell>
          <cell r="E1390" t="str">
            <v>UN</v>
          </cell>
          <cell r="F1390">
            <v>468545.83</v>
          </cell>
          <cell r="G1390">
            <v>42538</v>
          </cell>
        </row>
        <row r="1391">
          <cell r="C1391">
            <v>2628</v>
          </cell>
          <cell r="D1391" t="str">
            <v>Suministro E Instalación De Tablero Trifásico Con Puerta Y Espacio Para Totalizador De 30 Circuitos Para Empotrar</v>
          </cell>
          <cell r="E1391" t="str">
            <v>UN</v>
          </cell>
          <cell r="F1391">
            <v>590420.75</v>
          </cell>
          <cell r="G1391">
            <v>42531</v>
          </cell>
        </row>
        <row r="1392">
          <cell r="C1392">
            <v>2629</v>
          </cell>
          <cell r="D1392" t="str">
            <v>Suministro E Instalación De Breaker  Industrial De 3 X 400 A</v>
          </cell>
          <cell r="E1392" t="str">
            <v>UN</v>
          </cell>
          <cell r="F1392">
            <v>611443.57999999996</v>
          </cell>
          <cell r="G1392">
            <v>42135</v>
          </cell>
        </row>
        <row r="1393">
          <cell r="C1393">
            <v>2630</v>
          </cell>
          <cell r="D1393" t="str">
            <v>Suministro E Instalación De Breaker  Industrial De 3 X 250 A</v>
          </cell>
          <cell r="E1393" t="str">
            <v>UN</v>
          </cell>
          <cell r="F1393">
            <v>462573.67</v>
          </cell>
          <cell r="G1393">
            <v>41927</v>
          </cell>
        </row>
        <row r="1394">
          <cell r="C1394">
            <v>2631</v>
          </cell>
          <cell r="D1394" t="str">
            <v>Suministro E Instalación De Breaker  Industrial De 3 X 125 A</v>
          </cell>
          <cell r="E1394" t="str">
            <v>UN</v>
          </cell>
          <cell r="F1394">
            <v>369198.75</v>
          </cell>
          <cell r="G1394">
            <v>42067</v>
          </cell>
        </row>
        <row r="1395">
          <cell r="C1395">
            <v>2632</v>
          </cell>
          <cell r="D1395" t="str">
            <v>Suministro E Instalación De Breaker  Industrial De 3 X 100 A</v>
          </cell>
          <cell r="E1395" t="str">
            <v>UN</v>
          </cell>
          <cell r="F1395">
            <v>143918.75</v>
          </cell>
          <cell r="G1395">
            <v>42578</v>
          </cell>
        </row>
        <row r="1396">
          <cell r="C1396">
            <v>2633</v>
          </cell>
          <cell r="D1396" t="str">
            <v>Suministro E Instalación De Breaker  Industrial De 3 X 70 A</v>
          </cell>
          <cell r="E1396" t="str">
            <v>UN</v>
          </cell>
          <cell r="F1396">
            <v>143192.5</v>
          </cell>
          <cell r="G1396">
            <v>42067</v>
          </cell>
        </row>
        <row r="1397">
          <cell r="C1397">
            <v>2634</v>
          </cell>
          <cell r="D1397" t="str">
            <v>Suministro E Instalación De Breaker  Industrial De 3 X 50 A</v>
          </cell>
          <cell r="E1397" t="str">
            <v>UN</v>
          </cell>
          <cell r="F1397">
            <v>103092.5</v>
          </cell>
          <cell r="G1397">
            <v>42538</v>
          </cell>
        </row>
        <row r="1398">
          <cell r="C1398">
            <v>2635</v>
          </cell>
          <cell r="D1398" t="str">
            <v>Suministro E Instalación De Breaker  Enchufable De 2 X 20 A</v>
          </cell>
          <cell r="E1398" t="str">
            <v>UN</v>
          </cell>
          <cell r="F1398">
            <v>33562.5</v>
          </cell>
          <cell r="G1398">
            <v>42578</v>
          </cell>
        </row>
        <row r="1399">
          <cell r="C1399">
            <v>2637</v>
          </cell>
          <cell r="D1399" t="str">
            <v>Suministro E Instalación De Transformador Tipo Pad Mounted 150 Kva</v>
          </cell>
          <cell r="E1399" t="str">
            <v>UN</v>
          </cell>
          <cell r="F1399">
            <v>14592800</v>
          </cell>
          <cell r="G1399">
            <v>42557</v>
          </cell>
        </row>
        <row r="1400">
          <cell r="C1400">
            <v>2638</v>
          </cell>
          <cell r="D1400" t="str">
            <v>Suministro E Instalación De Tubería Pvc Conduit De 3/4"</v>
          </cell>
          <cell r="E1400" t="str">
            <v>ML</v>
          </cell>
          <cell r="F1400">
            <v>8812.07</v>
          </cell>
          <cell r="G1400">
            <v>42557</v>
          </cell>
        </row>
        <row r="1401">
          <cell r="C1401">
            <v>2639</v>
          </cell>
          <cell r="D1401" t="str">
            <v>Suministro E Instalación Acometida Parcial 3#4 + #4 + #6T Cu Thhw</v>
          </cell>
          <cell r="E1401" t="str">
            <v>ML</v>
          </cell>
          <cell r="F1401">
            <v>197778.02</v>
          </cell>
          <cell r="G1401">
            <v>42531</v>
          </cell>
        </row>
        <row r="1402">
          <cell r="C1402">
            <v>2640</v>
          </cell>
          <cell r="D1402" t="str">
            <v>Sumnistro E Instalación De Baranda En Tubo De Acero Inoxidable De 2", Altura 0.90, Con Antepecho En Vidrio Templado De 10Mm</v>
          </cell>
          <cell r="E1402" t="str">
            <v>ML</v>
          </cell>
          <cell r="F1402">
            <v>327800</v>
          </cell>
          <cell r="G1402">
            <v>42403</v>
          </cell>
        </row>
        <row r="1403">
          <cell r="C1403">
            <v>2642</v>
          </cell>
          <cell r="D1403" t="str">
            <v>E - Suministro E Instalación De Lámpara Djk De Parque En Acrílico</v>
          </cell>
          <cell r="E1403" t="str">
            <v>UN</v>
          </cell>
          <cell r="F1403">
            <v>171503.98</v>
          </cell>
          <cell r="G1403">
            <v>41451</v>
          </cell>
        </row>
        <row r="1404">
          <cell r="C1404">
            <v>2643</v>
          </cell>
          <cell r="D1404" t="str">
            <v>Suministro E Instalación De Baranda Con Altura De 1.00 Metro, En Vidrio Templado De 10 Mm Color Verde Empotrados A Muro Y Pasamanos En Aluminio Natural De 2", Incluye Empaque Y Silicona</v>
          </cell>
          <cell r="E1404" t="str">
            <v>ML</v>
          </cell>
          <cell r="F1404">
            <v>120000</v>
          </cell>
          <cell r="G1404">
            <v>41277</v>
          </cell>
        </row>
        <row r="1405">
          <cell r="C1405">
            <v>2644</v>
          </cell>
          <cell r="D1405" t="str">
            <v>Suministro, Instalación Y Montaje De Reja En Aluminio, Tipo Estera Transparente Con Tubo De 3/8" Y Platina De 3/4" X 1/16", Incluye Accesorios Y Cerradura</v>
          </cell>
          <cell r="E1405" t="str">
            <v>M2</v>
          </cell>
          <cell r="F1405">
            <v>200000</v>
          </cell>
          <cell r="G1405">
            <v>41277</v>
          </cell>
        </row>
        <row r="1406">
          <cell r="C1406">
            <v>2656</v>
          </cell>
          <cell r="D1406" t="str">
            <v>E - Suministro, Montaje E Instalaciones Eléctricas En La Zona De Alojamiento En El Batallón Del Ejercito Segunda Brigada (Ver Diseño)</v>
          </cell>
          <cell r="E1406" t="str">
            <v>UN</v>
          </cell>
          <cell r="F1406">
            <v>15854385.5</v>
          </cell>
          <cell r="G1406">
            <v>41451</v>
          </cell>
        </row>
        <row r="1407">
          <cell r="C1407">
            <v>2668</v>
          </cell>
          <cell r="D1407" t="str">
            <v>Suministro, Montaje E Instalaciones De Aire Acondicionado En La Zona De Alojamiento En El Batallón Del Ejercito Segunda Brigada (Ver Diseño)</v>
          </cell>
          <cell r="E1407" t="str">
            <v>UN</v>
          </cell>
          <cell r="F1407">
            <v>61483040</v>
          </cell>
          <cell r="G1407">
            <v>41304</v>
          </cell>
        </row>
        <row r="1408">
          <cell r="C1408">
            <v>2669</v>
          </cell>
          <cell r="D1408" t="str">
            <v>Demolición De Piso De Huella Y Contrahuella De Escalera En Granito Pulido</v>
          </cell>
          <cell r="E1408" t="str">
            <v>ML</v>
          </cell>
          <cell r="F1408">
            <v>9261.34</v>
          </cell>
          <cell r="G1408">
            <v>41912</v>
          </cell>
        </row>
        <row r="1409">
          <cell r="C1409">
            <v>2670</v>
          </cell>
          <cell r="D1409" t="str">
            <v>Piso En Granito Pulido Y Lavado Para Huella Y Contrahuella De Escalera</v>
          </cell>
          <cell r="E1409" t="str">
            <v>ML</v>
          </cell>
          <cell r="F1409">
            <v>76576.7</v>
          </cell>
          <cell r="G1409">
            <v>42578</v>
          </cell>
        </row>
        <row r="1410">
          <cell r="C1410">
            <v>2671</v>
          </cell>
          <cell r="D1410" t="str">
            <v>Desmonte De Portones De 3.50 X 3.50 Y Retiro De Material</v>
          </cell>
          <cell r="E1410" t="str">
            <v>UN</v>
          </cell>
          <cell r="F1410">
            <v>40320</v>
          </cell>
          <cell r="G1410">
            <v>41666</v>
          </cell>
        </row>
        <row r="1411">
          <cell r="C1411">
            <v>2673</v>
          </cell>
          <cell r="D1411" t="str">
            <v>Demolición De Pañete Sobre Muro En Obras De Restauración Y Reforzamiento Estructural Y Retiro De Material.</v>
          </cell>
          <cell r="E1411" t="str">
            <v>M2</v>
          </cell>
          <cell r="F1411">
            <v>12856.67</v>
          </cell>
          <cell r="G1411">
            <v>41570</v>
          </cell>
        </row>
        <row r="1412">
          <cell r="C1412">
            <v>2676</v>
          </cell>
          <cell r="D1412" t="str">
            <v>Sobrecubierta En Varas, Con Teja Metálica Ondulada De Zinc, (Ver Diseño)</v>
          </cell>
          <cell r="E1412" t="str">
            <v>M2</v>
          </cell>
          <cell r="F1412">
            <v>67362.06</v>
          </cell>
          <cell r="G1412">
            <v>41354</v>
          </cell>
        </row>
        <row r="1413">
          <cell r="C1413">
            <v>2677</v>
          </cell>
          <cell r="D1413" t="str">
            <v>Cimiento En Concreto Ciclópeo E= 0.50 Metros, En Un 50% De Concreto De 3000 Psi Y 50% En Piedra Ciclópea</v>
          </cell>
          <cell r="E1413" t="str">
            <v>M3</v>
          </cell>
          <cell r="F1413">
            <v>203002.94</v>
          </cell>
          <cell r="G1413">
            <v>42102</v>
          </cell>
        </row>
        <row r="1414">
          <cell r="C1414">
            <v>2681</v>
          </cell>
          <cell r="D1414" t="str">
            <v>Desmonte, Suministro E Instalación De Poste En Madera Pino Pátula D = 8", Altura 3.00 Metros</v>
          </cell>
          <cell r="E1414" t="str">
            <v>UN</v>
          </cell>
          <cell r="F1414">
            <v>241357.31</v>
          </cell>
          <cell r="G1414">
            <v>41332</v>
          </cell>
        </row>
        <row r="1415">
          <cell r="C1415">
            <v>2682</v>
          </cell>
          <cell r="D1415" t="str">
            <v>Registro De 1.00 X 1.00 X 1.00 Metros, En Mampostería, Pañete Con Mortero 1:4 Impermeabilizado, Tapa Y Fondo En Concreto Reforzado De 3000 Psi,  Incluye Marco Metálico, Excavación Y Relleno</v>
          </cell>
          <cell r="E1415" t="str">
            <v>UN</v>
          </cell>
          <cell r="F1415">
            <v>506950.3</v>
          </cell>
          <cell r="G1415">
            <v>42443</v>
          </cell>
        </row>
        <row r="1416">
          <cell r="C1416">
            <v>2685</v>
          </cell>
          <cell r="D1416" t="str">
            <v>Suministro, Instalación Y Montaje De Portón Metálico En Lámina Galvanizada Calibre 18, De Correr Eléctrico De 4.00 X 3.90 Metros, Sin Perfil Superior, Incluye Motor Reductor Electromecánico, Cremalleras Y Botoneras Exteriores</v>
          </cell>
          <cell r="E1416" t="str">
            <v>UN</v>
          </cell>
          <cell r="F1416">
            <v>7371166.6600000001</v>
          </cell>
          <cell r="G1416">
            <v>41334</v>
          </cell>
        </row>
        <row r="1417">
          <cell r="C1417">
            <v>2686</v>
          </cell>
          <cell r="D1417" t="str">
            <v>Aplicación De Pañete Con Mortero 1: 3, Incluye Ejecución De Filetes, Dilataciones Lineales, Goteros.</v>
          </cell>
          <cell r="E1417" t="str">
            <v>M2</v>
          </cell>
          <cell r="F1417">
            <v>20884.560000000001</v>
          </cell>
          <cell r="G1417">
            <v>41344</v>
          </cell>
        </row>
        <row r="1418">
          <cell r="C1418">
            <v>2687</v>
          </cell>
          <cell r="D1418" t="str">
            <v>Aplicación De Resane Con Pañete Impermeabilizado Con Cualquier Mortero En Muros Y Cielo Raso, Incluye Retiro De Pañete, Filos Y Dilataciones Lineales</v>
          </cell>
          <cell r="E1418" t="str">
            <v>ML</v>
          </cell>
          <cell r="F1418">
            <v>14324.44</v>
          </cell>
          <cell r="G1418">
            <v>41508</v>
          </cell>
        </row>
        <row r="1419">
          <cell r="C1419">
            <v>2688</v>
          </cell>
          <cell r="D1419" t="str">
            <v>Escalera En Concreto De 3000 Psi, No Incluye Acero De Refuerzo, (Ver Diseño)</v>
          </cell>
          <cell r="E1419" t="str">
            <v>M2</v>
          </cell>
          <cell r="F1419">
            <v>266347.83</v>
          </cell>
          <cell r="G1419">
            <v>42241</v>
          </cell>
        </row>
        <row r="1420">
          <cell r="C1420">
            <v>2689</v>
          </cell>
          <cell r="D1420" t="str">
            <v>Suministro E Instalación De Cielo Raso En Drywall Con Estructura Adicional A Una Altura &gt; 3.00 Metro &lt;  10.00 Metros</v>
          </cell>
          <cell r="E1420" t="str">
            <v>M2</v>
          </cell>
          <cell r="F1420">
            <v>55461.73</v>
          </cell>
          <cell r="G1420">
            <v>42489</v>
          </cell>
        </row>
        <row r="1421">
          <cell r="C1421">
            <v>2691</v>
          </cell>
          <cell r="D1421" t="str">
            <v>Plantilla De Piso En Mortero 1:3  = E = 0.05 Metros</v>
          </cell>
          <cell r="E1421" t="str">
            <v>M2</v>
          </cell>
          <cell r="F1421">
            <v>21151.49</v>
          </cell>
          <cell r="G1421">
            <v>41767</v>
          </cell>
        </row>
        <row r="1422">
          <cell r="C1422">
            <v>2696</v>
          </cell>
          <cell r="D1422" t="str">
            <v>Piso Pompeya En Un Solo Color O Similar</v>
          </cell>
          <cell r="E1422" t="str">
            <v>M2</v>
          </cell>
          <cell r="F1422">
            <v>82423.259999999995</v>
          </cell>
          <cell r="G1422">
            <v>41344</v>
          </cell>
        </row>
        <row r="1423">
          <cell r="C1423">
            <v>2697</v>
          </cell>
          <cell r="D1423" t="str">
            <v>Piso Pompeya Tipo Tapete O Similar</v>
          </cell>
          <cell r="E1423" t="str">
            <v>M2</v>
          </cell>
          <cell r="F1423">
            <v>101218.26</v>
          </cell>
          <cell r="G1423">
            <v>41344</v>
          </cell>
        </row>
        <row r="1424">
          <cell r="C1424">
            <v>2698</v>
          </cell>
          <cell r="D1424" t="str">
            <v>Zócalo En Pompeya E = 0.10 Metros O Similar</v>
          </cell>
          <cell r="E1424" t="str">
            <v>ML</v>
          </cell>
          <cell r="F1424">
            <v>27415.72</v>
          </cell>
          <cell r="G1424">
            <v>41344</v>
          </cell>
        </row>
        <row r="1425">
          <cell r="C1425">
            <v>2699</v>
          </cell>
          <cell r="D1425" t="str">
            <v>Cenefa En Pompeya O Similar</v>
          </cell>
          <cell r="E1425" t="str">
            <v>ML</v>
          </cell>
          <cell r="F1425">
            <v>21562.67</v>
          </cell>
          <cell r="G1425">
            <v>41344</v>
          </cell>
        </row>
        <row r="1426">
          <cell r="C1426">
            <v>2700</v>
          </cell>
          <cell r="D1426" t="str">
            <v>Demolición De Muro Doble De Mampostería Y Retiro De Material</v>
          </cell>
          <cell r="E1426" t="str">
            <v>M2</v>
          </cell>
          <cell r="F1426">
            <v>30701.66</v>
          </cell>
          <cell r="G1426">
            <v>41335</v>
          </cell>
        </row>
        <row r="1427">
          <cell r="C1427">
            <v>2701</v>
          </cell>
          <cell r="D1427" t="str">
            <v>Resane  Con Mortero 1: 3 Impermeabilizado Y Acabado De Muros Interiores Con Pintura Viniltex  O Similar Tipo A1, Incluye Filos Y Dilataciones</v>
          </cell>
          <cell r="E1427" t="str">
            <v>M2</v>
          </cell>
          <cell r="F1427">
            <v>25389.91</v>
          </cell>
          <cell r="G1427">
            <v>41344</v>
          </cell>
        </row>
        <row r="1428">
          <cell r="C1428">
            <v>2702</v>
          </cell>
          <cell r="D1428" t="str">
            <v>Resane  Con Mortero 1: 3 Impermeabilizado Y Acabado De Muros Interiores Con Pintura Viniltex  O Similar Tipo A1, Incluye Filos Y Dilataciones</v>
          </cell>
          <cell r="E1428" t="str">
            <v>M2</v>
          </cell>
          <cell r="F1428">
            <v>29102.38</v>
          </cell>
          <cell r="G1428">
            <v>41344</v>
          </cell>
        </row>
        <row r="1429">
          <cell r="C1429">
            <v>2703</v>
          </cell>
          <cell r="D1429" t="str">
            <v>Salida Para Extractores</v>
          </cell>
          <cell r="E1429" t="str">
            <v>UN</v>
          </cell>
          <cell r="F1429">
            <v>83125.88</v>
          </cell>
          <cell r="G1429">
            <v>41344</v>
          </cell>
        </row>
        <row r="1430">
          <cell r="C1430">
            <v>2708</v>
          </cell>
          <cell r="D1430" t="str">
            <v>Salida De Voz + Dato</v>
          </cell>
          <cell r="E1430" t="str">
            <v>UN</v>
          </cell>
          <cell r="F1430">
            <v>216584.27</v>
          </cell>
          <cell r="G1430">
            <v>42578</v>
          </cell>
        </row>
        <row r="1431">
          <cell r="C1431">
            <v>2710</v>
          </cell>
          <cell r="D1431" t="str">
            <v>Suministro E Instalación De Gabinete De Pared Marca Quest De 1.80 Metros, Incluye Multitoma</v>
          </cell>
          <cell r="E1431" t="str">
            <v>UN</v>
          </cell>
          <cell r="F1431">
            <v>4936800</v>
          </cell>
          <cell r="G1431">
            <v>41344</v>
          </cell>
        </row>
        <row r="1432">
          <cell r="C1432">
            <v>2713</v>
          </cell>
          <cell r="D1432" t="str">
            <v>Campamento E Instalaciones Provisionales</v>
          </cell>
          <cell r="E1432" t="str">
            <v>GL</v>
          </cell>
          <cell r="F1432">
            <v>12000000</v>
          </cell>
          <cell r="G1432">
            <v>42557</v>
          </cell>
        </row>
        <row r="1433">
          <cell r="C1433">
            <v>2718</v>
          </cell>
          <cell r="D1433" t="str">
            <v>Suministro E Instalación De Strip Telefónico De 10 Pares</v>
          </cell>
          <cell r="E1433" t="str">
            <v>UN</v>
          </cell>
          <cell r="F1433">
            <v>547110.53</v>
          </cell>
          <cell r="G1433">
            <v>41344</v>
          </cell>
        </row>
        <row r="1434">
          <cell r="C1434">
            <v>2719</v>
          </cell>
          <cell r="D1434" t="str">
            <v>Suministro E Instalación De Tablero Trifásico Con Puerta Y Espacio Para Totalizador De 36 Circuitos Para Empotrar</v>
          </cell>
          <cell r="E1434" t="str">
            <v>UN</v>
          </cell>
          <cell r="F1434">
            <v>725250</v>
          </cell>
          <cell r="G1434">
            <v>42135</v>
          </cell>
        </row>
        <row r="1435">
          <cell r="C1435">
            <v>2723</v>
          </cell>
          <cell r="D1435" t="str">
            <v>Suministro E Instalación De Tomacorriente Water Proff</v>
          </cell>
          <cell r="E1435" t="str">
            <v>UN</v>
          </cell>
          <cell r="F1435">
            <v>67914.58</v>
          </cell>
          <cell r="G1435">
            <v>41344</v>
          </cell>
        </row>
        <row r="1436">
          <cell r="C1436">
            <v>2724</v>
          </cell>
          <cell r="D1436" t="str">
            <v>E - Acometida Eléctrica En Tubería Conduit 1 1/4", Con 4 # 4 + 1 # 8 Awg Thhn</v>
          </cell>
          <cell r="E1436" t="str">
            <v>ML</v>
          </cell>
          <cell r="F1436">
            <v>61244.4</v>
          </cell>
          <cell r="G1436">
            <v>41451</v>
          </cell>
        </row>
        <row r="1437">
          <cell r="C1437">
            <v>2725</v>
          </cell>
          <cell r="D1437" t="str">
            <v>E - Acometida Eléctrica En Tubería Conduit 1 1/4", Con 4 # 6 + 1 # 8 Awg Thhn</v>
          </cell>
          <cell r="E1437" t="str">
            <v>ML</v>
          </cell>
          <cell r="F1437">
            <v>47526</v>
          </cell>
          <cell r="G1437">
            <v>41451</v>
          </cell>
        </row>
        <row r="1438">
          <cell r="C1438">
            <v>2726</v>
          </cell>
          <cell r="D1438" t="str">
            <v>E - Acometida Eléctrica En Tubería Conduit 3", Con 4 # 4/0 + 1 # 2 Awg Thhn</v>
          </cell>
          <cell r="E1438" t="str">
            <v>ML</v>
          </cell>
          <cell r="F1438">
            <v>241329.6</v>
          </cell>
          <cell r="G1438">
            <v>41451</v>
          </cell>
        </row>
        <row r="1439">
          <cell r="C1439">
            <v>2727</v>
          </cell>
          <cell r="D1439" t="str">
            <v>E - Acometida Eléctrica En Tubería Conduit 1", Con 3 # 8 + 1 # 10 Awg Thhn</v>
          </cell>
          <cell r="E1439" t="str">
            <v>ML</v>
          </cell>
          <cell r="F1439">
            <v>31578</v>
          </cell>
          <cell r="G1439">
            <v>41451</v>
          </cell>
        </row>
        <row r="1440">
          <cell r="C1440">
            <v>2728</v>
          </cell>
          <cell r="D1440" t="str">
            <v>E - Acometida Termostatos En 3/4" Con 6 # 16</v>
          </cell>
          <cell r="E1440" t="str">
            <v>ML</v>
          </cell>
          <cell r="F1440">
            <v>16722</v>
          </cell>
          <cell r="G1440">
            <v>41451</v>
          </cell>
        </row>
        <row r="1441">
          <cell r="C1441">
            <v>2729</v>
          </cell>
          <cell r="D1441" t="str">
            <v>E - Acometida Principal De Baja Tensión Desde Transformador En Poste Hasta Transferencia Automática En 2 Tubería Conduit De Pvc De 3" Con 8 No. 250 Mcm + 1 2/0</v>
          </cell>
          <cell r="E1441" t="str">
            <v>ML</v>
          </cell>
          <cell r="F1441">
            <v>554559.6</v>
          </cell>
          <cell r="G1441">
            <v>41451</v>
          </cell>
        </row>
        <row r="1442">
          <cell r="C1442">
            <v>2730</v>
          </cell>
          <cell r="D1442" t="str">
            <v>Suministro E Instalación De Planta Eléctrica De 150 Kva. Cabina Insonora Incluye Todos Los Accesorios Y Conexiones</v>
          </cell>
          <cell r="E1442" t="str">
            <v>GL</v>
          </cell>
          <cell r="F1442">
            <v>62000000</v>
          </cell>
          <cell r="G1442">
            <v>41344</v>
          </cell>
        </row>
        <row r="1443">
          <cell r="C1443">
            <v>2731</v>
          </cell>
          <cell r="D1443" t="str">
            <v>Malla A Tierra (4 Varillas De Cobre 5/8" X 2.40 Metros + Cable 4 / 0 Awg Unidos Con Soldadura Exotermica)</v>
          </cell>
          <cell r="E1443" t="str">
            <v>GL</v>
          </cell>
          <cell r="F1443">
            <v>3155946</v>
          </cell>
          <cell r="G1443">
            <v>41344</v>
          </cell>
        </row>
        <row r="1444">
          <cell r="C1444">
            <v>2732</v>
          </cell>
          <cell r="D1444" t="str">
            <v>E - Suministro E Instalación De Patch Panel De 24 Puertos Cat. 6 ( Datos)</v>
          </cell>
          <cell r="E1444" t="str">
            <v>UN</v>
          </cell>
          <cell r="F1444">
            <v>579600</v>
          </cell>
          <cell r="G1444">
            <v>41451</v>
          </cell>
        </row>
        <row r="1445">
          <cell r="C1445">
            <v>2733</v>
          </cell>
          <cell r="D1445" t="str">
            <v>E - Suministro E Instalación De Patch Panel De 24 Puertos Cat. 5E ( Voz)</v>
          </cell>
          <cell r="E1445" t="str">
            <v>UN</v>
          </cell>
          <cell r="F1445">
            <v>433800</v>
          </cell>
          <cell r="G1445">
            <v>41451</v>
          </cell>
        </row>
        <row r="1446">
          <cell r="C1446">
            <v>2734</v>
          </cell>
          <cell r="D1446" t="str">
            <v>Suministro Y Montaje De Bala Halógena De 50 W</v>
          </cell>
          <cell r="E1446" t="str">
            <v>UN</v>
          </cell>
          <cell r="F1446">
            <v>34485</v>
          </cell>
          <cell r="G1446">
            <v>41737</v>
          </cell>
        </row>
        <row r="1447">
          <cell r="C1447">
            <v>2735</v>
          </cell>
          <cell r="D1447" t="str">
            <v>Suministro Y Montaje De Lampara Descolgada Tipo Cilindro Ref. Pluto, Tipo Higt Lihgts O Similar</v>
          </cell>
          <cell r="E1447" t="str">
            <v>UN</v>
          </cell>
          <cell r="F1447">
            <v>517000</v>
          </cell>
          <cell r="G1447">
            <v>41344</v>
          </cell>
        </row>
        <row r="1448">
          <cell r="C1448">
            <v>2736</v>
          </cell>
          <cell r="D1448" t="str">
            <v>Suministro Y Montaje De Bala Fluorescente Con Bombillo Autobakastado De 15 W, Tipo Higt Lihgts O Similar</v>
          </cell>
          <cell r="E1448" t="str">
            <v>UN</v>
          </cell>
          <cell r="F1448">
            <v>64200</v>
          </cell>
          <cell r="G1448">
            <v>41344</v>
          </cell>
        </row>
        <row r="1449">
          <cell r="C1449">
            <v>2737</v>
          </cell>
          <cell r="D1449" t="str">
            <v>Suministro Y Montaje De Aplique  Leti Square De 17 W Tipo Higt Lihgts O Similar</v>
          </cell>
          <cell r="E1449" t="str">
            <v>UN</v>
          </cell>
          <cell r="F1449">
            <v>480000</v>
          </cell>
          <cell r="G1449">
            <v>41344</v>
          </cell>
        </row>
        <row r="1450">
          <cell r="C1450">
            <v>2738</v>
          </cell>
          <cell r="D1450" t="str">
            <v>Suministro Y Montaje De Extractores De Baños</v>
          </cell>
          <cell r="E1450" t="str">
            <v>UN</v>
          </cell>
          <cell r="F1450">
            <v>152300</v>
          </cell>
          <cell r="G1450">
            <v>42538</v>
          </cell>
        </row>
        <row r="1451">
          <cell r="C1451">
            <v>2739</v>
          </cell>
          <cell r="D1451" t="str">
            <v>Suministro E Instalación De Equipo De Bombeo De Presión 1515 Hhe - 33 (2 Unid) Y Contraincendio 2020Hhe - 10. Instalación Niples, Vávulas, Abrazaderas, Pasamuros, Tablero De Control, Contactores, Conexión, Flotador De Mercurio, Válvula De Cheque, Válvula De Pie, Válvula De Flotador. (Según Diseño Hidráulico Y Sanitario)</v>
          </cell>
          <cell r="E1451" t="str">
            <v>GL</v>
          </cell>
          <cell r="F1451">
            <v>25747058</v>
          </cell>
          <cell r="G1451">
            <v>41344</v>
          </cell>
        </row>
        <row r="1452">
          <cell r="C1452">
            <v>2740</v>
          </cell>
          <cell r="D1452" t="str">
            <v>Suplemento Instalación De Poste De Mt En Tet</v>
          </cell>
          <cell r="E1452" t="str">
            <v>UN</v>
          </cell>
          <cell r="F1452">
            <v>204323.53</v>
          </cell>
          <cell r="G1452">
            <v>42557</v>
          </cell>
        </row>
        <row r="1453">
          <cell r="C1453">
            <v>2742</v>
          </cell>
          <cell r="D1453" t="str">
            <v>Suministro E Instalación Muebles Cocineta, Incluye Estufa De 2 Puestos (Ver Diseño)</v>
          </cell>
          <cell r="E1453" t="str">
            <v>ML</v>
          </cell>
          <cell r="F1453">
            <v>2888153</v>
          </cell>
          <cell r="G1453">
            <v>41344</v>
          </cell>
        </row>
        <row r="1454">
          <cell r="C1454">
            <v>2743</v>
          </cell>
          <cell r="D1454" t="str">
            <v>Suplemento En Arm Simp Trif Ángulo Disp Hor</v>
          </cell>
          <cell r="E1454" t="str">
            <v>UN</v>
          </cell>
          <cell r="F1454">
            <v>204323.53</v>
          </cell>
          <cell r="G1454">
            <v>41569</v>
          </cell>
        </row>
        <row r="1455">
          <cell r="C1455">
            <v>2744</v>
          </cell>
          <cell r="D1455" t="str">
            <v>Peldaño De Acero De 3/4", Longitud De 1.00 Metros, Para Tanque, Incluye Imprimante Rojo Tipo Sika Y Sika Guard 62</v>
          </cell>
          <cell r="E1455" t="str">
            <v>UN</v>
          </cell>
          <cell r="F1455">
            <v>56560.43</v>
          </cell>
          <cell r="G1455">
            <v>41344</v>
          </cell>
        </row>
        <row r="1456">
          <cell r="C1456">
            <v>2745</v>
          </cell>
          <cell r="D1456" t="str">
            <v>Suplemento En Arm Simp Trif Anclaje Y Fin De Línea Disp Hor</v>
          </cell>
          <cell r="E1456" t="str">
            <v>UN</v>
          </cell>
          <cell r="F1456">
            <v>204323.53</v>
          </cell>
          <cell r="G1456">
            <v>42524</v>
          </cell>
        </row>
        <row r="1457">
          <cell r="C1457">
            <v>2746</v>
          </cell>
          <cell r="D1457" t="str">
            <v>Suplemento En Arm Simp Trif Anclaje (2) Disp Hor</v>
          </cell>
          <cell r="E1457" t="str">
            <v>UN</v>
          </cell>
          <cell r="F1457">
            <v>204323.53</v>
          </cell>
          <cell r="G1457">
            <v>42524</v>
          </cell>
        </row>
        <row r="1458">
          <cell r="C1458">
            <v>2747</v>
          </cell>
          <cell r="D1458" t="str">
            <v>Suministro E Instalación De Cubierta En Teja Royal "R", Tendido En Madera, Incluye Angulo Metálico Galvanizado En Platina 1 1/2" X 1 1/2" X 1/4", Alistado En Madera Necesario Para El Tendido De Tejas (Ver Diseño)</v>
          </cell>
          <cell r="E1458" t="str">
            <v>M2</v>
          </cell>
          <cell r="F1458">
            <v>137722</v>
          </cell>
          <cell r="G1458">
            <v>41344</v>
          </cell>
        </row>
        <row r="1459">
          <cell r="C1459">
            <v>2748</v>
          </cell>
          <cell r="D1459" t="str">
            <v>Supl Tet Vano Retensado Lin (1F) 1/0 A 4/0 Cu 4/0 A 477Mcm Al Ascr</v>
          </cell>
          <cell r="E1459" t="str">
            <v>UN</v>
          </cell>
          <cell r="F1459">
            <v>58366.07</v>
          </cell>
          <cell r="G1459">
            <v>41906</v>
          </cell>
        </row>
        <row r="1460">
          <cell r="C1460">
            <v>2749</v>
          </cell>
          <cell r="D1460" t="str">
            <v>Supl Tet Puente De Línea Trifásico M.T.</v>
          </cell>
          <cell r="E1460" t="str">
            <v>UN</v>
          </cell>
          <cell r="F1460">
            <v>87554.34</v>
          </cell>
          <cell r="G1460">
            <v>42524</v>
          </cell>
        </row>
        <row r="1461">
          <cell r="C1461">
            <v>2750</v>
          </cell>
          <cell r="D1461" t="str">
            <v>Sup L Tet Desmontaje De Postes Mt</v>
          </cell>
          <cell r="E1461" t="str">
            <v>UN</v>
          </cell>
          <cell r="F1461">
            <v>204323.53</v>
          </cell>
          <cell r="G1461">
            <v>42447</v>
          </cell>
        </row>
        <row r="1462">
          <cell r="C1462">
            <v>2751</v>
          </cell>
          <cell r="D1462" t="str">
            <v>Suplemento En Tet Desm Arm En Cruceta Sencilla</v>
          </cell>
          <cell r="E1462" t="str">
            <v>UN</v>
          </cell>
          <cell r="F1462">
            <v>87554.34</v>
          </cell>
          <cell r="G1462">
            <v>42538</v>
          </cell>
        </row>
        <row r="1463">
          <cell r="C1463">
            <v>2752</v>
          </cell>
          <cell r="D1463" t="str">
            <v>Pavimento En Concreto Rígido Mr = 600 Psi A La Flexión E = 0.28 Metros , Incluye Pasadores De 1 3/8" Longitud 0.50 Metros A 0.30 Metros Y Barra De Amarre De 5/8" Longitud 1.00 Metros A 1.20 Metros De Separación, Cortadora De Pavimento Junta Y Aditivo Curado</v>
          </cell>
          <cell r="E1463" t="str">
            <v>M2</v>
          </cell>
          <cell r="F1463">
            <v>173228</v>
          </cell>
          <cell r="G1463">
            <v>42493</v>
          </cell>
        </row>
        <row r="1464">
          <cell r="C1464">
            <v>2753</v>
          </cell>
          <cell r="D1464" t="str">
            <v>Suministros E Instalaciòn De Rejillas De Captación Ver Diseños</v>
          </cell>
          <cell r="E1464" t="str">
            <v>GL</v>
          </cell>
          <cell r="F1464">
            <v>3000000</v>
          </cell>
          <cell r="G1464">
            <v>41355</v>
          </cell>
        </row>
        <row r="1465">
          <cell r="C1465">
            <v>2754</v>
          </cell>
          <cell r="D1465" t="str">
            <v>Aplicación De Geotextil Nt 1800</v>
          </cell>
          <cell r="E1465" t="str">
            <v>M2</v>
          </cell>
          <cell r="F1465">
            <v>9061.6299999999992</v>
          </cell>
          <cell r="G1465">
            <v>42443</v>
          </cell>
        </row>
        <row r="1466">
          <cell r="C1466">
            <v>2756</v>
          </cell>
          <cell r="D1466" t="str">
            <v>Suministro E Instalación De Adoquín Peatonal En Losetas Prefabricadas A50, Táctil Alerta A55 Y Táctil Guía A56 0.40X0.40X0.06 Metros Con Borde De Confinamiento A Ambos Lados De 0.15 X 0.30 M En Concreto De 3000 Psi Reforzado Con 2 Varillas De 3/8" Y Estribos De 1/4" A Cada .032 M. Incluye Base En Material Seleccionado</v>
          </cell>
          <cell r="E1466" t="str">
            <v>M2</v>
          </cell>
          <cell r="F1466">
            <v>90474.4</v>
          </cell>
          <cell r="G1466">
            <v>42517</v>
          </cell>
        </row>
        <row r="1467">
          <cell r="C1467">
            <v>2757</v>
          </cell>
          <cell r="D1467" t="str">
            <v>Redes Eléctricas Ampliación De La 51B</v>
          </cell>
          <cell r="E1467" t="str">
            <v>GL</v>
          </cell>
          <cell r="F1467">
            <v>1139907449</v>
          </cell>
          <cell r="G1467">
            <v>41337</v>
          </cell>
        </row>
        <row r="1468">
          <cell r="C1468">
            <v>2758</v>
          </cell>
          <cell r="D1468" t="str">
            <v>Alumbrado Público Ampliación 51B</v>
          </cell>
          <cell r="E1468" t="str">
            <v>GL</v>
          </cell>
          <cell r="F1468">
            <v>1956346980.3099999</v>
          </cell>
          <cell r="G1468">
            <v>41337</v>
          </cell>
        </row>
        <row r="1469">
          <cell r="C1469">
            <v>2759</v>
          </cell>
          <cell r="D1469" t="str">
            <v>Provisión De Otras Redes De Servicios Públicos</v>
          </cell>
          <cell r="E1469" t="str">
            <v>GL</v>
          </cell>
          <cell r="F1469">
            <v>900000000</v>
          </cell>
          <cell r="G1469">
            <v>42447</v>
          </cell>
        </row>
        <row r="1470">
          <cell r="C1470">
            <v>2760</v>
          </cell>
          <cell r="D1470" t="str">
            <v>Provisión De Paisajismo Y Amoblamiento</v>
          </cell>
          <cell r="E1470" t="str">
            <v>GL</v>
          </cell>
          <cell r="F1470">
            <v>370000000</v>
          </cell>
          <cell r="G1470">
            <v>42447</v>
          </cell>
        </row>
        <row r="1471">
          <cell r="C1471">
            <v>2761</v>
          </cell>
          <cell r="D1471" t="str">
            <v>Provisión De La Implementación Del Plan De Manejo De Tráfico Y Publicidad Institucional</v>
          </cell>
          <cell r="E1471" t="str">
            <v>GL</v>
          </cell>
          <cell r="F1471">
            <v>50000000</v>
          </cell>
          <cell r="G1471">
            <v>42486</v>
          </cell>
        </row>
        <row r="1472">
          <cell r="C1472">
            <v>2762</v>
          </cell>
          <cell r="D1472" t="str">
            <v>Provisión De Plan De Manejo Ambiental Y Social</v>
          </cell>
          <cell r="E1472" t="str">
            <v>GL</v>
          </cell>
          <cell r="F1472">
            <v>265929743.66999999</v>
          </cell>
          <cell r="G1472">
            <v>42578</v>
          </cell>
        </row>
        <row r="1473">
          <cell r="C1473">
            <v>2763</v>
          </cell>
          <cell r="D1473" t="str">
            <v>Suministro E Instalación De Caballete Para Teja Royal "R" Tipo Española</v>
          </cell>
          <cell r="E1473" t="str">
            <v>ML</v>
          </cell>
          <cell r="F1473">
            <v>59942</v>
          </cell>
          <cell r="G1473">
            <v>41344</v>
          </cell>
        </row>
        <row r="1474">
          <cell r="C1474">
            <v>2765</v>
          </cell>
          <cell r="D1474" t="str">
            <v>Reforzamiento De Columnas Con Fibra De Carbono Sika Wrap 600 C O Similar E = 35 Mm</v>
          </cell>
          <cell r="E1474" t="str">
            <v>M2</v>
          </cell>
          <cell r="F1474">
            <v>178373.33</v>
          </cell>
          <cell r="G1474">
            <v>41344</v>
          </cell>
        </row>
        <row r="1475">
          <cell r="C1475">
            <v>2766</v>
          </cell>
          <cell r="D1475" t="str">
            <v>Suministro E Instalación De Barandas Para Balcones En Balaustres Y Pasamanos En Concreto Identico Al Original</v>
          </cell>
          <cell r="E1475" t="str">
            <v>ML</v>
          </cell>
          <cell r="F1475">
            <v>343000</v>
          </cell>
          <cell r="G1475">
            <v>41344</v>
          </cell>
        </row>
        <row r="1476">
          <cell r="C1476">
            <v>2768</v>
          </cell>
          <cell r="D1476" t="str">
            <v>Enchape De Pared En Cerámica Ref. Coco Pulido  De 0.60 X 0.60 Metros, Incluye Biselado, Cenefa.</v>
          </cell>
          <cell r="E1476" t="str">
            <v>M2</v>
          </cell>
          <cell r="F1476">
            <v>82928.42</v>
          </cell>
          <cell r="G1476">
            <v>41344</v>
          </cell>
        </row>
        <row r="1477">
          <cell r="C1477">
            <v>2769</v>
          </cell>
          <cell r="D1477" t="str">
            <v>Pañete Con Mortero Impermeabilizado A 3 Manos Tipo Sika, Sikalatex O Similar, Incluye Limpieza Previa Del Concreto, Resane, Y Mediacaña</v>
          </cell>
          <cell r="E1477" t="str">
            <v>ML</v>
          </cell>
          <cell r="F1477">
            <v>25341.39</v>
          </cell>
          <cell r="G1477">
            <v>41344</v>
          </cell>
        </row>
        <row r="1478">
          <cell r="C1478">
            <v>2770</v>
          </cell>
          <cell r="D1478" t="str">
            <v>Suplemento En Tet Desm Arm En Cruceta Doble</v>
          </cell>
          <cell r="E1478" t="str">
            <v>UN</v>
          </cell>
          <cell r="F1478">
            <v>87554.34</v>
          </cell>
          <cell r="G1478">
            <v>41906</v>
          </cell>
        </row>
        <row r="1479">
          <cell r="C1479">
            <v>2771</v>
          </cell>
          <cell r="D1479" t="str">
            <v>Supl Tet Retiro Puente De Linea Trifasico Mt</v>
          </cell>
          <cell r="E1479" t="str">
            <v>UN</v>
          </cell>
          <cell r="F1479">
            <v>87554.34</v>
          </cell>
          <cell r="G1479">
            <v>42538</v>
          </cell>
        </row>
        <row r="1480">
          <cell r="C1480">
            <v>2772</v>
          </cell>
          <cell r="D1480" t="str">
            <v>Supl Tet Reub Interruptor Seccionador Trifasico</v>
          </cell>
          <cell r="E1480" t="str">
            <v>UN</v>
          </cell>
          <cell r="F1480">
            <v>325682.34000000003</v>
          </cell>
          <cell r="G1480">
            <v>41569</v>
          </cell>
        </row>
        <row r="1481">
          <cell r="C1481">
            <v>2773</v>
          </cell>
          <cell r="D1481" t="str">
            <v>Suministro E Instalacion De Poste Hpc 500 Dan 12 M</v>
          </cell>
          <cell r="E1481" t="str">
            <v>UN</v>
          </cell>
          <cell r="F1481">
            <v>1363771.25</v>
          </cell>
          <cell r="G1481">
            <v>41906</v>
          </cell>
        </row>
        <row r="1482">
          <cell r="C1482">
            <v>2776</v>
          </cell>
          <cell r="D1482" t="str">
            <v>Suministro E Instalacion De Poste Hpc 800 Dan 12 M</v>
          </cell>
          <cell r="E1482" t="str">
            <v>UN</v>
          </cell>
          <cell r="F1482">
            <v>2138522.7200000002</v>
          </cell>
          <cell r="G1482">
            <v>41927</v>
          </cell>
        </row>
        <row r="1483">
          <cell r="C1483">
            <v>2778</v>
          </cell>
          <cell r="D1483" t="str">
            <v>Suministro E Instalacion De Poste Hpc 1250 Dan 12 M</v>
          </cell>
          <cell r="E1483" t="str">
            <v>UN</v>
          </cell>
          <cell r="F1483">
            <v>3035585.74</v>
          </cell>
          <cell r="G1483">
            <v>42524</v>
          </cell>
        </row>
        <row r="1484">
          <cell r="C1484">
            <v>2781</v>
          </cell>
          <cell r="D1484" t="str">
            <v>Contenedores De Raiz De 1.50 X 1.50  X 1.60 Metros, En Concreto Reforzado, Con Refuerzo En Malla De 0.15 X 0.15 X 1/4 " Y Piso Con Apertura De Hueco De 0.25 X 0.25 Metros  Y Remate Superior En Bordillo Redondeado</v>
          </cell>
          <cell r="E1484" t="str">
            <v>UN</v>
          </cell>
          <cell r="F1484">
            <v>464007.13</v>
          </cell>
          <cell r="G1484">
            <v>42578</v>
          </cell>
        </row>
        <row r="1485">
          <cell r="C1485">
            <v>2783</v>
          </cell>
          <cell r="D1485" t="str">
            <v>Suministro E Instalación De Baranda En Tubería De Acero Inoxidable De 2 1/2" Cada 3.00 Metros Con 9 Cables Tipo Guaya De 1/4"</v>
          </cell>
          <cell r="E1485" t="str">
            <v>ML</v>
          </cell>
          <cell r="F1485">
            <v>290156.25</v>
          </cell>
          <cell r="G1485">
            <v>42201</v>
          </cell>
        </row>
        <row r="1486">
          <cell r="C1486">
            <v>2784</v>
          </cell>
          <cell r="D1486" t="str">
            <v>Mortero 1:2</v>
          </cell>
          <cell r="E1486" t="str">
            <v>M3</v>
          </cell>
          <cell r="F1486">
            <v>361551.01</v>
          </cell>
          <cell r="G1486">
            <v>42438</v>
          </cell>
        </row>
        <row r="1487">
          <cell r="C1487">
            <v>2785</v>
          </cell>
          <cell r="D1487" t="str">
            <v>Suministro E Instalacion De Poste Hpc 2000 Dan 12 M</v>
          </cell>
          <cell r="E1487" t="str">
            <v>UN</v>
          </cell>
          <cell r="F1487">
            <v>4443847.67</v>
          </cell>
          <cell r="G1487">
            <v>41404</v>
          </cell>
        </row>
        <row r="1488">
          <cell r="C1488">
            <v>2786</v>
          </cell>
          <cell r="D1488" t="str">
            <v>Suministro E Instalación De Estructura Para Piso, Incluye Pilotaje En Madera Rolliza D = 0.25 Metros, Pilotes Cortos De 0.10 X 0.10 Metros Y Viga De Madera De 0.10 X 0.10 Metros Inmunizada, Impermeabilizadas ( Ver Diseño)</v>
          </cell>
          <cell r="E1488" t="str">
            <v>M2</v>
          </cell>
          <cell r="F1488">
            <v>128000</v>
          </cell>
          <cell r="G1488">
            <v>41345</v>
          </cell>
        </row>
        <row r="1489">
          <cell r="C1489">
            <v>2787</v>
          </cell>
          <cell r="D1489" t="str">
            <v>Suministro E Instalación De Estructura Para Piso Deck, Incluye, Pilotes Cortos De 0.10 X 0.10 Metros Y Vigas Laterales Inmunizadas E Impermeabilizadas ( Ver Diseño)</v>
          </cell>
          <cell r="E1489" t="str">
            <v>M2</v>
          </cell>
          <cell r="F1489">
            <v>105000</v>
          </cell>
          <cell r="G1489">
            <v>41345</v>
          </cell>
        </row>
        <row r="1490">
          <cell r="C1490">
            <v>2788</v>
          </cell>
          <cell r="D1490" t="str">
            <v>Suministro E Instalación De Armado Simp Cto  Trif Fin Línea Para Acsr 1/0</v>
          </cell>
          <cell r="E1490" t="str">
            <v>UN</v>
          </cell>
          <cell r="F1490">
            <v>1126501.24</v>
          </cell>
          <cell r="G1490">
            <v>41404</v>
          </cell>
        </row>
        <row r="1491">
          <cell r="C1491">
            <v>2790</v>
          </cell>
          <cell r="D1491" t="str">
            <v>Suministro E Instalación De Piso Deck En Madera Teka Con Apertura De 5 Mm</v>
          </cell>
          <cell r="E1491" t="str">
            <v>M2</v>
          </cell>
          <cell r="F1491">
            <v>151870</v>
          </cell>
          <cell r="G1491">
            <v>41345</v>
          </cell>
        </row>
        <row r="1492">
          <cell r="C1492">
            <v>2791</v>
          </cell>
          <cell r="D1492" t="str">
            <v>Construcción De Tanque En Concreto De 3000 Psi, Altura 1.80 Metros, Con Placa De Concreto Y Tapa De Inspección En Lámina, Incluye Pasos</v>
          </cell>
          <cell r="E1492" t="str">
            <v>GL</v>
          </cell>
          <cell r="F1492">
            <v>1950000</v>
          </cell>
          <cell r="G1492">
            <v>41345</v>
          </cell>
        </row>
        <row r="1493">
          <cell r="C1493">
            <v>2794</v>
          </cell>
          <cell r="D1493" t="str">
            <v>Cárcamo En Ladrillo Pañetado De 0.20 X 0.30 Metros, Incluye Rejilla En Adoquín (Ver Diseño)</v>
          </cell>
          <cell r="E1493" t="str">
            <v>ML</v>
          </cell>
          <cell r="F1493">
            <v>88514.71</v>
          </cell>
          <cell r="G1493">
            <v>41345</v>
          </cell>
        </row>
        <row r="1494">
          <cell r="C1494">
            <v>2797</v>
          </cell>
          <cell r="D1494" t="str">
            <v>Suministro E Instalacion De Poste Hpc 500 Dan 14 M</v>
          </cell>
          <cell r="E1494" t="str">
            <v>UN</v>
          </cell>
          <cell r="F1494">
            <v>1711686.43</v>
          </cell>
          <cell r="G1494">
            <v>41404</v>
          </cell>
        </row>
        <row r="1495">
          <cell r="C1495">
            <v>2799</v>
          </cell>
          <cell r="D1495" t="str">
            <v>Placa De Piso En Concreto De 3000 Psi Espejos De Agua De 0.10 Metros, Incluye Recebo B-600 Compactado, Solado De Limpieza En Concreto De 2000 Psi, Y Malla Electrosoldada De 0.15 X 0.15 Metros</v>
          </cell>
          <cell r="E1495" t="str">
            <v>M2</v>
          </cell>
          <cell r="F1495">
            <v>97232.13</v>
          </cell>
          <cell r="G1495">
            <v>41354</v>
          </cell>
        </row>
        <row r="1496">
          <cell r="C1496">
            <v>2801</v>
          </cell>
          <cell r="D1496" t="str">
            <v>Suministro E Instalacion De Poste Hpc 800 Dan 14 M</v>
          </cell>
          <cell r="E1496" t="str">
            <v>UN</v>
          </cell>
          <cell r="F1496">
            <v>2436925.19</v>
          </cell>
          <cell r="G1496">
            <v>42524</v>
          </cell>
        </row>
        <row r="1497">
          <cell r="C1497">
            <v>2802</v>
          </cell>
          <cell r="D1497" t="str">
            <v>Viga Superior De 0.30 X 0.30 Metros, En Concreto De 3000 Psi, No Incluye Acero De Refuerzo</v>
          </cell>
          <cell r="E1497" t="str">
            <v>M3</v>
          </cell>
          <cell r="F1497">
            <v>788921.21</v>
          </cell>
          <cell r="G1497">
            <v>41345</v>
          </cell>
        </row>
        <row r="1498">
          <cell r="C1498">
            <v>2803</v>
          </cell>
          <cell r="D1498" t="str">
            <v>Suministro E Instalación De Arm Simp Cto Trif Alineación Disp Hor 13,2 Kv</v>
          </cell>
          <cell r="E1498" t="str">
            <v>UN</v>
          </cell>
          <cell r="F1498">
            <v>2019078.37</v>
          </cell>
          <cell r="G1498">
            <v>41906</v>
          </cell>
        </row>
        <row r="1499">
          <cell r="C1499">
            <v>2808</v>
          </cell>
          <cell r="D1499" t="str">
            <v>Suministro E Instalacion De Poste Hpc 1250 Dan 14 M</v>
          </cell>
          <cell r="E1499" t="str">
            <v>UN</v>
          </cell>
          <cell r="F1499">
            <v>3443947.14</v>
          </cell>
          <cell r="G1499">
            <v>41569</v>
          </cell>
        </row>
        <row r="1500">
          <cell r="C1500">
            <v>2809</v>
          </cell>
          <cell r="D1500" t="str">
            <v>Suministro E Instalación De Arm Simp Cto Trif Ang 5° A 20°/30° Disp Hor 13.2 Kv</v>
          </cell>
          <cell r="E1500" t="str">
            <v>UN</v>
          </cell>
          <cell r="F1500">
            <v>3622214.8</v>
          </cell>
          <cell r="G1500">
            <v>41404</v>
          </cell>
        </row>
        <row r="1501">
          <cell r="C1501">
            <v>2811</v>
          </cell>
          <cell r="D1501" t="str">
            <v>Suministro E Instalacion De Poste Hpc 2000 Dan 14 M</v>
          </cell>
          <cell r="E1501" t="str">
            <v>UN</v>
          </cell>
          <cell r="F1501">
            <v>11231349.49</v>
          </cell>
          <cell r="G1501">
            <v>41569</v>
          </cell>
        </row>
        <row r="1502">
          <cell r="C1502">
            <v>2812</v>
          </cell>
          <cell r="D1502" t="str">
            <v>Suministro E Instalación De Arm Simp Cto Trif Anclaje Disp Hor 13.2 Kv477-559.5</v>
          </cell>
          <cell r="E1502" t="str">
            <v>UN</v>
          </cell>
          <cell r="F1502">
            <v>4097265.82</v>
          </cell>
          <cell r="G1502">
            <v>41906</v>
          </cell>
        </row>
        <row r="1503">
          <cell r="C1503">
            <v>2814</v>
          </cell>
          <cell r="D1503" t="str">
            <v>Suministro E Instalación De Arm Simp Cto Trif Anclaje (2) Disp Hor 13.2 Kv 477-559.5</v>
          </cell>
          <cell r="E1503" t="str">
            <v>UN</v>
          </cell>
          <cell r="F1503">
            <v>6904772</v>
          </cell>
          <cell r="G1503">
            <v>41404</v>
          </cell>
        </row>
        <row r="1504">
          <cell r="C1504">
            <v>2816</v>
          </cell>
          <cell r="D1504" t="str">
            <v>Sumnistro E Instalación De Arm Simp Cto Trif Anclaje Disp Hor 13,2 Kv Acsr 1/0</v>
          </cell>
          <cell r="E1504" t="str">
            <v>UN</v>
          </cell>
          <cell r="F1504">
            <v>3895414.8</v>
          </cell>
          <cell r="G1504">
            <v>41404</v>
          </cell>
        </row>
        <row r="1505">
          <cell r="C1505">
            <v>2817</v>
          </cell>
          <cell r="D1505" t="str">
            <v>Suministro E Instalación De Arm Simp Cto Trif Fiin Línea Disp Hor 13.2 Kv 1/0 - 123.3</v>
          </cell>
          <cell r="E1505" t="str">
            <v>UN</v>
          </cell>
          <cell r="F1505">
            <v>3238493.96</v>
          </cell>
          <cell r="G1505">
            <v>41404</v>
          </cell>
        </row>
        <row r="1506">
          <cell r="C1506">
            <v>2818</v>
          </cell>
          <cell r="D1506" t="str">
            <v>Suministro E Instalación De Arm Simple Cto Trif En Línea Disp Hor 13.2Kv 477 - 559.5</v>
          </cell>
          <cell r="E1506" t="str">
            <v>UN</v>
          </cell>
          <cell r="F1506">
            <v>3335714.8</v>
          </cell>
          <cell r="G1506">
            <v>41404</v>
          </cell>
        </row>
        <row r="1507">
          <cell r="C1507">
            <v>2819</v>
          </cell>
          <cell r="D1507" t="str">
            <v>Suministro E Instalación De Armado Horiz Cto Bif Fin Línea 1/0 123.3</v>
          </cell>
          <cell r="E1507" t="str">
            <v>UN</v>
          </cell>
          <cell r="F1507">
            <v>3075414.8</v>
          </cell>
          <cell r="G1507">
            <v>41404</v>
          </cell>
        </row>
        <row r="1508">
          <cell r="C1508">
            <v>2821</v>
          </cell>
          <cell r="D1508" t="str">
            <v>Tendido De Linea Trif Simp Cto Acsr 477 Mcm S/N</v>
          </cell>
          <cell r="E1508" t="str">
            <v>ML</v>
          </cell>
          <cell r="F1508">
            <v>97085.83</v>
          </cell>
          <cell r="G1508">
            <v>41906</v>
          </cell>
        </row>
        <row r="1509">
          <cell r="C1509">
            <v>2822</v>
          </cell>
          <cell r="D1509" t="str">
            <v>Cañuela Tipo "B" H = 0.25 X 0.30 Metros, Incluye Excavación, Base, Solado En Concreto Pobre, Acero De Refuerzo Y Sello De Junta</v>
          </cell>
          <cell r="E1509" t="str">
            <v>ML</v>
          </cell>
          <cell r="F1509">
            <v>68667.67</v>
          </cell>
          <cell r="G1509">
            <v>41345</v>
          </cell>
        </row>
        <row r="1510">
          <cell r="C1510">
            <v>2823</v>
          </cell>
          <cell r="D1510" t="str">
            <v>Suministro E Instalación De Terminal Ext Contráctil En Frío 15 Kv Cable 2</v>
          </cell>
          <cell r="E1510" t="str">
            <v>UN</v>
          </cell>
          <cell r="F1510">
            <v>340501.27</v>
          </cell>
          <cell r="G1510">
            <v>42538</v>
          </cell>
        </row>
        <row r="1511">
          <cell r="C1511">
            <v>2824</v>
          </cell>
          <cell r="D1511" t="str">
            <v>Campamento Incluye Area De Acopio De Materiales (Ver Diseño)</v>
          </cell>
          <cell r="E1511" t="str">
            <v>M2</v>
          </cell>
          <cell r="F1511">
            <v>111876.5</v>
          </cell>
          <cell r="G1511">
            <v>42443</v>
          </cell>
        </row>
        <row r="1512">
          <cell r="C1512">
            <v>2825</v>
          </cell>
          <cell r="D1512" t="str">
            <v>Provisión De Señalización Horizontal Y Vertical</v>
          </cell>
          <cell r="E1512" t="str">
            <v>GL</v>
          </cell>
          <cell r="F1512">
            <v>10000000</v>
          </cell>
          <cell r="G1512">
            <v>42447</v>
          </cell>
        </row>
        <row r="1513">
          <cell r="C1513">
            <v>2826</v>
          </cell>
          <cell r="D1513" t="str">
            <v>Provisión De Semaforización</v>
          </cell>
          <cell r="E1513" t="str">
            <v>GL</v>
          </cell>
          <cell r="F1513">
            <v>10000000</v>
          </cell>
          <cell r="G1513">
            <v>42447</v>
          </cell>
        </row>
        <row r="1514">
          <cell r="C1514">
            <v>2828</v>
          </cell>
          <cell r="D1514" t="str">
            <v>Suministro E Instalación De Empalme Contractil En Frío 15 Kv Cable 2 Cu</v>
          </cell>
          <cell r="E1514" t="str">
            <v>UN</v>
          </cell>
          <cell r="F1514">
            <v>1124327.3899999999</v>
          </cell>
          <cell r="G1514">
            <v>41404</v>
          </cell>
        </row>
        <row r="1515">
          <cell r="C1515">
            <v>2830</v>
          </cell>
          <cell r="D1515" t="str">
            <v>Ml Tendido Linea Trif Simp Cto Acsr 4/0 Awg S/N</v>
          </cell>
          <cell r="E1515" t="str">
            <v>ML</v>
          </cell>
          <cell r="F1515">
            <v>54570.33</v>
          </cell>
          <cell r="G1515">
            <v>41404</v>
          </cell>
        </row>
        <row r="1516">
          <cell r="C1516">
            <v>2831</v>
          </cell>
          <cell r="D1516" t="str">
            <v>Salida De Balas De Piso Para Áreas Circundantes</v>
          </cell>
          <cell r="E1516" t="str">
            <v>UN</v>
          </cell>
          <cell r="F1516">
            <v>99478.17</v>
          </cell>
          <cell r="G1516">
            <v>41354</v>
          </cell>
        </row>
        <row r="1517">
          <cell r="C1517">
            <v>2833</v>
          </cell>
          <cell r="D1517" t="str">
            <v>Suministro E Instalación De Puesta A Tierra En Poste Hormigón De 12 M</v>
          </cell>
          <cell r="E1517" t="str">
            <v>UN</v>
          </cell>
          <cell r="F1517">
            <v>385631.14</v>
          </cell>
          <cell r="G1517">
            <v>42447</v>
          </cell>
        </row>
        <row r="1518">
          <cell r="C1518">
            <v>2839</v>
          </cell>
          <cell r="D1518" t="str">
            <v>Tendido De Linea Trif Simp Cto Acsr 1/0 Awg S/N</v>
          </cell>
          <cell r="E1518" t="str">
            <v>ML</v>
          </cell>
          <cell r="F1518">
            <v>27735.37</v>
          </cell>
          <cell r="G1518">
            <v>41906</v>
          </cell>
        </row>
        <row r="1519">
          <cell r="C1519">
            <v>2842</v>
          </cell>
          <cell r="D1519" t="str">
            <v>Suministro E Instalación De Puesta A Tierra En Poste Hormigón De 14 M</v>
          </cell>
          <cell r="E1519" t="str">
            <v>UN</v>
          </cell>
          <cell r="F1519">
            <v>412931.14</v>
          </cell>
          <cell r="G1519">
            <v>41569</v>
          </cell>
        </row>
        <row r="1520">
          <cell r="C1520">
            <v>2843</v>
          </cell>
          <cell r="D1520" t="str">
            <v>Suministro E Instalación De Breaker Enchufable Tripolar</v>
          </cell>
          <cell r="E1520" t="str">
            <v>UN</v>
          </cell>
          <cell r="F1520">
            <v>95505.600000000006</v>
          </cell>
          <cell r="G1520">
            <v>41354</v>
          </cell>
        </row>
        <row r="1521">
          <cell r="C1521">
            <v>2844</v>
          </cell>
          <cell r="D1521" t="str">
            <v>E - Acometida Eléctrica En Tubería Conduit D = 3", Con 4 # 2 + 1 # 6 Aw G Thhn (Ver Diseño)</v>
          </cell>
          <cell r="E1521" t="str">
            <v>ML</v>
          </cell>
          <cell r="F1521">
            <v>86121.600000000006</v>
          </cell>
          <cell r="G1521">
            <v>41451</v>
          </cell>
        </row>
        <row r="1522">
          <cell r="C1522">
            <v>2845</v>
          </cell>
          <cell r="D1522" t="str">
            <v>E - Acometida Planta De Emergencia Hasta Transferencia Automática En 2 Tubería Conduit D = 3" Con 8 # 250 Mcm + 1 # 2/0 (Ver Diseño)</v>
          </cell>
          <cell r="E1522" t="str">
            <v>ML</v>
          </cell>
          <cell r="F1522">
            <v>563720.4</v>
          </cell>
          <cell r="G1522">
            <v>41451</v>
          </cell>
        </row>
        <row r="1523">
          <cell r="C1523">
            <v>2846</v>
          </cell>
          <cell r="D1523" t="str">
            <v>Acometida De Señal Desde Planta De Emergencia Hasta Transferencia Automática En Tubería Conduit D = 3/4" Con 1 Cable Encauchetado 3 X 16 (Ver Diseño)</v>
          </cell>
          <cell r="E1523" t="str">
            <v>ML</v>
          </cell>
          <cell r="F1523">
            <v>13153.2</v>
          </cell>
          <cell r="G1523">
            <v>41345</v>
          </cell>
        </row>
        <row r="1524">
          <cell r="C1524">
            <v>2847</v>
          </cell>
          <cell r="D1524" t="str">
            <v>Desmonte De Poste De Hormigón De 6-10 M</v>
          </cell>
          <cell r="E1524" t="str">
            <v>UN</v>
          </cell>
          <cell r="F1524">
            <v>277096.95</v>
          </cell>
          <cell r="G1524">
            <v>41404</v>
          </cell>
        </row>
        <row r="1525">
          <cell r="C1525">
            <v>2849</v>
          </cell>
          <cell r="D1525" t="str">
            <v>Tendido De Linea Bif Acsr 1/0 Awg S/N</v>
          </cell>
          <cell r="E1525" t="str">
            <v>ML</v>
          </cell>
          <cell r="F1525">
            <v>15023.84</v>
          </cell>
          <cell r="G1525">
            <v>41404</v>
          </cell>
        </row>
        <row r="1526">
          <cell r="C1526">
            <v>2850</v>
          </cell>
          <cell r="D1526" t="str">
            <v>E - Acometida Para Cargador De Baterias De La Planta De Emergencia En Tubería Conduit D = 1/2" Con 2 # 12 +1 # 14</v>
          </cell>
          <cell r="E1526" t="str">
            <v>ML</v>
          </cell>
          <cell r="F1526">
            <v>11788.8</v>
          </cell>
          <cell r="G1526">
            <v>41451</v>
          </cell>
        </row>
        <row r="1527">
          <cell r="C1527">
            <v>2851</v>
          </cell>
          <cell r="D1527" t="str">
            <v>E - Suministro Y Montaje De Sistema De Media Tensión, Tipo Exterior ( Ver Diseño)</v>
          </cell>
          <cell r="E1527" t="str">
            <v>GL</v>
          </cell>
          <cell r="F1527">
            <v>25167360</v>
          </cell>
          <cell r="G1527">
            <v>41451</v>
          </cell>
        </row>
        <row r="1528">
          <cell r="C1528">
            <v>2852</v>
          </cell>
          <cell r="D1528" t="str">
            <v>E - Transferencia Automática De 500 Amp. 220 V, Según Diagrama Unifilar (Ver Diseño)</v>
          </cell>
          <cell r="E1528" t="str">
            <v>GL</v>
          </cell>
          <cell r="F1528">
            <v>24402000</v>
          </cell>
          <cell r="G1528">
            <v>41451</v>
          </cell>
        </row>
        <row r="1529">
          <cell r="C1529">
            <v>2853</v>
          </cell>
          <cell r="D1529" t="str">
            <v>E - Suministro E Instalación De Bala Dulux 2 X 26 W A 32 W , Tipo Higt Lihgts O Similar</v>
          </cell>
          <cell r="E1529" t="str">
            <v>UN</v>
          </cell>
          <cell r="F1529">
            <v>159500</v>
          </cell>
          <cell r="G1529">
            <v>41451</v>
          </cell>
        </row>
        <row r="1530">
          <cell r="C1530">
            <v>2854</v>
          </cell>
          <cell r="D1530" t="str">
            <v>Desmonte De Poste De Hormigón De 11-12 M</v>
          </cell>
          <cell r="E1530" t="str">
            <v>UN</v>
          </cell>
          <cell r="F1530">
            <v>353420.83</v>
          </cell>
          <cell r="G1530">
            <v>42447</v>
          </cell>
        </row>
        <row r="1531">
          <cell r="C1531">
            <v>2855</v>
          </cell>
          <cell r="D1531" t="str">
            <v>E - Suministro E Instalación De Bala De Piso, De 70W Doble Contacto , Tipo Higt Lihgts O Similar</v>
          </cell>
          <cell r="E1531" t="str">
            <v>UN</v>
          </cell>
          <cell r="F1531">
            <v>957000</v>
          </cell>
          <cell r="G1531">
            <v>41451</v>
          </cell>
        </row>
        <row r="1532">
          <cell r="C1532">
            <v>2856</v>
          </cell>
          <cell r="D1532" t="str">
            <v>E - Suministro E Instalación De Bala De Piso, De10 W Led , Tipo Higt Lihgts O Similar</v>
          </cell>
          <cell r="E1532" t="str">
            <v>UN</v>
          </cell>
          <cell r="F1532">
            <v>242000</v>
          </cell>
          <cell r="G1532">
            <v>41451</v>
          </cell>
        </row>
        <row r="1533">
          <cell r="C1533">
            <v>2857</v>
          </cell>
          <cell r="D1533" t="str">
            <v>E - Suministro E Instalación De Bala De Piso, De35  W  Halogena , Tipo Higt Lihgts O Similar</v>
          </cell>
          <cell r="E1533" t="str">
            <v>UN</v>
          </cell>
          <cell r="F1533">
            <v>192500</v>
          </cell>
          <cell r="G1533">
            <v>41451</v>
          </cell>
        </row>
        <row r="1534">
          <cell r="C1534">
            <v>2859</v>
          </cell>
          <cell r="D1534" t="str">
            <v>Fusible Expulsion 10 A Tipo K</v>
          </cell>
          <cell r="E1534" t="str">
            <v>UN</v>
          </cell>
          <cell r="F1534">
            <v>15527.76</v>
          </cell>
          <cell r="G1534">
            <v>41404</v>
          </cell>
        </row>
        <row r="1535">
          <cell r="C1535">
            <v>2860</v>
          </cell>
          <cell r="D1535" t="str">
            <v>Desmonte De Poste De Hormigón 14 M</v>
          </cell>
          <cell r="E1535" t="str">
            <v>UN</v>
          </cell>
          <cell r="F1535">
            <v>406717.5</v>
          </cell>
          <cell r="G1535">
            <v>41569</v>
          </cell>
        </row>
        <row r="1536">
          <cell r="C1536">
            <v>2861</v>
          </cell>
          <cell r="D1536" t="str">
            <v>Desmonte De Armado M.T. Dos Crucetas</v>
          </cell>
          <cell r="E1536" t="str">
            <v>UN</v>
          </cell>
          <cell r="F1536">
            <v>137137.5</v>
          </cell>
          <cell r="G1536">
            <v>41906</v>
          </cell>
        </row>
        <row r="1537">
          <cell r="C1537">
            <v>2862</v>
          </cell>
          <cell r="D1537" t="str">
            <v>Desmonte De Armado M.T. Una Cruceta</v>
          </cell>
          <cell r="E1537" t="str">
            <v>UN</v>
          </cell>
          <cell r="F1537">
            <v>64523</v>
          </cell>
          <cell r="G1537">
            <v>42447</v>
          </cell>
        </row>
        <row r="1538">
          <cell r="C1538">
            <v>2863</v>
          </cell>
          <cell r="D1538" t="str">
            <v>Desmonte De Armado M.T. Compacto Trifásico</v>
          </cell>
          <cell r="E1538" t="str">
            <v>UN</v>
          </cell>
          <cell r="F1538">
            <v>127202.5</v>
          </cell>
          <cell r="G1538">
            <v>41404</v>
          </cell>
        </row>
        <row r="1539">
          <cell r="C1539">
            <v>2864</v>
          </cell>
          <cell r="D1539" t="str">
            <v>Desmonte De Armado M.T. Compacto Bifásico</v>
          </cell>
          <cell r="E1539" t="str">
            <v>UN</v>
          </cell>
          <cell r="F1539">
            <v>82723.960000000006</v>
          </cell>
          <cell r="G1539">
            <v>41404</v>
          </cell>
        </row>
        <row r="1540">
          <cell r="C1540">
            <v>2865</v>
          </cell>
          <cell r="D1540" t="str">
            <v>E - Suministro E Instalación De Cinta Led Strp 2.4 W/M Tipo Higt Lihgts O Similar</v>
          </cell>
          <cell r="E1540" t="str">
            <v>ML</v>
          </cell>
          <cell r="F1540">
            <v>106700</v>
          </cell>
          <cell r="G1540">
            <v>41451</v>
          </cell>
        </row>
        <row r="1541">
          <cell r="C1541">
            <v>2866</v>
          </cell>
          <cell r="D1541" t="str">
            <v>E - Suministro E Instalación Led River 1.00 X 4.00 Metros De Cinta Led, Tipo Higt Lihgts O Similar</v>
          </cell>
          <cell r="E1541" t="str">
            <v>ML</v>
          </cell>
          <cell r="F1541">
            <v>214500</v>
          </cell>
          <cell r="G1541">
            <v>41451</v>
          </cell>
        </row>
        <row r="1542">
          <cell r="C1542">
            <v>2867</v>
          </cell>
          <cell r="D1542" t="str">
            <v>Diseño Y Montaje De Sistema De Apantallamiento, Incluye Todos Los Materiales Y Mano De Obra</v>
          </cell>
          <cell r="E1542" t="str">
            <v>GL</v>
          </cell>
          <cell r="F1542">
            <v>8850000</v>
          </cell>
          <cell r="G1542">
            <v>41345</v>
          </cell>
        </row>
        <row r="1543">
          <cell r="C1543">
            <v>2868</v>
          </cell>
          <cell r="D1543" t="str">
            <v>Desmonte De Línea Aérea Mt (1F) 266 A 477</v>
          </cell>
          <cell r="E1543" t="str">
            <v>ML</v>
          </cell>
          <cell r="F1543">
            <v>6823.91</v>
          </cell>
          <cell r="G1543">
            <v>41906</v>
          </cell>
        </row>
        <row r="1544">
          <cell r="C1544">
            <v>2869</v>
          </cell>
          <cell r="D1544" t="str">
            <v>Caja De Inspección De 0.30 X 0.30 Metros, Altura Máxima 1.00 Metros En Mampostería, Incluye Tapa, Marco Y Contramarcos, Excavación, Pañete, Medias Cañas, Relleno Con Recebo E = 0.20 Base, Base En Concreto</v>
          </cell>
          <cell r="E1544" t="str">
            <v>UN</v>
          </cell>
          <cell r="F1544">
            <v>285638.18</v>
          </cell>
          <cell r="G1544">
            <v>41345</v>
          </cell>
        </row>
        <row r="1545">
          <cell r="C1545">
            <v>2870</v>
          </cell>
          <cell r="D1545" t="str">
            <v>Desmonte De Línea Mt (1F) 2 A 4/0</v>
          </cell>
          <cell r="E1545" t="str">
            <v>ML</v>
          </cell>
          <cell r="F1545">
            <v>5291.08</v>
          </cell>
          <cell r="G1545">
            <v>41404</v>
          </cell>
        </row>
        <row r="1546">
          <cell r="C1546">
            <v>2871</v>
          </cell>
          <cell r="D1546" t="str">
            <v>Provisión De Red Media Tensión, Baja Tensión, Alumbrado, Luminarias, Obras Civiles, Gestiones Y Certificaciones L: 800 Ml</v>
          </cell>
          <cell r="E1546" t="str">
            <v>GL</v>
          </cell>
          <cell r="F1546">
            <v>1600000000</v>
          </cell>
          <cell r="G1546">
            <v>41821</v>
          </cell>
        </row>
        <row r="1547">
          <cell r="C1547">
            <v>2872</v>
          </cell>
          <cell r="D1547" t="str">
            <v>Retiro Puente De Línea Trifásico En Poste Cto Mt</v>
          </cell>
          <cell r="E1547" t="str">
            <v>UN</v>
          </cell>
          <cell r="F1547">
            <v>103431.95</v>
          </cell>
          <cell r="G1547">
            <v>41906</v>
          </cell>
        </row>
        <row r="1548">
          <cell r="C1548">
            <v>2873</v>
          </cell>
          <cell r="D1548" t="str">
            <v>Adoquín De Arcilla Altura 0.06 Metros, Tipo Tolete Pendientes Mayores A 10% Y Hasta 15% Con Estructura De Sub Base Gradación B = 400, E = 0.20 Metros + Base B = 600 E = 0.15 Metros + Adoquín E = 0.06 Metros, Mortero De Alisado Y Pegado, Sellado Con Mortero 1 : 6, Dilatación De Confinamiento Cada 20 M2 ( Tabla 5 - 1 Tipo 1 Suelos Blandos), Incluye Excavación, Compactación, Fondo, Rellenos En Recebo / Tabla De Diseño Geotextil De Pavco Y Retiro De Material Sobrante</v>
          </cell>
          <cell r="E1548" t="str">
            <v>M2</v>
          </cell>
          <cell r="F1548">
            <v>136291.5</v>
          </cell>
          <cell r="G1548">
            <v>41345</v>
          </cell>
        </row>
        <row r="1549">
          <cell r="C1549">
            <v>2874</v>
          </cell>
          <cell r="D1549" t="str">
            <v>Retiro Puente De Línea En Medio De Vano Cto Mt Bifásico</v>
          </cell>
          <cell r="E1549" t="str">
            <v>UN</v>
          </cell>
          <cell r="F1549">
            <v>187745.22</v>
          </cell>
          <cell r="G1549">
            <v>41404</v>
          </cell>
        </row>
        <row r="1550">
          <cell r="C1550">
            <v>2875</v>
          </cell>
          <cell r="D1550" t="str">
            <v>Adoquín De Concreto E =  0.08 Metros, Para Pendientes Menores A 5% Con Estructura De Sub Base Gradación B = 400, E = 0.15 Metros + Base B = 600 E = 0.15 Metros + Adoquín E = 0.08 Metros, Sobre Arena Con Dilatación De Confinamiento Cada 20 M2 ( Tabla 5 - 1 Tipo 2 Suelos Medios), Incluye Excavación, Compactación, Fondo, Rellenos En Recebo / Tabla De Diseño Geotextil T - 1700 De Pavco Y Retiro De Material Sobrante</v>
          </cell>
          <cell r="E1550" t="str">
            <v>M2</v>
          </cell>
          <cell r="F1550">
            <v>127257.31</v>
          </cell>
          <cell r="G1550">
            <v>41912</v>
          </cell>
        </row>
        <row r="1551">
          <cell r="C1551">
            <v>2877</v>
          </cell>
          <cell r="D1551" t="str">
            <v>Desmontaje De Retenida Sencilla Primaria</v>
          </cell>
          <cell r="E1551" t="str">
            <v>UN</v>
          </cell>
          <cell r="F1551">
            <v>82723.960000000006</v>
          </cell>
          <cell r="G1551">
            <v>41569</v>
          </cell>
        </row>
        <row r="1552">
          <cell r="C1552">
            <v>2878</v>
          </cell>
          <cell r="D1552" t="str">
            <v>Adoquín De Arcilla E =  0.06 Metros, Tipo Tolete Para Pendientes Menores A 5% Con Estructura De Sub Base B = 400, E = 0.10 Metros + Base B = 600 E = 0.15 Metros + Adoquín E = 0.06 Metros, Sobre Arena Con Dilatación De Confinamiento Cada 20 M2 ( Tabla 5 - 3 Tipo 2 Suelos Medios), Incluye Excavación, Compactación, Fondo, Rellenos En Recebo / Tabla De Diseño Geotextil Lafayette Fortex Bx - 30 Y Retiro De Material Sobrante</v>
          </cell>
          <cell r="E1552" t="str">
            <v>M2</v>
          </cell>
          <cell r="F1552">
            <v>115002.48</v>
          </cell>
          <cell r="G1552">
            <v>41345</v>
          </cell>
        </row>
        <row r="1553">
          <cell r="C1553">
            <v>2880</v>
          </cell>
          <cell r="D1553" t="str">
            <v>Desmonte De Percha De 3 O 4 Puestos</v>
          </cell>
          <cell r="E1553" t="str">
            <v>UN</v>
          </cell>
          <cell r="F1553">
            <v>72694.33</v>
          </cell>
          <cell r="G1553">
            <v>41906</v>
          </cell>
        </row>
        <row r="1554">
          <cell r="C1554">
            <v>2881</v>
          </cell>
          <cell r="D1554" t="str">
            <v>Adoquín Ecológico E =  0.06 Metros, Tipo Concreto Para Pendientes Menores A 5% Con Estructura De Sub Base B = 400, E = 0.10 Metros + Base B = 600 E = 0.15 Metros + Adoquín E = 0.06 Metros, Sobre Arena Con Dilatación De Confinamiento Cada 20 M2 ( Tabla 5 - 3 Tipo 2 Suelos Medios), Incluye Excavación, Compactación, Fondo, Rellenos En Recebo / Tabla De Diseño Geotextil Lafayette Fortex Bx - 30 Y Retiro De Material Sobrante. Relleno En Arena De Rio 70% Y Tierra Negra Abonada 30%</v>
          </cell>
          <cell r="E1554" t="str">
            <v>M2</v>
          </cell>
          <cell r="F1554">
            <v>130012.23</v>
          </cell>
          <cell r="G1554">
            <v>41345</v>
          </cell>
        </row>
        <row r="1555">
          <cell r="C1555">
            <v>2882</v>
          </cell>
          <cell r="D1555" t="str">
            <v>Instalacion De Derivacion Trif Rigida Acsr 477-477 Mcm Acsr S/N</v>
          </cell>
          <cell r="E1555" t="str">
            <v>UN</v>
          </cell>
          <cell r="F1555">
            <v>639120.18999999994</v>
          </cell>
          <cell r="G1555">
            <v>41906</v>
          </cell>
        </row>
        <row r="1556">
          <cell r="C1556">
            <v>2883</v>
          </cell>
          <cell r="D1556" t="str">
            <v>Desmonte De Línea Bt (Ra) 1 Hilo No. 4 A 1/0</v>
          </cell>
          <cell r="E1556" t="str">
            <v>UN</v>
          </cell>
          <cell r="F1556">
            <v>2211.79</v>
          </cell>
          <cell r="G1556">
            <v>41906</v>
          </cell>
        </row>
        <row r="1557">
          <cell r="C1557">
            <v>2884</v>
          </cell>
          <cell r="D1557" t="str">
            <v>Mortero 1:3 Impermeabilizado Con Sika 1</v>
          </cell>
          <cell r="E1557" t="str">
            <v>M3</v>
          </cell>
          <cell r="F1557">
            <v>389125.33</v>
          </cell>
          <cell r="G1557">
            <v>42438</v>
          </cell>
        </row>
        <row r="1558">
          <cell r="C1558">
            <v>2885</v>
          </cell>
          <cell r="D1558" t="str">
            <v>Instalacion De Derivacion Trif Rigida Acsr 477-Acsr 1/0</v>
          </cell>
          <cell r="E1558" t="str">
            <v>UN</v>
          </cell>
          <cell r="F1558">
            <v>391954.65</v>
          </cell>
          <cell r="G1558">
            <v>41906</v>
          </cell>
        </row>
        <row r="1559">
          <cell r="C1559">
            <v>2886</v>
          </cell>
          <cell r="D1559" t="str">
            <v>Instalacion De Derivacion Trif Rigida Medio De Vano Acsr 4/0-Acsr 4/0</v>
          </cell>
          <cell r="E1559" t="str">
            <v>UN</v>
          </cell>
          <cell r="F1559">
            <v>377824.97</v>
          </cell>
          <cell r="G1559">
            <v>41404</v>
          </cell>
        </row>
        <row r="1560">
          <cell r="C1560">
            <v>2888</v>
          </cell>
          <cell r="D1560" t="str">
            <v>Cimentación Especial Cuadrada Con Refuerzo Apoyo Para Poste De 12M 2000 Dan</v>
          </cell>
          <cell r="E1560" t="str">
            <v>UN</v>
          </cell>
          <cell r="F1560">
            <v>3319309.36</v>
          </cell>
          <cell r="G1560">
            <v>41372</v>
          </cell>
        </row>
        <row r="1561">
          <cell r="C1561">
            <v>2890</v>
          </cell>
          <cell r="D1561" t="str">
            <v>Aplicación De Geotextil T - 1700</v>
          </cell>
          <cell r="E1561" t="str">
            <v>M2</v>
          </cell>
          <cell r="F1561">
            <v>9427.0300000000007</v>
          </cell>
          <cell r="G1561">
            <v>41386</v>
          </cell>
        </row>
        <row r="1562">
          <cell r="C1562">
            <v>2891</v>
          </cell>
          <cell r="D1562" t="str">
            <v>Cimentación Especial Cuadrada Con Refuerzo De Apoyo Para Poste De 14 M 2000 Dan</v>
          </cell>
          <cell r="E1562" t="str">
            <v>UN</v>
          </cell>
          <cell r="F1562">
            <v>3774988.26</v>
          </cell>
          <cell r="G1562">
            <v>41372</v>
          </cell>
        </row>
        <row r="1563">
          <cell r="C1563">
            <v>2892</v>
          </cell>
          <cell r="D1563" t="str">
            <v>Suministro E Instalación De Tres Cortacircuitos Nn Completo 13,2 Kv 100A</v>
          </cell>
          <cell r="E1563" t="str">
            <v>UN</v>
          </cell>
          <cell r="F1563">
            <v>1621555.05</v>
          </cell>
          <cell r="G1563">
            <v>42538</v>
          </cell>
        </row>
        <row r="1564">
          <cell r="C1564">
            <v>2898</v>
          </cell>
          <cell r="D1564" t="str">
            <v>Aplicación De Geotextil Tejido De Poliester De 30.5 Kn/M, Tipo T 2100 Fortex Bx-30</v>
          </cell>
          <cell r="E1564" t="str">
            <v>M2</v>
          </cell>
          <cell r="F1564">
            <v>5774.58</v>
          </cell>
          <cell r="G1564">
            <v>42500</v>
          </cell>
        </row>
        <row r="1565">
          <cell r="C1565">
            <v>2899</v>
          </cell>
          <cell r="D1565" t="str">
            <v>Suministro E Instalación De Dos Cortacircuitos Nn Completo 13.2 Kv 100 A</v>
          </cell>
          <cell r="E1565" t="str">
            <v>UN</v>
          </cell>
          <cell r="F1565">
            <v>1081036.71</v>
          </cell>
          <cell r="G1565">
            <v>41404</v>
          </cell>
        </row>
        <row r="1566">
          <cell r="C1566">
            <v>2900</v>
          </cell>
          <cell r="D1566" t="str">
            <v>Suministro, Instalación Y Montaje De Dos Pararrayos 13.2 Kv Fijación En Cruceta Metálica</v>
          </cell>
          <cell r="E1566" t="str">
            <v>UN</v>
          </cell>
          <cell r="F1566">
            <v>357102.56</v>
          </cell>
          <cell r="G1566">
            <v>42067</v>
          </cell>
        </row>
        <row r="1567">
          <cell r="C1567">
            <v>2901</v>
          </cell>
          <cell r="D1567" t="str">
            <v>Suministro, Instalación Y Montaje Retenida 1/2" En Poste Mt Nn</v>
          </cell>
          <cell r="E1567" t="str">
            <v>UN</v>
          </cell>
          <cell r="F1567">
            <v>1327515.8400000001</v>
          </cell>
          <cell r="G1567">
            <v>41404</v>
          </cell>
        </row>
        <row r="1568">
          <cell r="C1568">
            <v>2908</v>
          </cell>
          <cell r="D1568" t="str">
            <v>Suministro E Instalación De Arm Bt (Rt) Alin Y Ang Hasta 30° Y Fin De Línea</v>
          </cell>
          <cell r="E1568" t="str">
            <v>UN</v>
          </cell>
          <cell r="F1568">
            <v>79969.37</v>
          </cell>
          <cell r="G1568">
            <v>41906</v>
          </cell>
        </row>
        <row r="1569">
          <cell r="C1569">
            <v>2912</v>
          </cell>
          <cell r="D1569" t="str">
            <v>Suministro E Instalación De Caneca Para Exterior En Lámina Perforada De Acero Inoxidable 304, Satinado Con Parales Para Anclaje  A Piso Tipo A &amp; A O Similar, En Una Base De Concreto De 3.000 Psi De 0.30 X 0.15 Metros</v>
          </cell>
          <cell r="E1569" t="str">
            <v>UN</v>
          </cell>
          <cell r="F1569">
            <v>1190904.44</v>
          </cell>
          <cell r="G1569">
            <v>42227</v>
          </cell>
        </row>
        <row r="1570">
          <cell r="C1570">
            <v>2914</v>
          </cell>
          <cell r="D1570" t="str">
            <v>Suminstro E Instalación De Armado Bt (Ra) 3 Hilos Alineación Y Fin De Línea</v>
          </cell>
          <cell r="E1570" t="str">
            <v>UN</v>
          </cell>
          <cell r="F1570">
            <v>155624.98000000001</v>
          </cell>
          <cell r="G1570">
            <v>41569</v>
          </cell>
        </row>
        <row r="1571">
          <cell r="C1571">
            <v>2917</v>
          </cell>
          <cell r="D1571" t="str">
            <v>Reubicación De Tranformador Monofásico De  13,2 Kv En Poste Nn</v>
          </cell>
          <cell r="E1571" t="str">
            <v>UN</v>
          </cell>
          <cell r="F1571">
            <v>1335196.31</v>
          </cell>
          <cell r="G1571">
            <v>41906</v>
          </cell>
        </row>
        <row r="1572">
          <cell r="C1572">
            <v>2918</v>
          </cell>
          <cell r="D1572" t="str">
            <v>Reubicación De Tranformador Trifásico De 13,2 Kv En Poste Nn</v>
          </cell>
          <cell r="E1572" t="str">
            <v>UN</v>
          </cell>
          <cell r="F1572">
            <v>1487533.38</v>
          </cell>
          <cell r="G1572">
            <v>41906</v>
          </cell>
        </row>
        <row r="1573">
          <cell r="C1573">
            <v>2919</v>
          </cell>
          <cell r="D1573" t="str">
            <v>Reubicación De Cortacircuito</v>
          </cell>
          <cell r="E1573" t="str">
            <v>UN</v>
          </cell>
          <cell r="F1573">
            <v>174751.95</v>
          </cell>
          <cell r="G1573">
            <v>41906</v>
          </cell>
        </row>
        <row r="1574">
          <cell r="C1574">
            <v>2920</v>
          </cell>
          <cell r="D1574" t="str">
            <v>Reubicación De Un Descargador De Sobret Autovalv Fijación En Cruc Met</v>
          </cell>
          <cell r="E1574" t="str">
            <v>UN</v>
          </cell>
          <cell r="F1574">
            <v>148893.96</v>
          </cell>
          <cell r="G1574">
            <v>41906</v>
          </cell>
        </row>
        <row r="1575">
          <cell r="C1575">
            <v>2921</v>
          </cell>
          <cell r="D1575" t="str">
            <v>Reubicación De Interruptor / Reconectador / Autoseccionador Trifásico De 13.2 Kv</v>
          </cell>
          <cell r="E1575" t="str">
            <v>UN</v>
          </cell>
          <cell r="F1575">
            <v>910917.94</v>
          </cell>
          <cell r="G1575">
            <v>41569</v>
          </cell>
        </row>
        <row r="1576">
          <cell r="C1576">
            <v>2922</v>
          </cell>
          <cell r="D1576" t="str">
            <v>Reubicación Paso Aéreo Subterráneo Mt</v>
          </cell>
          <cell r="E1576" t="str">
            <v>UN</v>
          </cell>
          <cell r="F1576">
            <v>821037.88</v>
          </cell>
          <cell r="G1576">
            <v>41906</v>
          </cell>
        </row>
        <row r="1577">
          <cell r="C1577">
            <v>2923</v>
          </cell>
          <cell r="D1577" t="str">
            <v>Apertura O Cierre De Equipo De Maniobra Monofásico O Trifásico</v>
          </cell>
          <cell r="E1577" t="str">
            <v>UN</v>
          </cell>
          <cell r="F1577">
            <v>12385.77</v>
          </cell>
          <cell r="G1577">
            <v>41906</v>
          </cell>
        </row>
        <row r="1578">
          <cell r="C1578">
            <v>2924</v>
          </cell>
          <cell r="D1578" t="str">
            <v>Ml Retenido Existente Tríplex Todos Los Calibres</v>
          </cell>
          <cell r="E1578" t="str">
            <v>ML</v>
          </cell>
          <cell r="F1578">
            <v>20671.77</v>
          </cell>
          <cell r="G1578">
            <v>41404</v>
          </cell>
        </row>
        <row r="1579">
          <cell r="C1579">
            <v>2925</v>
          </cell>
          <cell r="D1579" t="str">
            <v>Reubicación Caja De Deriv Mon A 1,5 M Del Poste En Cable Triplex 4/0</v>
          </cell>
          <cell r="E1579" t="str">
            <v>UN</v>
          </cell>
          <cell r="F1579">
            <v>228481.95</v>
          </cell>
          <cell r="G1579">
            <v>41906</v>
          </cell>
        </row>
        <row r="1580">
          <cell r="C1580">
            <v>2927</v>
          </cell>
          <cell r="D1580" t="str">
            <v>Reubicación De Medidor Monofásico De Medida Directa</v>
          </cell>
          <cell r="E1580" t="str">
            <v>UN</v>
          </cell>
          <cell r="F1580">
            <v>117621.95</v>
          </cell>
          <cell r="G1580">
            <v>41906</v>
          </cell>
        </row>
        <row r="1581">
          <cell r="C1581">
            <v>2928</v>
          </cell>
          <cell r="D1581" t="str">
            <v>Instalacion De Derivacion Bif Rigida Medio De Vano Acsr 477-1/0</v>
          </cell>
          <cell r="E1581" t="str">
            <v>UN</v>
          </cell>
          <cell r="F1581">
            <v>291379.84000000003</v>
          </cell>
          <cell r="G1581">
            <v>41569</v>
          </cell>
        </row>
        <row r="1582">
          <cell r="C1582">
            <v>2929</v>
          </cell>
          <cell r="D1582" t="str">
            <v>Vano Retensado Lin (1 F) 1/0 A 4/0 Cu 4/0 A 477 Mcm Al,Acsr</v>
          </cell>
          <cell r="E1582" t="str">
            <v>UN</v>
          </cell>
          <cell r="F1582">
            <v>34867.42</v>
          </cell>
          <cell r="G1582">
            <v>41906</v>
          </cell>
        </row>
        <row r="1583">
          <cell r="C1583">
            <v>2930</v>
          </cell>
          <cell r="D1583" t="str">
            <v>Retiro De Luminaria</v>
          </cell>
          <cell r="E1583" t="str">
            <v>UN</v>
          </cell>
          <cell r="F1583">
            <v>52583.41</v>
          </cell>
          <cell r="G1583">
            <v>41906</v>
          </cell>
        </row>
        <row r="1584">
          <cell r="C1584">
            <v>2931</v>
          </cell>
          <cell r="D1584" t="str">
            <v>Instalacion De Conexion Conductor Acsr 477; Aaac 559,5-Cu 2</v>
          </cell>
          <cell r="E1584" t="str">
            <v>UN</v>
          </cell>
          <cell r="F1584">
            <v>136109.63</v>
          </cell>
          <cell r="G1584">
            <v>41906</v>
          </cell>
        </row>
        <row r="1585">
          <cell r="C1585">
            <v>2932</v>
          </cell>
          <cell r="D1585" t="str">
            <v>Instalacion De Paso Aereo-Subterraneo Trif 13,2 Kv 2 Awg Cu-Ampliacion Cra 51B</v>
          </cell>
          <cell r="E1585" t="str">
            <v>UN</v>
          </cell>
          <cell r="F1585">
            <v>2160404.0699999998</v>
          </cell>
          <cell r="G1585">
            <v>41404</v>
          </cell>
        </row>
        <row r="1586">
          <cell r="C1586">
            <v>2933</v>
          </cell>
          <cell r="D1586" t="str">
            <v>Canalización 0.30 X0.50 M En Zona De Arena, Recubierta Con En Concreto. Incluye Excavación, Compactado Con Material Del Sitio, Concreto Rojo Y Cinta De Seguridad.</v>
          </cell>
          <cell r="E1586" t="str">
            <v>ML</v>
          </cell>
          <cell r="F1586">
            <v>40442.699999999997</v>
          </cell>
          <cell r="G1586">
            <v>42447</v>
          </cell>
        </row>
        <row r="1587">
          <cell r="C1587">
            <v>2934</v>
          </cell>
          <cell r="D1587" t="str">
            <v>Canalización 0.30 X0.50 M En Zona De Arena. Incluye Excavación, Compactado Con Material Del Sitio Y Cinta De Seguridad.</v>
          </cell>
          <cell r="E1587" t="str">
            <v>ML</v>
          </cell>
          <cell r="F1587">
            <v>21762.7</v>
          </cell>
          <cell r="G1587">
            <v>42557</v>
          </cell>
        </row>
        <row r="1588">
          <cell r="C1588">
            <v>2938</v>
          </cell>
          <cell r="D1588" t="str">
            <v>Suministro E Instalación De Cable Thw Aluminio Aislado, 90°C Awg 1/0</v>
          </cell>
          <cell r="E1588" t="str">
            <v>ML</v>
          </cell>
          <cell r="F1588">
            <v>11984</v>
          </cell>
          <cell r="G1588">
            <v>42557</v>
          </cell>
        </row>
        <row r="1589">
          <cell r="C1589">
            <v>2939</v>
          </cell>
          <cell r="D1589" t="str">
            <v>Suministro E Instalacion De Bajante  En Tuberia Galvanizada De 2", Incluye: Accesorios, Capacete, Cinta Bandit, Hebillas, Curva, Etc.</v>
          </cell>
          <cell r="E1589" t="str">
            <v>UN</v>
          </cell>
          <cell r="F1589">
            <v>357827.13</v>
          </cell>
          <cell r="G1589">
            <v>42447</v>
          </cell>
        </row>
        <row r="1590">
          <cell r="C1590">
            <v>2940</v>
          </cell>
          <cell r="D1590" t="str">
            <v>Suministro E Instalación De Cable Thw Aluminio Aislado, 90°C Awg 2</v>
          </cell>
          <cell r="E1590" t="str">
            <v>ML</v>
          </cell>
          <cell r="F1590">
            <v>7726.52</v>
          </cell>
          <cell r="G1590">
            <v>42557</v>
          </cell>
        </row>
        <row r="1591">
          <cell r="C1591">
            <v>2941</v>
          </cell>
          <cell r="D1591" t="str">
            <v>Suministro E Instalación De Cable Thw Aluminio Aislado, 90°C Awg 6</v>
          </cell>
          <cell r="E1591" t="str">
            <v>ML</v>
          </cell>
          <cell r="F1591">
            <v>6385</v>
          </cell>
          <cell r="G1591">
            <v>42557</v>
          </cell>
        </row>
        <row r="1592">
          <cell r="C1592">
            <v>2942</v>
          </cell>
          <cell r="D1592" t="str">
            <v>Suministro E Instalación De Cable Thw Cobre Forrado, 90°C -Awg 4</v>
          </cell>
          <cell r="E1592" t="str">
            <v>ML</v>
          </cell>
          <cell r="F1592">
            <v>18659.939999999999</v>
          </cell>
          <cell r="G1592">
            <v>42557</v>
          </cell>
        </row>
        <row r="1593">
          <cell r="C1593">
            <v>2944</v>
          </cell>
          <cell r="D1593" t="str">
            <v>Suministro E Instalación De Cable Encauchetado 2X14 Awg</v>
          </cell>
          <cell r="E1593" t="str">
            <v>ML</v>
          </cell>
          <cell r="F1593">
            <v>9631.18</v>
          </cell>
          <cell r="G1593">
            <v>41906</v>
          </cell>
        </row>
        <row r="1594">
          <cell r="C1594">
            <v>2945</v>
          </cell>
          <cell r="D1594" t="str">
            <v>Suministro E Instalación De Cable Thw Cobre, 90°C -Awg 2/0</v>
          </cell>
          <cell r="E1594" t="str">
            <v>ML</v>
          </cell>
          <cell r="F1594">
            <v>47701.82</v>
          </cell>
          <cell r="G1594">
            <v>42447</v>
          </cell>
        </row>
        <row r="1595">
          <cell r="C1595">
            <v>2947</v>
          </cell>
          <cell r="D1595" t="str">
            <v>Empalme Subterráneo Baja Tensión Acometida 2-1/0</v>
          </cell>
          <cell r="E1595" t="str">
            <v>UN</v>
          </cell>
          <cell r="F1595">
            <v>584313.57999999996</v>
          </cell>
          <cell r="G1595">
            <v>42447</v>
          </cell>
        </row>
        <row r="1596">
          <cell r="C1596">
            <v>2950</v>
          </cell>
          <cell r="D1596" t="str">
            <v>Suministro E Instalación De Poste Acero Galvanizado En Caliente De 7 Mts. De Altura, Tronco Cónico Poligonal, En Lámina De Acero,  Acabado Final En Pintura De Esmalte Para Exteriores, Incluye Base De Concreto Y Pedestal (Ver Diseño)</v>
          </cell>
          <cell r="E1596" t="str">
            <v>UN</v>
          </cell>
          <cell r="F1596">
            <v>1473754.12</v>
          </cell>
          <cell r="G1596">
            <v>42447</v>
          </cell>
        </row>
        <row r="1597">
          <cell r="C1597">
            <v>2951</v>
          </cell>
          <cell r="D1597" t="str">
            <v>Suministro E Instalación De Luminaria De Led 110 Watios, Incluye Brazo Ornamental De 2,5 Mts, Pernos Y Fotocelda  (Ver Diseño)</v>
          </cell>
          <cell r="E1597" t="str">
            <v>UN</v>
          </cell>
          <cell r="F1597">
            <v>2490648.9500000002</v>
          </cell>
          <cell r="G1597">
            <v>42067</v>
          </cell>
        </row>
        <row r="1598">
          <cell r="C1598">
            <v>2958</v>
          </cell>
          <cell r="D1598" t="str">
            <v>Suministro E Instalación De Poste Acero Galvanizado En Caliente De 10 Mts De Altura, Tronco Cónico Poligonal, En Lámina De Acero, Acabado Final En Pintura De Esmalte Para Exteriores, Incluye Base De Concreto (Ver Diseño)</v>
          </cell>
          <cell r="E1598" t="str">
            <v>UN</v>
          </cell>
          <cell r="F1598">
            <v>3162958.05</v>
          </cell>
          <cell r="G1598">
            <v>42067</v>
          </cell>
        </row>
        <row r="1599">
          <cell r="C1599">
            <v>2960</v>
          </cell>
          <cell r="D1599" t="str">
            <v>Suministro E Instalacion De Medidor Semidirecto, Incluye Tc, Protocolo, Bloque De Prueba, Cajas De Policarbonato - Ver Diseño</v>
          </cell>
          <cell r="E1599" t="str">
            <v>UN</v>
          </cell>
          <cell r="F1599">
            <v>3163868</v>
          </cell>
          <cell r="G1599">
            <v>42447</v>
          </cell>
        </row>
        <row r="1600">
          <cell r="C1600">
            <v>2961</v>
          </cell>
          <cell r="D1600" t="str">
            <v>Corte, Demolicion, Resane Con Concreto De 3000 Psi De Anden, Para Instalacion De Tuberia - Ver Diseño</v>
          </cell>
          <cell r="E1600" t="str">
            <v>ML</v>
          </cell>
          <cell r="F1600">
            <v>93346.2</v>
          </cell>
          <cell r="G1600">
            <v>42447</v>
          </cell>
        </row>
        <row r="1601">
          <cell r="C1601">
            <v>2963</v>
          </cell>
          <cell r="D1601" t="str">
            <v>Suministro E Instalación De Transformador Monofásico 25 Kva, Incluye Elementos De Protección, Accesorios Para Poste,  (Ver Diseño)</v>
          </cell>
          <cell r="E1601" t="str">
            <v>UN</v>
          </cell>
          <cell r="F1601">
            <v>10053972.5</v>
          </cell>
          <cell r="G1601">
            <v>42447</v>
          </cell>
        </row>
        <row r="1602">
          <cell r="C1602">
            <v>2964</v>
          </cell>
          <cell r="D1602" t="str">
            <v>Suplemento En Tet Arm Simp Trif Alineacion Disp Hor</v>
          </cell>
          <cell r="E1602" t="str">
            <v>UN</v>
          </cell>
          <cell r="F1602">
            <v>204118.61</v>
          </cell>
          <cell r="G1602">
            <v>42557</v>
          </cell>
        </row>
        <row r="1603">
          <cell r="C1603">
            <v>2965</v>
          </cell>
          <cell r="D1603" t="str">
            <v>Suministro E Instalación De Bancas En Perfiles Canal En C De Acero 80X40X5Mm  9Ml Y Canal En C De Acero 100X50X6Mm X 5.4 Ml, Antibandálicas Apernadas Al Piso De 0.60X3.0 M Sin Espaldar</v>
          </cell>
          <cell r="E1603" t="str">
            <v>UN</v>
          </cell>
          <cell r="F1603">
            <v>580000</v>
          </cell>
          <cell r="G1603">
            <v>41408</v>
          </cell>
        </row>
        <row r="1604">
          <cell r="C1604">
            <v>2966</v>
          </cell>
          <cell r="D1604" t="str">
            <v>Suministro E Instalación De Poste Para Soporte De Reja Para Cielo Raso En Tubería De Hierro De 2" Calibre 40. Incluye Armado Y Pintura.</v>
          </cell>
          <cell r="E1604" t="str">
            <v>ML</v>
          </cell>
          <cell r="F1604">
            <v>32610</v>
          </cell>
          <cell r="G1604">
            <v>41666</v>
          </cell>
        </row>
        <row r="1605">
          <cell r="C1605">
            <v>2967</v>
          </cell>
          <cell r="D1605" t="str">
            <v>Hormigonado Tipo Para Apoyo. Ver Diseño</v>
          </cell>
          <cell r="E1605" t="str">
            <v>UN</v>
          </cell>
          <cell r="F1605">
            <v>217486.73</v>
          </cell>
          <cell r="G1605">
            <v>41906</v>
          </cell>
        </row>
        <row r="1606">
          <cell r="C1606">
            <v>2968</v>
          </cell>
          <cell r="D1606" t="str">
            <v>Desmonte, Ampliación, Mantenimiento Y Reinstalación De Casetas, Incluye Subida De 50 Cm En La Parte Superior De La Cubierta De Cada Módulo, Mantenimiento Y Reparación De Las Puertas Batientes, Colocación De Dos Cerraduras  Con Sus Respectivos Candados Y Plantillas De Nivelación. Los Modulos Finales Con Adecuación Incluidos Los 50 Cms De Ampliación Medirán 2.80 M De Altura Y 1.90 M De Ancho.</v>
          </cell>
          <cell r="E1606" t="str">
            <v>UN</v>
          </cell>
          <cell r="F1606">
            <v>650000</v>
          </cell>
          <cell r="G1606">
            <v>41355</v>
          </cell>
        </row>
        <row r="1607">
          <cell r="C1607">
            <v>2969</v>
          </cell>
          <cell r="D1607" t="str">
            <v>Rellenos Para Estructuras</v>
          </cell>
          <cell r="E1607" t="str">
            <v>M3</v>
          </cell>
          <cell r="F1607">
            <v>96035.95</v>
          </cell>
          <cell r="G1607">
            <v>41906</v>
          </cell>
        </row>
        <row r="1608">
          <cell r="C1608">
            <v>2970</v>
          </cell>
          <cell r="D1608" t="str">
            <v>Capítulo - Pavimento En Concreto Y Andenes</v>
          </cell>
          <cell r="E1608" t="str">
            <v>SD</v>
          </cell>
          <cell r="F1608">
            <v>0</v>
          </cell>
          <cell r="G1608">
            <v>41351</v>
          </cell>
        </row>
        <row r="1609">
          <cell r="C1609">
            <v>2971</v>
          </cell>
          <cell r="D1609" t="str">
            <v>Suministro E Instalación De Luminaria De Led 30W. (Incluye Pernos Y Fotocelda)</v>
          </cell>
          <cell r="E1609" t="str">
            <v>UN</v>
          </cell>
          <cell r="F1609">
            <v>1108415</v>
          </cell>
          <cell r="G1609">
            <v>42447</v>
          </cell>
        </row>
        <row r="1610">
          <cell r="C1610">
            <v>2972</v>
          </cell>
          <cell r="D1610" t="str">
            <v>Pavimento En Concreto Rígido  Mr = 600 Psi A La Flexión, Incluye Pasadores De 1 3/8" Liso A 0.30 Metros Y Barra De Amarre De 5/8" Corrugado A 1.20 Metros De Separación, Cortadora De Pavimento Junta Y Aditivo Curado</v>
          </cell>
          <cell r="E1610" t="str">
            <v>M3</v>
          </cell>
          <cell r="F1610">
            <v>618844.78</v>
          </cell>
          <cell r="G1610">
            <v>42493</v>
          </cell>
        </row>
        <row r="1611">
          <cell r="C1611">
            <v>2973</v>
          </cell>
          <cell r="D1611" t="str">
            <v>Conformación De Terraplén En Material Seleccionado Compactado</v>
          </cell>
          <cell r="E1611" t="str">
            <v>M3</v>
          </cell>
          <cell r="F1611">
            <v>72874.27</v>
          </cell>
          <cell r="G1611">
            <v>42443</v>
          </cell>
        </row>
        <row r="1612">
          <cell r="C1612">
            <v>2974</v>
          </cell>
          <cell r="D1612" t="str">
            <v>Conformación De Pedraplén Compacto Con Material De Demolición</v>
          </cell>
          <cell r="E1612" t="str">
            <v>M3</v>
          </cell>
          <cell r="F1612">
            <v>27508.5</v>
          </cell>
          <cell r="G1612">
            <v>42443</v>
          </cell>
        </row>
        <row r="1613">
          <cell r="C1613">
            <v>2979</v>
          </cell>
          <cell r="D1613" t="str">
            <v>Cerramiento En Lamina De Zinc, Altura 2,00 Mts</v>
          </cell>
          <cell r="E1613" t="str">
            <v>ML</v>
          </cell>
          <cell r="F1613">
            <v>51854.68</v>
          </cell>
          <cell r="G1613">
            <v>42132</v>
          </cell>
        </row>
        <row r="1614">
          <cell r="C1614">
            <v>2981</v>
          </cell>
          <cell r="D1614" t="str">
            <v>Piso En Loseta Tactil Guia A56 De 0.40 X 0.40 X 0.06 Mts Para Exteriores</v>
          </cell>
          <cell r="E1614" t="str">
            <v>M2</v>
          </cell>
          <cell r="F1614">
            <v>66218.55</v>
          </cell>
          <cell r="G1614">
            <v>41499</v>
          </cell>
        </row>
        <row r="1615">
          <cell r="C1615">
            <v>2982</v>
          </cell>
          <cell r="D1615" t="str">
            <v>Construccion De Anden Ref. Via Colectora, Anden De 5.00 Mts Doble Calzada, Incluye: Anden En Concreto, Concreto Asfaltico, Loseta Tactil Guia De .40X.40X.06, Grama Tapete Y Base Granular, (Ver Diseño).</v>
          </cell>
          <cell r="E1615" t="str">
            <v>ML</v>
          </cell>
          <cell r="F1615">
            <v>315957.83</v>
          </cell>
          <cell r="G1615">
            <v>41499</v>
          </cell>
        </row>
        <row r="1616">
          <cell r="C1616">
            <v>2983</v>
          </cell>
          <cell r="D1616" t="str">
            <v>Suministro E Instalacion De Grama Tapete, Incluye: Transporte Y Siembra.</v>
          </cell>
          <cell r="E1616" t="str">
            <v>M2</v>
          </cell>
          <cell r="F1616">
            <v>18500</v>
          </cell>
          <cell r="G1616">
            <v>42514</v>
          </cell>
        </row>
        <row r="1617">
          <cell r="C1617">
            <v>2985</v>
          </cell>
          <cell r="D1617" t="str">
            <v>Construccion De Anden Ref. Via Colectora, Anden De 1.90 Mts Doble Calzada, Incluye: Base Granular, Loseta Tactil Y Anden En Concreto,(Ver Diseño).</v>
          </cell>
          <cell r="E1617" t="str">
            <v>ML</v>
          </cell>
          <cell r="F1617">
            <v>165125.88</v>
          </cell>
          <cell r="G1617">
            <v>41499</v>
          </cell>
        </row>
        <row r="1618">
          <cell r="C1618">
            <v>2987</v>
          </cell>
          <cell r="D1618" t="str">
            <v>Suministro E Instalacion De Iluminacion City Wing Led Bps742 O Similar- Peatonal Anden</v>
          </cell>
          <cell r="E1618" t="str">
            <v>UN</v>
          </cell>
          <cell r="F1618">
            <v>2741700</v>
          </cell>
          <cell r="G1618">
            <v>41556</v>
          </cell>
        </row>
        <row r="1619">
          <cell r="C1619">
            <v>2989</v>
          </cell>
          <cell r="D1619" t="str">
            <v>Suministro E Instalacion De Iluminacion Vivara N O Similar Poste Exterior Jardines</v>
          </cell>
          <cell r="E1619" t="str">
            <v>UN</v>
          </cell>
          <cell r="F1619">
            <v>778680</v>
          </cell>
          <cell r="G1619">
            <v>41556</v>
          </cell>
        </row>
        <row r="1620">
          <cell r="C1620">
            <v>2991</v>
          </cell>
          <cell r="D1620" t="str">
            <v>Suministro E Instalacion De Iluminacion Decoflood 605 O Similar Para Uso Exterior</v>
          </cell>
          <cell r="E1620" t="str">
            <v>UN</v>
          </cell>
          <cell r="F1620">
            <v>511387.5</v>
          </cell>
          <cell r="G1620">
            <v>41556</v>
          </cell>
        </row>
        <row r="1621">
          <cell r="C1621">
            <v>2992</v>
          </cell>
          <cell r="D1621" t="str">
            <v>Muro De Contencion En Concreto De 3000 Psi, Altura 1.00 Mt, E:0.15 Mts, Incluye Acero.</v>
          </cell>
          <cell r="E1621" t="str">
            <v>M2</v>
          </cell>
          <cell r="F1621">
            <v>124975.55</v>
          </cell>
          <cell r="G1621">
            <v>41499</v>
          </cell>
        </row>
        <row r="1622">
          <cell r="C1622">
            <v>2993</v>
          </cell>
          <cell r="D1622" t="str">
            <v>Ornamentacion Y Jardineria - Suministro E Instalacion De Plantas Corales Amarillos, Rojos Y Rosado, Incluye Transporte Y Siembra.</v>
          </cell>
          <cell r="E1622" t="str">
            <v>UN</v>
          </cell>
          <cell r="F1622">
            <v>5500</v>
          </cell>
          <cell r="G1622">
            <v>41414</v>
          </cell>
        </row>
        <row r="1623">
          <cell r="C1623">
            <v>2994</v>
          </cell>
          <cell r="D1623" t="str">
            <v>Ornamentacion Y Jardineria - Suministro E Instalacion De Plantas Miami, Incluye Transporte Y Siembra.</v>
          </cell>
          <cell r="E1623" t="str">
            <v>UN</v>
          </cell>
          <cell r="F1623">
            <v>5500</v>
          </cell>
          <cell r="G1623">
            <v>41414</v>
          </cell>
        </row>
        <row r="1624">
          <cell r="C1624">
            <v>2995</v>
          </cell>
          <cell r="D1624" t="str">
            <v>Ornamentacion Y Jardineria - Suministro E Instalacion De Plantas Euphorbia Milli 0.20 M  (Tu Y Yo), Incluye Transporte Y Siembra.</v>
          </cell>
          <cell r="E1624" t="str">
            <v>UN</v>
          </cell>
          <cell r="F1624">
            <v>5200</v>
          </cell>
          <cell r="G1624">
            <v>41712</v>
          </cell>
        </row>
        <row r="1625">
          <cell r="C1625">
            <v>2996</v>
          </cell>
          <cell r="D1625" t="str">
            <v>Ornamentacion Y Jardineria - Suministro E Instalacion De Trinitarias Rojas, Blancas Y Moradas, Incluye Transporte Y Siembra.</v>
          </cell>
          <cell r="E1625" t="str">
            <v>UN</v>
          </cell>
          <cell r="F1625">
            <v>20000</v>
          </cell>
          <cell r="G1625">
            <v>41414</v>
          </cell>
        </row>
        <row r="1626">
          <cell r="C1626">
            <v>2997</v>
          </cell>
          <cell r="D1626" t="str">
            <v>Ornamentacion Y Jardineria - Suministro E Instalacion De Sillas O Bancas Prefabricadas En Concreto Para Exteriores,Sin Espaldar, De 1.20 Mts, Incluye Transporte</v>
          </cell>
          <cell r="E1626" t="str">
            <v>UN</v>
          </cell>
          <cell r="F1626">
            <v>400000</v>
          </cell>
          <cell r="G1626">
            <v>41590</v>
          </cell>
        </row>
        <row r="1627">
          <cell r="C1627">
            <v>2998</v>
          </cell>
          <cell r="D1627" t="str">
            <v>Ornamentacion Y Jardineria - Suministro E Instalacion De Pergolas En Madera Teca, Elaborado Con Piezas De 0.045 Mts X 0.15 Mts, Para Exteriores, Estructura Anclada Con Tornilleria Galvanizada, Acabada Con Pintura De Madera Para Interperie.</v>
          </cell>
          <cell r="E1627" t="str">
            <v>M2</v>
          </cell>
          <cell r="F1627">
            <v>380000</v>
          </cell>
          <cell r="G1627">
            <v>41414</v>
          </cell>
        </row>
        <row r="1628">
          <cell r="C1628">
            <v>2999</v>
          </cell>
          <cell r="D1628" t="str">
            <v>Escalera En Concreto De 3000 Psi, No Incluye Acero Refuerzo, Acabado En Granito Pulido,(Ver Diseño).</v>
          </cell>
          <cell r="E1628" t="str">
            <v>M3</v>
          </cell>
          <cell r="F1628">
            <v>826572.18</v>
          </cell>
          <cell r="G1628">
            <v>41403</v>
          </cell>
        </row>
        <row r="1629">
          <cell r="C1629">
            <v>3000</v>
          </cell>
          <cell r="D1629" t="str">
            <v>Piso En Tablón Rojo Vitrificado De 0.30 X 0.30 Metros Para Huella Y Contrahuella En Reparación De Escalera</v>
          </cell>
          <cell r="E1629" t="str">
            <v>M2</v>
          </cell>
          <cell r="F1629">
            <v>39632.85</v>
          </cell>
          <cell r="G1629">
            <v>41365</v>
          </cell>
        </row>
        <row r="1630">
          <cell r="C1630">
            <v>3001</v>
          </cell>
          <cell r="D1630" t="str">
            <v>Mortero 1:7</v>
          </cell>
          <cell r="E1630" t="str">
            <v>M3</v>
          </cell>
          <cell r="F1630">
            <v>174901.95</v>
          </cell>
          <cell r="G1630">
            <v>42438</v>
          </cell>
        </row>
        <row r="1631">
          <cell r="C1631">
            <v>3002</v>
          </cell>
          <cell r="D1631" t="str">
            <v>Relleno En Piedra De Canto Rodado.</v>
          </cell>
          <cell r="E1631" t="str">
            <v>M3</v>
          </cell>
          <cell r="F1631">
            <v>102540</v>
          </cell>
          <cell r="G1631">
            <v>41499</v>
          </cell>
        </row>
        <row r="1632">
          <cell r="C1632">
            <v>3005</v>
          </cell>
          <cell r="D1632" t="str">
            <v>Desmonte Y Limpieza De Bosque Incluye Retiro De Material</v>
          </cell>
          <cell r="E1632" t="str">
            <v>HA</v>
          </cell>
          <cell r="F1632">
            <v>2200750</v>
          </cell>
          <cell r="G1632">
            <v>41408</v>
          </cell>
        </row>
        <row r="1633">
          <cell r="C1633">
            <v>3006</v>
          </cell>
          <cell r="D1633" t="str">
            <v>Conformación De Terraplenes</v>
          </cell>
          <cell r="E1633" t="str">
            <v>M3</v>
          </cell>
          <cell r="F1633">
            <v>20725.88</v>
          </cell>
          <cell r="G1633">
            <v>41408</v>
          </cell>
        </row>
        <row r="1634">
          <cell r="C1634">
            <v>3009</v>
          </cell>
          <cell r="D1634" t="str">
            <v>Imprimación Con Emulsión Asfáltica Crl - 0 O Crl - 1H</v>
          </cell>
          <cell r="E1634" t="str">
            <v>M2</v>
          </cell>
          <cell r="F1634">
            <v>2607.5</v>
          </cell>
          <cell r="G1634">
            <v>42552</v>
          </cell>
        </row>
        <row r="1635">
          <cell r="C1635">
            <v>3010</v>
          </cell>
          <cell r="D1635" t="str">
            <v>Nivelación, Replanteo Y Señalización De Estructuras Viales</v>
          </cell>
          <cell r="E1635" t="str">
            <v>M2</v>
          </cell>
          <cell r="F1635">
            <v>2746.63</v>
          </cell>
          <cell r="G1635">
            <v>41786</v>
          </cell>
        </row>
        <row r="1636">
          <cell r="C1636">
            <v>3011</v>
          </cell>
          <cell r="D1636" t="str">
            <v>Excavación Sin Clasificar De Las Explanaciones Y Canales Con Retroexcavadora, No Incluye Retiro De Material</v>
          </cell>
          <cell r="E1636" t="str">
            <v>M3</v>
          </cell>
          <cell r="F1636">
            <v>7757.22</v>
          </cell>
          <cell r="G1636">
            <v>41821</v>
          </cell>
        </row>
        <row r="1637">
          <cell r="C1637">
            <v>3012</v>
          </cell>
          <cell r="D1637" t="str">
            <v>Conformación De Terraplen Compactado Con Material Seleccionado</v>
          </cell>
          <cell r="E1637" t="str">
            <v>M3</v>
          </cell>
          <cell r="F1637">
            <v>96187.4</v>
          </cell>
          <cell r="G1637">
            <v>42552</v>
          </cell>
        </row>
        <row r="1638">
          <cell r="C1638">
            <v>3013</v>
          </cell>
          <cell r="D1638" t="str">
            <v>Relleno En Material De Subbase Granular Compactado</v>
          </cell>
          <cell r="E1638" t="str">
            <v>M3</v>
          </cell>
          <cell r="F1638">
            <v>102793.5</v>
          </cell>
          <cell r="G1638">
            <v>42572</v>
          </cell>
        </row>
        <row r="1639">
          <cell r="C1639">
            <v>3015</v>
          </cell>
          <cell r="D1639" t="str">
            <v>Relleno En Material De Base Granular Compactado</v>
          </cell>
          <cell r="E1639" t="str">
            <v>M3</v>
          </cell>
          <cell r="F1639">
            <v>127527.25</v>
          </cell>
          <cell r="G1639">
            <v>42724</v>
          </cell>
        </row>
        <row r="1640">
          <cell r="C1640">
            <v>3016</v>
          </cell>
          <cell r="D1640" t="str">
            <v>Pavimento En Concreto Rígido Mr = 45 (650 Psi), E = 0.30 Metros, Pasadores D = 1 1/2" - Longitud 0.50 Metros A Cada 0.30 Metros Y D = 5/8" - Longitud 1.00 Metros A Cada 1.20 Metros, Junta Y Antisol</v>
          </cell>
          <cell r="E1640" t="str">
            <v>M3</v>
          </cell>
          <cell r="F1640">
            <v>651866.35</v>
          </cell>
          <cell r="G1640">
            <v>42552</v>
          </cell>
        </row>
        <row r="1641">
          <cell r="C1641">
            <v>3018</v>
          </cell>
          <cell r="D1641" t="str">
            <v>Relleno Con Material Granular Filtrante</v>
          </cell>
          <cell r="E1641" t="str">
            <v>M3</v>
          </cell>
          <cell r="F1641">
            <v>83638.94</v>
          </cell>
          <cell r="G1641">
            <v>41408</v>
          </cell>
        </row>
        <row r="1642">
          <cell r="C1642">
            <v>3020</v>
          </cell>
          <cell r="D1642" t="str">
            <v>Canal Pluvial En Concreto De 3000 Psi No Incluye Acero De Refuerzo</v>
          </cell>
          <cell r="E1642" t="str">
            <v>M3</v>
          </cell>
          <cell r="F1642">
            <v>514315.42</v>
          </cell>
          <cell r="G1642">
            <v>41579</v>
          </cell>
        </row>
        <row r="1643">
          <cell r="C1643">
            <v>3022</v>
          </cell>
          <cell r="D1643" t="str">
            <v>Cuneta En Concreto De 3000 Psi,  Clase F, Fundida En El Lugar</v>
          </cell>
          <cell r="E1643" t="str">
            <v>M3</v>
          </cell>
          <cell r="F1643">
            <v>515970.36</v>
          </cell>
          <cell r="G1643">
            <v>41569</v>
          </cell>
        </row>
        <row r="1644">
          <cell r="C1644">
            <v>3023</v>
          </cell>
          <cell r="D1644" t="str">
            <v>Corte, Demolición Incluye Retiro De Material Y Resane Con Concreto De 3000 Psi De Andén, Para Instalación De Tubería</v>
          </cell>
          <cell r="E1644" t="str">
            <v>ML</v>
          </cell>
          <cell r="F1644">
            <v>79232.539999999994</v>
          </cell>
          <cell r="G1644">
            <v>41781</v>
          </cell>
        </row>
        <row r="1645">
          <cell r="C1645">
            <v>3025</v>
          </cell>
          <cell r="D1645" t="str">
            <v>Suministro E Instalación De Transformador Monofásico De 37.5 Kva, Incluye Elementos De Protección, Accesorios Para Poste. (Ver Diseño)</v>
          </cell>
          <cell r="E1645" t="str">
            <v>UN</v>
          </cell>
          <cell r="F1645">
            <v>11250832.960000001</v>
          </cell>
          <cell r="G1645">
            <v>42447</v>
          </cell>
        </row>
        <row r="1646">
          <cell r="C1646">
            <v>3026</v>
          </cell>
          <cell r="D1646" t="str">
            <v>Cimentación Para Base De Mástil De 24.00 Metros En Concreto Armado De 3500 Psi, Zapata De 2.00 X 2.00 X 0.40 Metros, Pedestal De 0.80 X 0.80 X 2.60 Metros, Incluye Pedestal Ornamental (Ver Diseño)</v>
          </cell>
          <cell r="E1646" t="str">
            <v>UN</v>
          </cell>
          <cell r="F1646">
            <v>6141417.6699999999</v>
          </cell>
          <cell r="G1646">
            <v>41388</v>
          </cell>
        </row>
        <row r="1647">
          <cell r="C1647">
            <v>3033</v>
          </cell>
          <cell r="D1647" t="str">
            <v>Suministro E Instalación De Tablero De Control Para 5 Salidas De Iluminación, Incluye Fotocelda, Contactores, Breaker Y Accesorios</v>
          </cell>
          <cell r="E1647" t="str">
            <v>UN</v>
          </cell>
          <cell r="F1647">
            <v>9628640</v>
          </cell>
          <cell r="G1647">
            <v>41737</v>
          </cell>
        </row>
        <row r="1648">
          <cell r="C1648">
            <v>3035</v>
          </cell>
          <cell r="D1648" t="str">
            <v>Suministro E Instalación De Dispensador Para Jabón Líquido Para Instalar En Pared, Con Tornillos Escondidos, Cuerpo En Acero Inoxidable Satinado, Botón Pulsador En Abs Resistente, Capacidad 1.2 Lts, Ventanilla De Descarga Superior Con Llave, Nivel De Jabón, Push Frontal</v>
          </cell>
          <cell r="E1648" t="str">
            <v>UN</v>
          </cell>
          <cell r="F1648">
            <v>161975</v>
          </cell>
          <cell r="G1648">
            <v>42538</v>
          </cell>
        </row>
        <row r="1649">
          <cell r="C1649">
            <v>3037</v>
          </cell>
          <cell r="D1649" t="str">
            <v>Suministro E Instalación De Gabinete Para Toallas De Papel De Sobreponer A La Pared, En Acero Inoxidable Satinado 304, Capacidad 300 Toallas O Dos (2) Paquetes, Cerradura Con Llave</v>
          </cell>
          <cell r="E1649" t="str">
            <v>UN</v>
          </cell>
          <cell r="F1649">
            <v>175075</v>
          </cell>
          <cell r="G1649">
            <v>42241</v>
          </cell>
        </row>
        <row r="1650">
          <cell r="C1650">
            <v>3039</v>
          </cell>
          <cell r="D1650" t="str">
            <v>Suministro E Instalación De Protector Para Papel Higiénico De Sobreponer En La Pared, En Acero Inoxidable 304 Satinado Para Rollo De 200/400 Metros, Cerradura Con Llave</v>
          </cell>
          <cell r="E1650" t="str">
            <v>UN</v>
          </cell>
          <cell r="F1650">
            <v>136875</v>
          </cell>
          <cell r="G1650">
            <v>42538</v>
          </cell>
        </row>
        <row r="1651">
          <cell r="C1651">
            <v>3040</v>
          </cell>
          <cell r="D1651" t="str">
            <v>Desmonte Muro En Vidrio Block</v>
          </cell>
          <cell r="E1651" t="str">
            <v>M2</v>
          </cell>
          <cell r="F1651">
            <v>21800</v>
          </cell>
          <cell r="G1651">
            <v>41381</v>
          </cell>
        </row>
        <row r="1652">
          <cell r="C1652">
            <v>3043</v>
          </cell>
          <cell r="D1652" t="str">
            <v>Suministro E Instalación De Vidro Block De 0.19 X 0.19 X 0.08 Metros</v>
          </cell>
          <cell r="E1652" t="str">
            <v>M2</v>
          </cell>
          <cell r="F1652">
            <v>294885</v>
          </cell>
          <cell r="G1652">
            <v>41381</v>
          </cell>
        </row>
        <row r="1653">
          <cell r="C1653">
            <v>3046</v>
          </cell>
          <cell r="D1653" t="str">
            <v>Mantenimiento Y Ampliación De Puesto Para Vendedores De 1.54 X 2.00 Metros, Muros Y Cubierta En Superboard De 14 Mm, Incluye Estructura En Tuberia Galvanizada Cuadrada De 3", Estera Metálica Enrollable De 2.00 X 2.00 Metros, Acabado Con Anticorrosivo Y Esmalte, Y Pintura Exterior En Vinilo.</v>
          </cell>
          <cell r="E1653" t="str">
            <v>UN</v>
          </cell>
          <cell r="F1653">
            <v>1730750.28</v>
          </cell>
          <cell r="G1653">
            <v>41386</v>
          </cell>
        </row>
        <row r="1654">
          <cell r="C1654">
            <v>3047</v>
          </cell>
          <cell r="D1654" t="str">
            <v>Mantenimiento Y Ampliación Modulo De Caseta De 6 Puestos Para Vendedores, Cada Puesto De 1.54 X 2.00 Metros, Altura Maxima De 2.62 Metros, Muros Y Cubierta En Superboard De 14 Mm, Incluye Estructura En Tuberia Galvanizada Cuadrada De 3", Estera Metálica Enrollable De 2.00 X 2.00 Metros, Acabado Con Anticorrosivo Y Esmalte, Y Pintura Exterior En Vinilo. (Ver Diseño)</v>
          </cell>
          <cell r="E1654" t="str">
            <v>UN</v>
          </cell>
          <cell r="F1654">
            <v>10232075.76</v>
          </cell>
          <cell r="G1654">
            <v>41386</v>
          </cell>
        </row>
        <row r="1655">
          <cell r="C1655">
            <v>3048</v>
          </cell>
          <cell r="D1655" t="str">
            <v>Mantenimiento Y Ampliación Modulo De Caseta De 4 Puestos Para Vendedores, Cada Puesto De 1.54 X 2.00 Metros, Altura Maxima De 2.62 Metros, Muros Y Cubierta En Superboard De 14 Mm, Incluye Estructura En Tuberia Galvanizada Cuadrada De 3", Estera Metálica Enrollable De 2.00 X 2.00 Metros, Acabado Con Anticorrosivo Y Esmalte, Y Pintura Exterior En Vinilo. (Ver Diseño)</v>
          </cell>
          <cell r="E1655" t="str">
            <v>UN</v>
          </cell>
          <cell r="F1655">
            <v>6821383.8399999999</v>
          </cell>
          <cell r="G1655">
            <v>41386</v>
          </cell>
        </row>
        <row r="1656">
          <cell r="C1656">
            <v>3052</v>
          </cell>
          <cell r="D1656" t="str">
            <v>Suministro E Instalación De Mastil Para Iluminación De 24.00 Metros, En Acero Galvanizado. Tronco Cónico Poligonal, Seccionado, Corona Fija, Incluye Canastilla De Anclaje Y Sistema De Pararrayo</v>
          </cell>
          <cell r="E1656" t="str">
            <v>UN</v>
          </cell>
          <cell r="F1656">
            <v>17163900</v>
          </cell>
          <cell r="G1656">
            <v>41388</v>
          </cell>
        </row>
        <row r="1657">
          <cell r="C1657">
            <v>3054</v>
          </cell>
          <cell r="D1657" t="str">
            <v>Suministro E Instalación De Secador De Mano Eléctrico 1Aa Eco Sra  Turbo De Sobreponer En La Pared, En Acero Inoxidable 304 Satinado Con Sensor</v>
          </cell>
          <cell r="E1657" t="str">
            <v>UN</v>
          </cell>
          <cell r="F1657">
            <v>823958.33</v>
          </cell>
          <cell r="G1657">
            <v>42538</v>
          </cell>
        </row>
        <row r="1658">
          <cell r="C1658">
            <v>3056</v>
          </cell>
          <cell r="D1658" t="str">
            <v>Canal De Aguas Lluvias Con Base, Muros Y Tapa En Concreto De 3000 Psi, De 0.90 Metros  De Base, Por 0.50 A 0.30 Metros De Altura, Muros E = 0.15 Metros, Con Acero De Refuerzo  3/8"  A Cada 0.50 Metros, En Ambos Sentidos (Ver Diseño)</v>
          </cell>
          <cell r="E1658" t="str">
            <v>ML</v>
          </cell>
          <cell r="F1658">
            <v>219364.78</v>
          </cell>
          <cell r="G1658">
            <v>41389</v>
          </cell>
        </row>
        <row r="1659">
          <cell r="C1659">
            <v>3057</v>
          </cell>
          <cell r="D1659" t="str">
            <v>Colector De Inicio En Canal De Aguas Lluvias Con Muros En Ladrillo Tolete Altura 0.75 Metros, Pañetados Con Mortero Impermeabilizado, Viga Perimetral De 0.15 X 0.20 Metros Con 2 Varillas De 3/8" Estribos De 1/4" A Cada 0.25 Metros, Tapa Y Base  En Concreto De 3000 Psi De 1.20 X 2.15 Metros, Base  E = 0.15 Metros, Con Acero De Refuerzo  3/8"  A Cada 0.25 Metros En Ambos Sentidos Incluye 5 Varillas De Acero D = 3/4"  Longitud 0.30 Metros (Ver Diseño)</v>
          </cell>
          <cell r="E1659" t="str">
            <v>UN</v>
          </cell>
          <cell r="F1659">
            <v>839174.28</v>
          </cell>
          <cell r="G1659">
            <v>41389</v>
          </cell>
        </row>
        <row r="1660">
          <cell r="C1660">
            <v>3060</v>
          </cell>
          <cell r="D1660" t="str">
            <v>Suministro E Instalación De Orinal Santa Fé O Similar, Incluye Grifería De Fluxómetro Electrónico</v>
          </cell>
          <cell r="E1660" t="str">
            <v>UN</v>
          </cell>
          <cell r="F1660">
            <v>659100</v>
          </cell>
          <cell r="G1660">
            <v>41390</v>
          </cell>
        </row>
        <row r="1661">
          <cell r="C1661">
            <v>3062</v>
          </cell>
          <cell r="D1661" t="str">
            <v>Suministro E Instalación De Sanitario Taza Báltica O Similar, Incluye Grifería De Fluxómetro Electrónico</v>
          </cell>
          <cell r="E1661" t="str">
            <v>UN</v>
          </cell>
          <cell r="F1661">
            <v>924200</v>
          </cell>
          <cell r="G1661">
            <v>42534</v>
          </cell>
        </row>
        <row r="1662">
          <cell r="C1662">
            <v>3064</v>
          </cell>
          <cell r="D1662" t="str">
            <v>Pintura En Esmalte Sobre Tubería, Incluye Anticorrosivo</v>
          </cell>
          <cell r="E1662" t="str">
            <v>ML</v>
          </cell>
          <cell r="F1662">
            <v>7656.68</v>
          </cell>
          <cell r="G1662">
            <v>41390</v>
          </cell>
        </row>
        <row r="1663">
          <cell r="C1663">
            <v>3070</v>
          </cell>
          <cell r="D1663" t="str">
            <v>Suministro E Instalación De Cubierta En Lámina Ecoroof, Con Estructura En Vigas Ipe 240, Pares Y Correas En Pag Calibre 14 Y 16, Decoración En Circulo En Los Pie Amigos, Acabado En Pintura Anticorrosiva Y Esmalte Blanco, Zapatas Para La Instalación De Las Vigas, Incluye Tornillos Y Accesorios De Fijación. Area 330 M2 (Ver Diseño)</v>
          </cell>
          <cell r="E1663" t="str">
            <v>UN</v>
          </cell>
          <cell r="F1663">
            <v>36708959.68</v>
          </cell>
          <cell r="G1663">
            <v>41393</v>
          </cell>
        </row>
        <row r="1664">
          <cell r="C1664">
            <v>3072</v>
          </cell>
          <cell r="D1664" t="str">
            <v>Provisión De Otras Redes De Servicios Públicos Reconstrucción Cra 54</v>
          </cell>
          <cell r="E1664" t="str">
            <v>GL</v>
          </cell>
          <cell r="F1664">
            <v>400000000</v>
          </cell>
          <cell r="G1664">
            <v>41410</v>
          </cell>
        </row>
        <row r="1665">
          <cell r="C1665">
            <v>3073</v>
          </cell>
          <cell r="D1665" t="str">
            <v>Provisión De Paisajismo Y Amoblamiento Reconstrucción Cra 54</v>
          </cell>
          <cell r="E1665" t="str">
            <v>GL</v>
          </cell>
          <cell r="F1665">
            <v>300000000</v>
          </cell>
          <cell r="G1665">
            <v>41410</v>
          </cell>
        </row>
        <row r="1666">
          <cell r="C1666">
            <v>3074</v>
          </cell>
          <cell r="D1666" t="str">
            <v>Provisión De La Implementación Del Plan De Manejo De Tráfico Y Publicidad Institucional Reconstrucción Cra 54</v>
          </cell>
          <cell r="E1666" t="str">
            <v>GL</v>
          </cell>
          <cell r="F1666">
            <v>150000000</v>
          </cell>
          <cell r="G1666">
            <v>41410</v>
          </cell>
        </row>
        <row r="1667">
          <cell r="C1667">
            <v>3075</v>
          </cell>
          <cell r="D1667" t="str">
            <v>Provisión Para Los Estudios Y Diseños Necesarios, Construccion Carcel Distrital Para Varones En El Distrito De Barranquilla.</v>
          </cell>
          <cell r="E1667" t="str">
            <v>GL</v>
          </cell>
          <cell r="F1667">
            <v>255000000</v>
          </cell>
          <cell r="G1667">
            <v>42573</v>
          </cell>
        </row>
        <row r="1668">
          <cell r="C1668">
            <v>3076</v>
          </cell>
          <cell r="D1668" t="str">
            <v>Provisión De Señalización Horizontal Y Vertical Reconstrucción Cra 54</v>
          </cell>
          <cell r="E1668" t="str">
            <v>GL</v>
          </cell>
          <cell r="F1668">
            <v>100000000</v>
          </cell>
          <cell r="G1668">
            <v>41410</v>
          </cell>
        </row>
        <row r="1669">
          <cell r="C1669">
            <v>3077</v>
          </cell>
          <cell r="D1669" t="str">
            <v>Provisión Para Las Instalaciones Hidraulicas, Sanitarias Y Contraincendios (Ver Diseño).</v>
          </cell>
          <cell r="E1669" t="str">
            <v>GL</v>
          </cell>
          <cell r="F1669">
            <v>440000000</v>
          </cell>
          <cell r="G1669">
            <v>42401</v>
          </cell>
        </row>
        <row r="1670">
          <cell r="C1670">
            <v>3078</v>
          </cell>
          <cell r="D1670" t="str">
            <v>Base De Concreto De 3000 Psi, De 0.60 X 0.60 X 1.20 Metros, Con Varillas De 3/8"  Y Estribos De 3/8" A Cada 0.20 Metros Incluye Excavación A Mano</v>
          </cell>
          <cell r="E1670" t="str">
            <v>UN</v>
          </cell>
          <cell r="F1670">
            <v>242900.06</v>
          </cell>
          <cell r="G1670">
            <v>41403</v>
          </cell>
        </row>
        <row r="1671">
          <cell r="C1671">
            <v>3080</v>
          </cell>
          <cell r="D1671" t="str">
            <v>Suministro E Instalación De Poste De Acero Galvanizado En Caliente De 6 Mts. De Altura, Tronco Cónico Poligonal, En Lamina De Acero. Acabado Final En Pintura De Esmalte Para Exteriores. Incluye Base De Concreto.</v>
          </cell>
          <cell r="E1671" t="str">
            <v>UN</v>
          </cell>
          <cell r="F1671">
            <v>2016761.39</v>
          </cell>
          <cell r="G1671">
            <v>42557</v>
          </cell>
        </row>
        <row r="1672">
          <cell r="C1672">
            <v>3081</v>
          </cell>
          <cell r="D1672" t="str">
            <v>Provisiones Generales (Ver Diseño).</v>
          </cell>
          <cell r="E1672" t="str">
            <v>GL</v>
          </cell>
          <cell r="F1672">
            <v>220000000</v>
          </cell>
          <cell r="G1672">
            <v>42401</v>
          </cell>
        </row>
        <row r="1673">
          <cell r="C1673">
            <v>3082</v>
          </cell>
          <cell r="D1673" t="str">
            <v>Pavimento En Concreto Rígido Mr = 600 Psi A La Flexión, E = 0.29 Metros, Incluye Pasadores De 1 1/2" Liso A 0.30 Metros Y Barra De Amarre De 5/8" Corrugado A 1.20 Metros De Separación, Cortadora De Pavimento Junta Y Aditivo Curado</v>
          </cell>
          <cell r="E1673" t="str">
            <v>M3</v>
          </cell>
          <cell r="F1673">
            <v>618844.78</v>
          </cell>
          <cell r="G1673">
            <v>42493</v>
          </cell>
        </row>
        <row r="1674">
          <cell r="C1674">
            <v>3083</v>
          </cell>
          <cell r="D1674" t="str">
            <v>Restauracion De Monumento Policarpa Salavarrieta (Ver Diseño).</v>
          </cell>
          <cell r="E1674" t="str">
            <v>GL</v>
          </cell>
          <cell r="F1674">
            <v>25000000</v>
          </cell>
          <cell r="G1674">
            <v>42067</v>
          </cell>
        </row>
        <row r="1675">
          <cell r="C1675">
            <v>3084</v>
          </cell>
          <cell r="D1675" t="str">
            <v>Desmonte De Vista De Cubierta A Una Altura &gt; 3.00 Metros &lt; 10.00 Metros, Incluye Retiro De Material</v>
          </cell>
          <cell r="E1675" t="str">
            <v>ML</v>
          </cell>
          <cell r="F1675">
            <v>7424</v>
          </cell>
          <cell r="G1675">
            <v>41410</v>
          </cell>
        </row>
        <row r="1676">
          <cell r="C1676">
            <v>3085</v>
          </cell>
          <cell r="D1676" t="str">
            <v>Limpieza Y Mantenimiento General De Estatua A La Libertad Plaza San Jose, Incluye: Hidrofugante Y Tratamiento Preventivo (Ver Diseño).</v>
          </cell>
          <cell r="E1676" t="str">
            <v>GL</v>
          </cell>
          <cell r="F1676">
            <v>16000000</v>
          </cell>
          <cell r="G1676">
            <v>42241</v>
          </cell>
        </row>
        <row r="1677">
          <cell r="C1677">
            <v>3086</v>
          </cell>
          <cell r="D1677" t="str">
            <v>Provision Para Iluminacion Plazoleta Once De Noviembre, (Ver Diseño).</v>
          </cell>
          <cell r="E1677" t="str">
            <v>GL</v>
          </cell>
          <cell r="F1677">
            <v>200000000</v>
          </cell>
          <cell r="G1677">
            <v>41415</v>
          </cell>
        </row>
        <row r="1678">
          <cell r="C1678">
            <v>3087</v>
          </cell>
          <cell r="D1678" t="str">
            <v>Capitulo - Andenes Y Plazas</v>
          </cell>
          <cell r="E1678" t="str">
            <v>SD</v>
          </cell>
          <cell r="F1678">
            <v>0</v>
          </cell>
          <cell r="G1678">
            <v>41417</v>
          </cell>
        </row>
        <row r="1679">
          <cell r="C1679">
            <v>3088</v>
          </cell>
          <cell r="D1679" t="str">
            <v>Capitulo - Plazas</v>
          </cell>
          <cell r="E1679" t="str">
            <v>SD</v>
          </cell>
          <cell r="G1679">
            <v>41415</v>
          </cell>
        </row>
        <row r="1680">
          <cell r="C1680">
            <v>3089</v>
          </cell>
          <cell r="D1680" t="str">
            <v>Suministro E Instalación De Cubierta En Lámina Ondulada Tipo Española De Eternit , Incluye Accesorios, Amarres Y Ganchos De Fijación, Estructura De Soporte En Madera De Abarco</v>
          </cell>
          <cell r="E1680" t="str">
            <v>M2</v>
          </cell>
          <cell r="F1680">
            <v>98146.85</v>
          </cell>
          <cell r="G1680">
            <v>41416</v>
          </cell>
        </row>
        <row r="1681">
          <cell r="C1681">
            <v>3092</v>
          </cell>
          <cell r="D1681" t="str">
            <v>Columnas En Concreto De 3500 Psi, No Incluye Acero De Refuerzo</v>
          </cell>
          <cell r="E1681" t="str">
            <v>M3</v>
          </cell>
          <cell r="F1681">
            <v>780009.45</v>
          </cell>
          <cell r="G1681">
            <v>42538</v>
          </cell>
        </row>
        <row r="1682">
          <cell r="C1682">
            <v>3093</v>
          </cell>
          <cell r="D1682" t="str">
            <v>Vigas De Amarre En Concreto De 3500 Psi, No Incluye Acero De Refuerzo</v>
          </cell>
          <cell r="E1682" t="str">
            <v>M3</v>
          </cell>
          <cell r="F1682">
            <v>727181.49</v>
          </cell>
          <cell r="G1682">
            <v>42578</v>
          </cell>
        </row>
        <row r="1683">
          <cell r="C1683">
            <v>3094</v>
          </cell>
          <cell r="D1683" t="str">
            <v>Losa , Escalera En Concreto De 3500 Psi, No Incluye Acero De Refuerzo</v>
          </cell>
          <cell r="E1683" t="str">
            <v>M3</v>
          </cell>
          <cell r="F1683">
            <v>931451.22</v>
          </cell>
          <cell r="G1683">
            <v>42524</v>
          </cell>
        </row>
        <row r="1684">
          <cell r="C1684">
            <v>3095</v>
          </cell>
          <cell r="D1684" t="str">
            <v>Concreto De 4000 Psi Impermeabilizado</v>
          </cell>
          <cell r="E1684" t="str">
            <v>M3</v>
          </cell>
          <cell r="F1684">
            <v>424840.81</v>
          </cell>
          <cell r="G1684">
            <v>42573</v>
          </cell>
        </row>
        <row r="1685">
          <cell r="C1685">
            <v>3096</v>
          </cell>
          <cell r="D1685" t="str">
            <v>Muro Para Soporte O Estribos De Puente E = 0.25 Metros, En Concreto Impermeabilizado De 4000 Psi, No Incluye Acero De Refuerzo</v>
          </cell>
          <cell r="E1685" t="str">
            <v>M2</v>
          </cell>
          <cell r="F1685">
            <v>158264.18</v>
          </cell>
          <cell r="G1685">
            <v>41477</v>
          </cell>
        </row>
        <row r="1686">
          <cell r="C1686">
            <v>3097</v>
          </cell>
          <cell r="D1686" t="str">
            <v>Muro Para Soporte O Estribos De Puente E = 0.30 Metros, En Concreto Impermeabilizado De 4000 Psi, No Incluye Acero De Refuerzo</v>
          </cell>
          <cell r="E1686" t="str">
            <v>M2</v>
          </cell>
          <cell r="F1686">
            <v>180427.63</v>
          </cell>
          <cell r="G1686">
            <v>41477</v>
          </cell>
        </row>
        <row r="1687">
          <cell r="C1687">
            <v>3098</v>
          </cell>
          <cell r="D1687" t="str">
            <v>Levante De Muro En Ladrillo Tolete De 0.24 X 0.06 X 0.12 Metros, Con Mortero De Pega 1:4 A La Vista</v>
          </cell>
          <cell r="E1687" t="str">
            <v>M2</v>
          </cell>
          <cell r="F1687">
            <v>76432.88</v>
          </cell>
          <cell r="G1687">
            <v>41478</v>
          </cell>
        </row>
        <row r="1688">
          <cell r="C1688">
            <v>3099</v>
          </cell>
          <cell r="D1688" t="str">
            <v>Levante De Muro En Ladrillo Tolete De 0.24 X 0.06 X 0.12 Metros, Con Mortero De Pega 1:4 A La Vista, En Área Con Ancho &lt; 0.80 Metros</v>
          </cell>
          <cell r="E1688" t="str">
            <v>ML</v>
          </cell>
          <cell r="F1688">
            <v>62131.15</v>
          </cell>
          <cell r="G1688">
            <v>42496</v>
          </cell>
        </row>
        <row r="1689">
          <cell r="C1689">
            <v>3100</v>
          </cell>
          <cell r="D1689" t="str">
            <v>Mesón En Concreto De 3000 Psi, E = 0.05 Metros, Ancho &lt; 0.60 Metros Varillas De 3/8" A Cada 0.15 Metros En Ambos Sentidos, Acabado A La Vista</v>
          </cell>
          <cell r="E1689" t="str">
            <v>ML</v>
          </cell>
          <cell r="F1689">
            <v>43921.25</v>
          </cell>
          <cell r="G1689">
            <v>42416</v>
          </cell>
        </row>
        <row r="1690">
          <cell r="C1690">
            <v>3101</v>
          </cell>
          <cell r="D1690" t="str">
            <v>Plantilla De Piso En Concreto De 3000 Psi E = 0.08 Metros</v>
          </cell>
          <cell r="E1690" t="str">
            <v>M2</v>
          </cell>
          <cell r="F1690">
            <v>41903.870000000003</v>
          </cell>
          <cell r="G1690">
            <v>42538</v>
          </cell>
        </row>
        <row r="1691">
          <cell r="C1691">
            <v>3102</v>
          </cell>
          <cell r="D1691" t="str">
            <v>Placa Para Losas Superiores De 3500 Psi, E = 0.10 Metros</v>
          </cell>
          <cell r="E1691" t="str">
            <v>M2</v>
          </cell>
          <cell r="F1691">
            <v>95742.95</v>
          </cell>
          <cell r="G1691">
            <v>41479</v>
          </cell>
        </row>
        <row r="1692">
          <cell r="C1692">
            <v>3103</v>
          </cell>
          <cell r="D1692" t="str">
            <v>Placa Para Losa De Fondo De 3500 Psi, E = 0.20 Metros</v>
          </cell>
          <cell r="E1692" t="str">
            <v>M2</v>
          </cell>
          <cell r="F1692">
            <v>114257.3</v>
          </cell>
          <cell r="G1692">
            <v>41479</v>
          </cell>
        </row>
        <row r="1693">
          <cell r="C1693">
            <v>3105</v>
          </cell>
          <cell r="D1693" t="str">
            <v>Suministro De Válvula De Compuerta Brida X Brida Norma Iso Pn 10 D = 100 Mm (4")</v>
          </cell>
          <cell r="E1693" t="str">
            <v>UN</v>
          </cell>
          <cell r="F1693">
            <v>475000</v>
          </cell>
          <cell r="G1693">
            <v>41480</v>
          </cell>
        </row>
        <row r="1694">
          <cell r="C1694">
            <v>3106</v>
          </cell>
          <cell r="D1694" t="str">
            <v>Suministro De Codo 90° Brida X Brida Hd Norma Iso Pn 10, D = 100 Mm (4")</v>
          </cell>
          <cell r="E1694" t="str">
            <v>UN</v>
          </cell>
          <cell r="F1694">
            <v>209000</v>
          </cell>
          <cell r="G1694">
            <v>41480</v>
          </cell>
        </row>
        <row r="1695">
          <cell r="C1695">
            <v>3107</v>
          </cell>
          <cell r="D1695" t="str">
            <v>Suministro De Niples En Hd Bridados Norma Iso Pn 10 (3.00 Metros &lt; L &gt; = 4.00 Metros) L = 3.6 D = 100 Mm  (4")</v>
          </cell>
          <cell r="E1695" t="str">
            <v>UN</v>
          </cell>
          <cell r="F1695">
            <v>1266720</v>
          </cell>
          <cell r="G1695">
            <v>41480</v>
          </cell>
        </row>
        <row r="1696">
          <cell r="C1696">
            <v>3108</v>
          </cell>
          <cell r="D1696" t="str">
            <v>Suministro De Pasamuro Hd Norma  Iso Pn 10, L &lt;= 1.00 Metro, L = 0.80 Metro, Brida X Brida D = 100 Mm (4")</v>
          </cell>
          <cell r="E1696" t="str">
            <v>UN</v>
          </cell>
          <cell r="F1696">
            <v>389760</v>
          </cell>
          <cell r="G1696">
            <v>41480</v>
          </cell>
        </row>
        <row r="1697">
          <cell r="C1697">
            <v>3109</v>
          </cell>
          <cell r="D1697" t="str">
            <v>Suministro De Niples Bridados Norma Iso  Pn 10, (1.00 Metro &lt; L &lt;= 2.00 Metros) L = 1.40 Metros D = 100 (4")</v>
          </cell>
          <cell r="E1697" t="str">
            <v>UN</v>
          </cell>
          <cell r="F1697">
            <v>535920</v>
          </cell>
          <cell r="G1697">
            <v>41480</v>
          </cell>
        </row>
        <row r="1698">
          <cell r="C1698">
            <v>3110</v>
          </cell>
          <cell r="D1698" t="str">
            <v>Suministro De Niple Bridados Norma Iso Pn10 (L &lt; = 1.00 Metros) L =0.90 D = 100 Mm (4")</v>
          </cell>
          <cell r="E1698" t="str">
            <v>UN</v>
          </cell>
          <cell r="F1698">
            <v>389760</v>
          </cell>
          <cell r="G1698">
            <v>41480</v>
          </cell>
        </row>
        <row r="1699">
          <cell r="C1699">
            <v>3111</v>
          </cell>
          <cell r="D1699" t="str">
            <v>Suministro De Niples Bridados Norma Iso Pn 10 ( L &lt;= 1.00 Metro) L = 0.25 Metros D = 100 Mm (4")</v>
          </cell>
          <cell r="E1699" t="str">
            <v>UN</v>
          </cell>
          <cell r="F1699">
            <v>243600</v>
          </cell>
          <cell r="G1699">
            <v>41480</v>
          </cell>
        </row>
        <row r="1700">
          <cell r="C1700">
            <v>3112</v>
          </cell>
          <cell r="D1700" t="str">
            <v>Suministro De Unión De Desmontaje Norma Iso Pn 10 D = 100 Mm (4")</v>
          </cell>
          <cell r="E1700" t="str">
            <v>UN</v>
          </cell>
          <cell r="F1700">
            <v>105000</v>
          </cell>
          <cell r="G1700">
            <v>41480</v>
          </cell>
        </row>
        <row r="1701">
          <cell r="C1701">
            <v>3113</v>
          </cell>
          <cell r="D1701" t="str">
            <v>Suministro De Válvula Cheque D = 100 Mm (4"), Bridada</v>
          </cell>
          <cell r="E1701" t="str">
            <v>UN</v>
          </cell>
          <cell r="F1701">
            <v>680000</v>
          </cell>
          <cell r="G1701">
            <v>41480</v>
          </cell>
        </row>
        <row r="1702">
          <cell r="C1702">
            <v>3114</v>
          </cell>
          <cell r="D1702" t="str">
            <v>Suministro De Tee Brida X Brida X Brida Hd Norma Iso Pn 10 D = 100 Mm (4")</v>
          </cell>
          <cell r="E1702" t="str">
            <v>UN</v>
          </cell>
          <cell r="F1702">
            <v>344000</v>
          </cell>
          <cell r="G1702">
            <v>41480</v>
          </cell>
        </row>
        <row r="1703">
          <cell r="C1703">
            <v>3115</v>
          </cell>
          <cell r="D1703" t="str">
            <v>Suministro De Bomba Para Aguas Residuales Domésticas, Q = 11.4 Lps Y Tdh = 11.4 Metros, Tipo Sumergibles, Para Trabajar En Pozo Húmedo, Motor Eléctrico 3 Fases, 460 Vac, 60 Ciclos, Incluye: - Codo Y Soporte Para Pozo Húmedo Y Sistema De Elevación Con Tubos Guía Soporte Y Cadena Eslabonada De 15 Metros Para Izamiento De La Bomba - Cable De Fuerza Y Control Para Su Conexión (25.00 Metros)</v>
          </cell>
          <cell r="E1703" t="str">
            <v>UN</v>
          </cell>
          <cell r="F1703">
            <v>4715000</v>
          </cell>
          <cell r="G1703">
            <v>41480</v>
          </cell>
        </row>
        <row r="1704">
          <cell r="C1704">
            <v>3116</v>
          </cell>
          <cell r="D1704" t="str">
            <v>Suministro De Tuberías De Acueducto De Polietileno De Alta Densidad (Pead) De 110Mm Pn 10 Pe 100 D=4"</v>
          </cell>
          <cell r="E1704" t="str">
            <v>ML</v>
          </cell>
          <cell r="F1704">
            <v>17224.259999999998</v>
          </cell>
          <cell r="G1704">
            <v>42691</v>
          </cell>
        </row>
        <row r="1705">
          <cell r="C1705">
            <v>3117</v>
          </cell>
          <cell r="D1705" t="str">
            <v>Suministro De Codo De Polietileno 110Mm X 90°</v>
          </cell>
          <cell r="E1705" t="str">
            <v>UN</v>
          </cell>
          <cell r="F1705">
            <v>35067.78</v>
          </cell>
          <cell r="G1705">
            <v>42692</v>
          </cell>
        </row>
        <row r="1706">
          <cell r="C1706">
            <v>3120</v>
          </cell>
          <cell r="D1706" t="str">
            <v>Capitulo - Andenes, Separador Central Y Alameda</v>
          </cell>
          <cell r="E1706" t="str">
            <v>SD</v>
          </cell>
          <cell r="F1706">
            <v>0</v>
          </cell>
          <cell r="G1706">
            <v>41491</v>
          </cell>
        </row>
        <row r="1707">
          <cell r="C1707">
            <v>3121</v>
          </cell>
          <cell r="D1707" t="str">
            <v>Vigas De Confinamiento De 0.20*0.30 Metros, En Concreto De 4000 Psi, Reforzado Con Dos Varillas De 3/8" Y Estribos De 1/4" A Cada 0.32 Metros</v>
          </cell>
          <cell r="E1707" t="str">
            <v>ML</v>
          </cell>
          <cell r="F1707">
            <v>47850.46</v>
          </cell>
          <cell r="G1707">
            <v>41717</v>
          </cell>
        </row>
        <row r="1708">
          <cell r="C1708">
            <v>3123</v>
          </cell>
          <cell r="D1708" t="str">
            <v>Suministro E Instalacion De Piso En Baldosa Granallada Ref. Pg13 Tipo Alfa De 0.30*0.30 Metros, En Colores Azul Y Negro.</v>
          </cell>
          <cell r="E1708" t="str">
            <v>M2</v>
          </cell>
          <cell r="F1708">
            <v>94108.61</v>
          </cell>
          <cell r="G1708">
            <v>41717</v>
          </cell>
        </row>
        <row r="1709">
          <cell r="C1709">
            <v>3124</v>
          </cell>
          <cell r="D1709" t="str">
            <v>Plantilla De Piso En Concreto De 4000 Psi E: 0.10 Metros</v>
          </cell>
          <cell r="E1709" t="str">
            <v>M2</v>
          </cell>
          <cell r="F1709">
            <v>59542.65</v>
          </cell>
          <cell r="G1709">
            <v>41492</v>
          </cell>
        </row>
        <row r="1710">
          <cell r="C1710">
            <v>3125</v>
          </cell>
          <cell r="D1710" t="str">
            <v>Capitulo - Provisiones</v>
          </cell>
          <cell r="E1710" t="str">
            <v>SD</v>
          </cell>
          <cell r="F1710">
            <v>0</v>
          </cell>
          <cell r="G1710">
            <v>42395</v>
          </cell>
        </row>
        <row r="1711">
          <cell r="C1711">
            <v>3127</v>
          </cell>
          <cell r="D1711" t="str">
            <v>Piso En Baldosa Sargazos De 0.45 X 0.45 Metros</v>
          </cell>
          <cell r="E1711" t="str">
            <v>M2</v>
          </cell>
          <cell r="F1711">
            <v>51634.36</v>
          </cell>
          <cell r="G1711">
            <v>41494</v>
          </cell>
        </row>
        <row r="1712">
          <cell r="C1712">
            <v>3128</v>
          </cell>
          <cell r="D1712" t="str">
            <v>Capitulo - Instalaciones Electricas</v>
          </cell>
          <cell r="E1712" t="str">
            <v>SD</v>
          </cell>
          <cell r="F1712">
            <v>0</v>
          </cell>
          <cell r="G1712">
            <v>41494</v>
          </cell>
        </row>
        <row r="1713">
          <cell r="C1713">
            <v>3129</v>
          </cell>
          <cell r="D1713" t="str">
            <v>Redes Baja Tension</v>
          </cell>
          <cell r="E1713" t="str">
            <v>SD</v>
          </cell>
          <cell r="F1713">
            <v>0</v>
          </cell>
          <cell r="G1713">
            <v>41494</v>
          </cell>
        </row>
        <row r="1714">
          <cell r="C1714">
            <v>3130</v>
          </cell>
          <cell r="D1714" t="str">
            <v>Alumbrado - Luminarias</v>
          </cell>
          <cell r="E1714" t="str">
            <v>SD</v>
          </cell>
          <cell r="F1714">
            <v>0</v>
          </cell>
          <cell r="G1714">
            <v>41494</v>
          </cell>
        </row>
        <row r="1715">
          <cell r="C1715">
            <v>3131</v>
          </cell>
          <cell r="D1715" t="str">
            <v>Obras Civiles</v>
          </cell>
          <cell r="E1715" t="str">
            <v>SD</v>
          </cell>
          <cell r="F1715">
            <v>0</v>
          </cell>
          <cell r="G1715">
            <v>41494</v>
          </cell>
        </row>
        <row r="1716">
          <cell r="C1716">
            <v>3149</v>
          </cell>
          <cell r="D1716" t="str">
            <v>Capitulo - Suministro E Instalacion Del Sistema De Riego</v>
          </cell>
          <cell r="E1716" t="str">
            <v>SD</v>
          </cell>
          <cell r="F1716">
            <v>0</v>
          </cell>
          <cell r="G1716">
            <v>41494</v>
          </cell>
        </row>
        <row r="1717">
          <cell r="C1717">
            <v>3150</v>
          </cell>
          <cell r="D1717" t="str">
            <v>Sumininistro E Instalacion De Cable 10 Thw Cobre, 90° C - Awg</v>
          </cell>
          <cell r="E1717" t="str">
            <v>ML</v>
          </cell>
          <cell r="F1717">
            <v>3941.91</v>
          </cell>
          <cell r="G1717">
            <v>42457</v>
          </cell>
        </row>
        <row r="1718">
          <cell r="C1718">
            <v>3151</v>
          </cell>
          <cell r="D1718" t="str">
            <v>Suministro E Instalacion De Bancas Prefabricadas De 1.60*0.44*0.72 Metros En Granito Pulido Reforzado De 3000 Psi (Ver Diseño).</v>
          </cell>
          <cell r="E1718" t="str">
            <v>UN</v>
          </cell>
          <cell r="F1718">
            <v>1760798.93</v>
          </cell>
          <cell r="G1718">
            <v>41717</v>
          </cell>
        </row>
        <row r="1719">
          <cell r="C1719">
            <v>3152</v>
          </cell>
          <cell r="D1719" t="str">
            <v>Suministro Y Siembra De Arboles</v>
          </cell>
          <cell r="E1719" t="str">
            <v>SD</v>
          </cell>
          <cell r="F1719">
            <v>0</v>
          </cell>
          <cell r="G1719">
            <v>41498</v>
          </cell>
        </row>
        <row r="1720">
          <cell r="C1720">
            <v>3153</v>
          </cell>
          <cell r="D1720" t="str">
            <v>Ornamentacion Y Jardineria - Suministro E Instalacion De Arbol Alistonia Scholaris 3 M (Alistonia), Incluye: Transporte Y Siembra</v>
          </cell>
          <cell r="E1720" t="str">
            <v>UN</v>
          </cell>
          <cell r="F1720">
            <v>294580</v>
          </cell>
          <cell r="G1720">
            <v>41712</v>
          </cell>
        </row>
        <row r="1721">
          <cell r="C1721">
            <v>3154</v>
          </cell>
          <cell r="D1721" t="str">
            <v>Ornamentacion Y Jardineria - Suministro E Instalacion De Arbol Bahuinia Variegata 2 M (Pata De Vaca), Incluye: Transporte Y Siembra</v>
          </cell>
          <cell r="E1721" t="str">
            <v>UN</v>
          </cell>
          <cell r="F1721">
            <v>186000</v>
          </cell>
          <cell r="G1721">
            <v>41712</v>
          </cell>
        </row>
        <row r="1722">
          <cell r="C1722">
            <v>3155</v>
          </cell>
          <cell r="D1722" t="str">
            <v>Ornamentacion Y Jardineria - Suministro E Instalacion De Arbol Cassia Fistula 3 M (Lluvia De Oro), Incluye Transporte Y Siembra</v>
          </cell>
          <cell r="E1722" t="str">
            <v>UN</v>
          </cell>
          <cell r="F1722">
            <v>324500</v>
          </cell>
          <cell r="G1722">
            <v>41712</v>
          </cell>
        </row>
        <row r="1723">
          <cell r="C1723">
            <v>3156</v>
          </cell>
          <cell r="D1723" t="str">
            <v>Ornamentacion Y Jardineria - Suministro E Instalacion De Arbol Delonix Regia 3 M (Acacia Rojo), Incluye Transporte Y Siembra</v>
          </cell>
          <cell r="E1723" t="str">
            <v>UN</v>
          </cell>
          <cell r="F1723">
            <v>272950</v>
          </cell>
          <cell r="G1723">
            <v>41712</v>
          </cell>
        </row>
        <row r="1724">
          <cell r="C1724">
            <v>3157</v>
          </cell>
          <cell r="D1724" t="str">
            <v>Ornamentacion Y Jardineria - Suministro E Instalacion De Arbol Terminalia Cattapa 3 M (Almendro Tropical), Incluye Transporte Y Siembra</v>
          </cell>
          <cell r="E1724" t="str">
            <v>UN</v>
          </cell>
          <cell r="F1724">
            <v>272950</v>
          </cell>
          <cell r="G1724">
            <v>41712</v>
          </cell>
        </row>
        <row r="1725">
          <cell r="C1725">
            <v>3158</v>
          </cell>
          <cell r="D1725" t="str">
            <v>Ornamentacion Y Jardineria - Suministro E Instalacion De Arbol Tabebuia Impretiginosa 1.5 M (Roble Morado), Incluye Transporte Y Siembra</v>
          </cell>
          <cell r="E1725" t="str">
            <v>UN</v>
          </cell>
          <cell r="F1725">
            <v>103000</v>
          </cell>
          <cell r="G1725">
            <v>41835</v>
          </cell>
        </row>
        <row r="1726">
          <cell r="C1726">
            <v>3159</v>
          </cell>
          <cell r="D1726" t="str">
            <v>Ornamentacion Y Jardineria - Excavacion</v>
          </cell>
          <cell r="E1726" t="str">
            <v>M3</v>
          </cell>
          <cell r="F1726">
            <v>12000</v>
          </cell>
          <cell r="G1726">
            <v>41712</v>
          </cell>
        </row>
        <row r="1727">
          <cell r="C1727">
            <v>3160</v>
          </cell>
          <cell r="D1727" t="str">
            <v>Ornamentacion Y Jardineria - Desecho Y Retiro De Escombros</v>
          </cell>
          <cell r="E1727" t="str">
            <v>M3</v>
          </cell>
          <cell r="F1727">
            <v>23000</v>
          </cell>
          <cell r="G1727">
            <v>41712</v>
          </cell>
        </row>
        <row r="1728">
          <cell r="C1728">
            <v>3161</v>
          </cell>
          <cell r="D1728" t="str">
            <v>Ornamentacion Y Jardineria - Suministro E Instalacion De Palmas Dypsis Lutescens 1 M (Palma Areca), Incluye Transporte Y Siembra</v>
          </cell>
          <cell r="E1728" t="str">
            <v>UN</v>
          </cell>
          <cell r="F1728">
            <v>360500</v>
          </cell>
          <cell r="G1728">
            <v>41712</v>
          </cell>
        </row>
        <row r="1729">
          <cell r="C1729">
            <v>3162</v>
          </cell>
          <cell r="D1729" t="str">
            <v>Ornamentacion Y Jardineria - Suministro E Instalacion De Palmas Washingtonia Robusta 2-3 M (Palma Washingtonia), Incluye Transporte Y Siembra</v>
          </cell>
          <cell r="E1729" t="str">
            <v>UN</v>
          </cell>
          <cell r="F1729">
            <v>114500</v>
          </cell>
          <cell r="G1729">
            <v>41712</v>
          </cell>
        </row>
        <row r="1730">
          <cell r="C1730">
            <v>3163</v>
          </cell>
          <cell r="D1730" t="str">
            <v>Ornamentacion Y Jardineria - Suministro E Instalacion De Planta Allamanda Cathartica 0.20 M (Campanola Amarilla), Incluye Transporte Y Siembra</v>
          </cell>
          <cell r="E1730" t="str">
            <v>UN</v>
          </cell>
          <cell r="F1730">
            <v>6600</v>
          </cell>
          <cell r="G1730">
            <v>41712</v>
          </cell>
        </row>
        <row r="1731">
          <cell r="C1731">
            <v>3164</v>
          </cell>
          <cell r="D1731" t="str">
            <v>Ornamentacion Y Jardineria - Suministro E Instalacion De Plantas Asparagus Desinflorum Sprengeri 0.20 M (Esmeralda Castillo), Incluye Transporte Y Siembra</v>
          </cell>
          <cell r="E1731" t="str">
            <v>UN</v>
          </cell>
          <cell r="F1731">
            <v>6500</v>
          </cell>
          <cell r="G1731">
            <v>41712</v>
          </cell>
        </row>
        <row r="1732">
          <cell r="C1732">
            <v>3165</v>
          </cell>
          <cell r="D1732" t="str">
            <v>Ornamentacion Y Jardineria - Suministro E Instalacion De Plantas Alpinia Zerumbet 0.40 M (Ginger Variegado), Incluye Transporte Y Siembra</v>
          </cell>
          <cell r="E1732" t="str">
            <v>UN</v>
          </cell>
          <cell r="F1732">
            <v>8600</v>
          </cell>
          <cell r="G1732">
            <v>41712</v>
          </cell>
        </row>
        <row r="1733">
          <cell r="C1733">
            <v>3166</v>
          </cell>
          <cell r="D1733" t="str">
            <v>Ornamentacion Y Jardineria - Suministro E Instalacion De Plantas Conocarpus Erectus Sericeus 0.40 M (Mangle Plateado), Incluye Transporte Y Siembra</v>
          </cell>
          <cell r="E1733" t="str">
            <v>UN</v>
          </cell>
          <cell r="F1733">
            <v>5800</v>
          </cell>
          <cell r="G1733">
            <v>41712</v>
          </cell>
        </row>
        <row r="1734">
          <cell r="C1734">
            <v>3167</v>
          </cell>
          <cell r="D1734" t="str">
            <v>Ornamentacion Y Jardineria - Suministro E Instalacion De Plantas Crysobalanus Icaco 0.40 M (Cocplum Icaco), Incluye Transporte Y Siembra</v>
          </cell>
          <cell r="E1734" t="str">
            <v>UN</v>
          </cell>
          <cell r="F1734">
            <v>6900</v>
          </cell>
          <cell r="G1734">
            <v>41712</v>
          </cell>
        </row>
        <row r="1735">
          <cell r="C1735">
            <v>3168</v>
          </cell>
          <cell r="D1735" t="str">
            <v>Ornamentacion Y Jardineria - Suministro E Instalacion De Plantas Cordilyne Terminalis 0.40 M (Caña De La India), Incluye Transporte Y Siembra</v>
          </cell>
          <cell r="E1735" t="str">
            <v>UN</v>
          </cell>
          <cell r="F1735">
            <v>12800</v>
          </cell>
          <cell r="G1735">
            <v>41712</v>
          </cell>
        </row>
        <row r="1736">
          <cell r="C1736">
            <v>3169</v>
          </cell>
          <cell r="D1736" t="str">
            <v>Ornamentacion Y Jardineria - Suministro E Instalacion De Plantas Cocooloba Uvifera 0.30 M (Uva De Playa), Incluye Transporte Y Siembra</v>
          </cell>
          <cell r="E1736" t="str">
            <v>UN</v>
          </cell>
          <cell r="F1736">
            <v>5800</v>
          </cell>
          <cell r="G1736">
            <v>41712</v>
          </cell>
        </row>
        <row r="1737">
          <cell r="C1737">
            <v>3170</v>
          </cell>
          <cell r="D1737" t="str">
            <v>Ornamentacion Y Jardineria - Suministro E Instalacion De Plantas Dianella Tazmanica 0.20 M (Dianella), Incluye Transporte Y Siembra</v>
          </cell>
          <cell r="E1737" t="str">
            <v>UN</v>
          </cell>
          <cell r="F1737">
            <v>8900</v>
          </cell>
          <cell r="G1737">
            <v>41712</v>
          </cell>
        </row>
        <row r="1738">
          <cell r="C1738">
            <v>3171</v>
          </cell>
          <cell r="D1738" t="str">
            <v>Ornamentacion Y Jardineria - Suministro E Instalacion De Plantas Duranta Repens 0.20 M (Duranta Gold), Incluye Transporte Y Siembra</v>
          </cell>
          <cell r="E1738" t="str">
            <v>UN</v>
          </cell>
          <cell r="F1738">
            <v>5500</v>
          </cell>
          <cell r="G1738">
            <v>42241</v>
          </cell>
        </row>
        <row r="1739">
          <cell r="C1739">
            <v>3172</v>
          </cell>
          <cell r="D1739" t="str">
            <v>Ornamentacion Y Jardineria - Suministro E Instalacion De Plantas Heliconia Psitacorum 0.30 M (Ave Del Paraiso), Incluye Transporte Y Siembra</v>
          </cell>
          <cell r="E1739" t="str">
            <v>UN</v>
          </cell>
          <cell r="F1739">
            <v>7900</v>
          </cell>
          <cell r="G1739">
            <v>42242</v>
          </cell>
        </row>
        <row r="1740">
          <cell r="C1740">
            <v>3173</v>
          </cell>
          <cell r="D1740" t="str">
            <v>Ornamentacion Y Jardineria - Suministro E Instalacion De Plantas Philodendron Congo 0.30 M (Filodendro Congo), Incluye Transporte Y Siembra</v>
          </cell>
          <cell r="E1740" t="str">
            <v>UN</v>
          </cell>
          <cell r="F1740">
            <v>28400</v>
          </cell>
          <cell r="G1740">
            <v>41712</v>
          </cell>
        </row>
        <row r="1741">
          <cell r="C1741">
            <v>3174</v>
          </cell>
          <cell r="D1741" t="str">
            <v>Ornamentacion Y Jardineria - Suministro E Instalacion De Plantas Philodendron Lemonade 0.20 M (Filodendro Limon), Incluye Transporte Y Siembra</v>
          </cell>
          <cell r="E1741" t="str">
            <v>UN</v>
          </cell>
          <cell r="F1741">
            <v>7400</v>
          </cell>
          <cell r="G1741">
            <v>41712</v>
          </cell>
        </row>
        <row r="1742">
          <cell r="C1742">
            <v>3175</v>
          </cell>
          <cell r="D1742" t="str">
            <v>Ornamentacion Y Jardineria - Suministro E Instalacion De Plantas Philodendron Selloum 0.40 M (Hoja Rota), Incluye Transporte Y Siembra</v>
          </cell>
          <cell r="E1742" t="str">
            <v>UN</v>
          </cell>
          <cell r="F1742">
            <v>9300</v>
          </cell>
          <cell r="G1742">
            <v>41712</v>
          </cell>
        </row>
        <row r="1743">
          <cell r="C1743">
            <v>3176</v>
          </cell>
          <cell r="D1743" t="str">
            <v>Ornamentacion Y Jardineria - Suminstro E Instalacion De Plantas Tradescantia Spathacea 0.20 M (Cinta Morada), Incluye Transporte Y Siembra</v>
          </cell>
          <cell r="E1743" t="str">
            <v>UN</v>
          </cell>
          <cell r="F1743">
            <v>5500</v>
          </cell>
          <cell r="G1743">
            <v>41712</v>
          </cell>
        </row>
        <row r="1744">
          <cell r="C1744">
            <v>3177</v>
          </cell>
          <cell r="D1744" t="str">
            <v>Suministro Y Siembra De Palmas</v>
          </cell>
          <cell r="E1744" t="str">
            <v>SD</v>
          </cell>
          <cell r="F1744">
            <v>0</v>
          </cell>
          <cell r="G1744">
            <v>41495</v>
          </cell>
        </row>
        <row r="1745">
          <cell r="C1745">
            <v>3178</v>
          </cell>
          <cell r="D1745" t="str">
            <v>Suministro Y Siembra De Arbustos Y Cubresuelos</v>
          </cell>
          <cell r="E1745" t="str">
            <v>SD</v>
          </cell>
          <cell r="F1745">
            <v>0</v>
          </cell>
          <cell r="G1745">
            <v>41495</v>
          </cell>
        </row>
        <row r="1746">
          <cell r="C1746">
            <v>3179</v>
          </cell>
          <cell r="D1746" t="str">
            <v>Capitulo - Obras De Paisajismo Y Amoblamiento Urbano</v>
          </cell>
          <cell r="E1746" t="str">
            <v>SD</v>
          </cell>
          <cell r="F1746">
            <v>0</v>
          </cell>
          <cell r="G1746">
            <v>42153</v>
          </cell>
        </row>
        <row r="1747">
          <cell r="C1747">
            <v>3180</v>
          </cell>
          <cell r="D1747" t="str">
            <v>Suministro E Instalacion De Canecas De Basuras De 0.47*0.61*0.75 Metros, Prefabricadas En Granito Pulido Con Tapa En Fibra De Vidrio (Ver Diseño).</v>
          </cell>
          <cell r="E1747" t="str">
            <v>UN</v>
          </cell>
          <cell r="F1747">
            <v>2446486.14</v>
          </cell>
          <cell r="G1747">
            <v>41717</v>
          </cell>
        </row>
        <row r="1748">
          <cell r="C1748">
            <v>3182</v>
          </cell>
          <cell r="D1748" t="str">
            <v>Suministro E Instalacion De Mesas De Juego De Ajedrez, Prefabricadas En Granito Pulido Reforzado De 3000 Psi. Incluye Mesa De 0.70*0.70*0.72 Metros Y Sillas: 4 Cubos Con Perforaciones En Granito Pulido De 0.43*0.43*0.44 Metros (Ver Diseño).</v>
          </cell>
          <cell r="E1748" t="str">
            <v>UN</v>
          </cell>
          <cell r="F1748">
            <v>4001603.42</v>
          </cell>
          <cell r="G1748">
            <v>41717</v>
          </cell>
        </row>
        <row r="1749">
          <cell r="C1749">
            <v>3183</v>
          </cell>
          <cell r="D1749" t="str">
            <v>Suministro E Instalacion De Cubos Solidos De 0.43*0.43*0.44 Metros En Granito Pulido (Ver Diseño).</v>
          </cell>
          <cell r="E1749" t="str">
            <v>UN</v>
          </cell>
          <cell r="F1749">
            <v>492344.41</v>
          </cell>
          <cell r="G1749">
            <v>41717</v>
          </cell>
        </row>
        <row r="1750">
          <cell r="C1750">
            <v>3184</v>
          </cell>
          <cell r="D1750" t="str">
            <v>Suministro E Instalacion De Bancas O Sillas Prefabricadas De 2.40*0.44*0.72 Metros En Granito Pulido (Ver Diseño).</v>
          </cell>
          <cell r="E1750" t="str">
            <v>UN</v>
          </cell>
          <cell r="F1750">
            <v>2597032.2599999998</v>
          </cell>
          <cell r="G1750">
            <v>41508</v>
          </cell>
        </row>
        <row r="1751">
          <cell r="C1751">
            <v>3185</v>
          </cell>
          <cell r="D1751" t="str">
            <v>Suministro E Instalacion De Sala Prefabricada, Incluye: Dos Bancas Prefabricadas De 2.40*0.44*0.72 Metros En Granito Pulido Reforzado De 3000 Psi Y Tres Cubos Solidos De 0.43*0.43*0.44 Metros En Granito Pulido (Ver Diseño).</v>
          </cell>
          <cell r="E1751" t="str">
            <v>UN</v>
          </cell>
          <cell r="F1751">
            <v>6671097.75</v>
          </cell>
          <cell r="G1751">
            <v>41717</v>
          </cell>
        </row>
        <row r="1752">
          <cell r="C1752">
            <v>3186</v>
          </cell>
          <cell r="D1752" t="str">
            <v>Escalinatas En Concreto Armado Con Textura Antideslizante De 4000 Psi, E: 0.10 Metros, Incluye Malla Electrosoldada</v>
          </cell>
          <cell r="E1752" t="str">
            <v>ML</v>
          </cell>
          <cell r="F1752">
            <v>63367.12</v>
          </cell>
          <cell r="G1752">
            <v>41717</v>
          </cell>
        </row>
        <row r="1753">
          <cell r="C1753">
            <v>3188</v>
          </cell>
          <cell r="D1753" t="str">
            <v>Suministro E Instalacion De Poste De Acero Galvanizado En Caliente De 6.00 Metros De Altura, Tronco Conico Poligonal En Lamina De Acero, Acabado Final En Pintura De Esmalte Para Exteriores, Incluye Base De Concreto (Ver Diseño).</v>
          </cell>
          <cell r="E1753" t="str">
            <v>UN</v>
          </cell>
          <cell r="F1753">
            <v>1357058.05</v>
          </cell>
          <cell r="G1753">
            <v>42534</v>
          </cell>
        </row>
        <row r="1754">
          <cell r="C1754">
            <v>3189</v>
          </cell>
          <cell r="D1754" t="str">
            <v>Ornamentacion Y Jardineria - Suministro E Instalacion De Contenedor De Raices (Ver Diseño).</v>
          </cell>
          <cell r="E1754" t="str">
            <v>UN</v>
          </cell>
          <cell r="F1754">
            <v>350000</v>
          </cell>
          <cell r="G1754">
            <v>41712</v>
          </cell>
        </row>
        <row r="1755">
          <cell r="C1755">
            <v>3190</v>
          </cell>
          <cell r="D1755" t="str">
            <v>Ornamentacion Y Jardineria - Suministro E Instalacion De Alcorque Prefabricado De 1.60*1.60 Metros (Ver Diseño).</v>
          </cell>
          <cell r="E1755" t="str">
            <v>UN</v>
          </cell>
          <cell r="F1755">
            <v>400000</v>
          </cell>
          <cell r="G1755">
            <v>42242</v>
          </cell>
        </row>
        <row r="1756">
          <cell r="C1756">
            <v>3191</v>
          </cell>
          <cell r="D1756" t="str">
            <v>Ornamentacion Y Jardineria - Tala De Arboles, Incluye Retiro De Material (Ver Diseño).</v>
          </cell>
          <cell r="E1756" t="str">
            <v>UN</v>
          </cell>
          <cell r="F1756">
            <v>800000</v>
          </cell>
          <cell r="G1756">
            <v>41785</v>
          </cell>
        </row>
        <row r="1757">
          <cell r="C1757">
            <v>3192</v>
          </cell>
          <cell r="D1757" t="str">
            <v>Suministro E Instalacion De Cubos Con Perforaciones De 0.43*0.43*0.44 Metros, En Granito Pulido (Ver Diseño)</v>
          </cell>
          <cell r="E1757" t="str">
            <v>UN</v>
          </cell>
          <cell r="F1757">
            <v>673205.19</v>
          </cell>
          <cell r="G1757">
            <v>41717</v>
          </cell>
        </row>
        <row r="1758">
          <cell r="C1758">
            <v>3194</v>
          </cell>
          <cell r="D1758" t="str">
            <v>Suministro E Instalación De Perfil Galvanizado 220 X 16 Mm Tipo Cajón, Astm 123, Is 153, Incluye Pintura Líquida Primer Epóxica Y Acabado En Esmalte</v>
          </cell>
          <cell r="E1758" t="str">
            <v>ML</v>
          </cell>
          <cell r="F1758">
            <v>40990.019999999997</v>
          </cell>
          <cell r="G1758">
            <v>41569</v>
          </cell>
        </row>
        <row r="1759">
          <cell r="C1759">
            <v>3196</v>
          </cell>
          <cell r="D1759" t="str">
            <v>Enchape De Pared Mamarracho De 0.30 X 0.60 Metros</v>
          </cell>
          <cell r="E1759" t="str">
            <v>M2</v>
          </cell>
          <cell r="F1759">
            <v>71623.25</v>
          </cell>
          <cell r="G1759">
            <v>41569</v>
          </cell>
        </row>
        <row r="1760">
          <cell r="C1760">
            <v>3198</v>
          </cell>
          <cell r="D1760" t="str">
            <v>Suministro E Instalación De Perfil Galvanizado 305 X 80 Mm Tipo Cajón, Calibre 2.</v>
          </cell>
          <cell r="E1760" t="str">
            <v>ML</v>
          </cell>
          <cell r="F1760">
            <v>39686.17</v>
          </cell>
          <cell r="G1760">
            <v>41927</v>
          </cell>
        </row>
        <row r="1761">
          <cell r="C1761">
            <v>3201</v>
          </cell>
          <cell r="D1761" t="str">
            <v>Suministro E Instalacion De Luminaria De Led 90 W. Incluye: Brazo Ornamental De 2.50 Metros, Pernos Y Fotocelda (Ver Diseño).</v>
          </cell>
          <cell r="E1761" t="str">
            <v>UN</v>
          </cell>
          <cell r="F1761">
            <v>2102215</v>
          </cell>
          <cell r="G1761">
            <v>42240</v>
          </cell>
        </row>
        <row r="1762">
          <cell r="C1762">
            <v>3204</v>
          </cell>
          <cell r="D1762" t="str">
            <v>Suministro E Instalacion De Proyector Led De 60 W 100-277 V, Ip 65 Rgb, Automatizado Incluye: Accesorios De Sujecion, Accesorios De Conexion Y Nicho (Ver Diseño).</v>
          </cell>
          <cell r="E1762" t="str">
            <v>UN</v>
          </cell>
          <cell r="F1762">
            <v>1978775</v>
          </cell>
          <cell r="G1762">
            <v>42198</v>
          </cell>
        </row>
        <row r="1763">
          <cell r="C1763">
            <v>3206</v>
          </cell>
          <cell r="D1763" t="str">
            <v>Suministro E Instalacion De Decoled 60 W, 100-277 V, Ip 65, Blanco Frio Incluye: Accesorios De Sujecion Y Accesorios De Conexion (Ver Diseño).</v>
          </cell>
          <cell r="E1763" t="str">
            <v>UN</v>
          </cell>
          <cell r="F1763">
            <v>1907173.33</v>
          </cell>
          <cell r="G1763">
            <v>42240</v>
          </cell>
        </row>
        <row r="1764">
          <cell r="C1764">
            <v>3208</v>
          </cell>
          <cell r="D1764" t="str">
            <v>Suministro E Instalacion De Proyector Led De 120 W 100-277 V, Ip 65 Blanco Frio, Incluye: Accesorios De Sujecion Y Accesorios De Conexion (Ver Diseño).</v>
          </cell>
          <cell r="E1764" t="str">
            <v>UN</v>
          </cell>
          <cell r="F1764">
            <v>2590390</v>
          </cell>
          <cell r="G1764">
            <v>42240</v>
          </cell>
        </row>
        <row r="1765">
          <cell r="C1765">
            <v>3211</v>
          </cell>
          <cell r="D1765" t="str">
            <v>Suministro E Instalacion De Proyector Led De 12 W 100-277 V, Ip 65 Verde, Incluye: Accesorios De Sujecion Y Conexion Y Nicho (Ver Diseño).</v>
          </cell>
          <cell r="E1765" t="str">
            <v>UN</v>
          </cell>
          <cell r="F1765">
            <v>208323.33</v>
          </cell>
          <cell r="G1765">
            <v>42314</v>
          </cell>
        </row>
        <row r="1766">
          <cell r="C1766">
            <v>3213</v>
          </cell>
          <cell r="D1766" t="str">
            <v>Suministro E Instalacion De Proyector Led Tipo Baliza De 3 W 100-277 V, Ip 65 Rgb Automatizado, Incluye: Accesorios De Sujecion Y Conexion Y Nicho (Ver Diseño).</v>
          </cell>
          <cell r="E1766" t="str">
            <v>UN</v>
          </cell>
          <cell r="F1766">
            <v>327370</v>
          </cell>
          <cell r="G1766">
            <v>41737</v>
          </cell>
        </row>
        <row r="1767">
          <cell r="C1767">
            <v>3214</v>
          </cell>
          <cell r="D1767" t="str">
            <v>Suministro E Instalación De Puerta En Madera De Roble De 1.20 X 2.00 Metros, Marco En Madera De 5" X 2" , Bisagra Pala Ancha De 3", Con Tornillo Goloso De 1 1/4", Incluye Pintura Para Madera Y Cerradura De Seguridad</v>
          </cell>
          <cell r="E1767" t="str">
            <v>UN</v>
          </cell>
          <cell r="F1767">
            <v>650000</v>
          </cell>
          <cell r="G1767">
            <v>41536</v>
          </cell>
        </row>
        <row r="1768">
          <cell r="C1768">
            <v>3215</v>
          </cell>
          <cell r="D1768" t="str">
            <v>Suministro E Instalación De Ventana En Madera De Roble De 1.50 X 1.50 Metros, Incluye Marco Y Pintura Para Madera (Ver Diseño)</v>
          </cell>
          <cell r="E1768" t="str">
            <v>UN</v>
          </cell>
          <cell r="F1768">
            <v>400000</v>
          </cell>
          <cell r="G1768">
            <v>41536</v>
          </cell>
        </row>
        <row r="1769">
          <cell r="C1769">
            <v>3216</v>
          </cell>
          <cell r="D1769" t="str">
            <v>Excavacion De La Explanacion</v>
          </cell>
          <cell r="E1769" t="str">
            <v>M3</v>
          </cell>
          <cell r="F1769">
            <v>5837.61</v>
          </cell>
          <cell r="G1769">
            <v>42242</v>
          </cell>
        </row>
        <row r="1770">
          <cell r="C1770">
            <v>3217</v>
          </cell>
          <cell r="D1770" t="str">
            <v>Instalación De Poste Hpv 750 Kg  X 12 Metros</v>
          </cell>
          <cell r="E1770" t="str">
            <v>UN</v>
          </cell>
          <cell r="F1770">
            <v>1298012.79</v>
          </cell>
          <cell r="G1770">
            <v>41569</v>
          </cell>
        </row>
        <row r="1771">
          <cell r="C1771">
            <v>3219</v>
          </cell>
          <cell r="D1771" t="str">
            <v>Remocion Y Transplante De Especies Vegetales, De 2.50 A 7.00 Metros De Altura</v>
          </cell>
          <cell r="E1771" t="str">
            <v>UN</v>
          </cell>
          <cell r="F1771">
            <v>1461307</v>
          </cell>
          <cell r="G1771">
            <v>42443</v>
          </cell>
        </row>
        <row r="1772">
          <cell r="C1772">
            <v>3220</v>
          </cell>
          <cell r="D1772" t="str">
            <v>Entibados</v>
          </cell>
          <cell r="E1772" t="str">
            <v>M2</v>
          </cell>
          <cell r="F1772">
            <v>8667.8799999999992</v>
          </cell>
          <cell r="G1772">
            <v>42242</v>
          </cell>
        </row>
        <row r="1773">
          <cell r="C1773">
            <v>3221</v>
          </cell>
          <cell r="D1773" t="str">
            <v>Transporte De Materiales Provenientes De La Excavacion</v>
          </cell>
          <cell r="E1773" t="str">
            <v>M3</v>
          </cell>
          <cell r="F1773">
            <v>11359</v>
          </cell>
          <cell r="G1773">
            <v>42242</v>
          </cell>
        </row>
        <row r="1774">
          <cell r="C1774">
            <v>3223</v>
          </cell>
          <cell r="D1774" t="str">
            <v>Instalación De Poste Hpv 1050 Kg  X 12 Metros</v>
          </cell>
          <cell r="E1774" t="str">
            <v>UN</v>
          </cell>
          <cell r="F1774">
            <v>1531607.77</v>
          </cell>
          <cell r="G1774">
            <v>42557</v>
          </cell>
        </row>
        <row r="1775">
          <cell r="C1775">
            <v>3224</v>
          </cell>
          <cell r="D1775" t="str">
            <v>Capitulo - Movimientos De Tierras, Excavaciones Y Rellenos.</v>
          </cell>
          <cell r="E1775" t="str">
            <v>SD</v>
          </cell>
          <cell r="F1775">
            <v>0</v>
          </cell>
          <cell r="G1775">
            <v>41547</v>
          </cell>
        </row>
        <row r="1776">
          <cell r="C1776">
            <v>3225</v>
          </cell>
          <cell r="D1776" t="str">
            <v>Instalación De Poste Hpv 1050 Kg  X 14 Metros</v>
          </cell>
          <cell r="E1776" t="str">
            <v>UN</v>
          </cell>
          <cell r="F1776">
            <v>1880422.41</v>
          </cell>
          <cell r="G1776">
            <v>41569</v>
          </cell>
        </row>
        <row r="1777">
          <cell r="C1777">
            <v>3227</v>
          </cell>
          <cell r="D1777" t="str">
            <v>Cimentación Monobloque Cilíndrica P/Apoyo 12 X 1050 Kgf</v>
          </cell>
          <cell r="E1777" t="str">
            <v>UN</v>
          </cell>
          <cell r="F1777">
            <v>400483.68</v>
          </cell>
          <cell r="G1777">
            <v>42557</v>
          </cell>
        </row>
        <row r="1778">
          <cell r="C1778">
            <v>3228</v>
          </cell>
          <cell r="D1778" t="str">
            <v>Cimentación Monobloque Cilíndrica P/Apoyo 12 X 750 Kgf</v>
          </cell>
          <cell r="E1778" t="str">
            <v>UN</v>
          </cell>
          <cell r="F1778">
            <v>418901.89</v>
          </cell>
          <cell r="G1778">
            <v>42524</v>
          </cell>
        </row>
        <row r="1779">
          <cell r="C1779">
            <v>3229</v>
          </cell>
          <cell r="D1779" t="str">
            <v>Cimentación Monobloque Cilíndrica P/Apoyo 12 X 800 Dan</v>
          </cell>
          <cell r="E1779" t="str">
            <v>UN</v>
          </cell>
          <cell r="F1779">
            <v>407609.82</v>
          </cell>
          <cell r="G1779">
            <v>41569</v>
          </cell>
        </row>
        <row r="1780">
          <cell r="C1780">
            <v>3230</v>
          </cell>
          <cell r="D1780" t="str">
            <v>Cimentación Monobloque Cilíndrica P/Apoyo 12 X 1250 Dan</v>
          </cell>
          <cell r="E1780" t="str">
            <v>UN</v>
          </cell>
          <cell r="F1780">
            <v>869657.47</v>
          </cell>
          <cell r="G1780">
            <v>42524</v>
          </cell>
        </row>
        <row r="1781">
          <cell r="C1781">
            <v>3231</v>
          </cell>
          <cell r="D1781" t="str">
            <v>Mejoramiento De La Subrasante, Involucrando El Suelo Existente E= 0.20 Metros.</v>
          </cell>
          <cell r="E1781" t="str">
            <v>M2</v>
          </cell>
          <cell r="F1781">
            <v>4220.53</v>
          </cell>
          <cell r="G1781">
            <v>42242</v>
          </cell>
        </row>
        <row r="1782">
          <cell r="C1782">
            <v>3232</v>
          </cell>
          <cell r="D1782" t="str">
            <v>Mejoramiento De La Subrasante, Involucrando El Suelo Existente E= 0.30 Metros.</v>
          </cell>
          <cell r="E1782" t="str">
            <v>M2</v>
          </cell>
          <cell r="F1782">
            <v>6882.17</v>
          </cell>
          <cell r="G1782">
            <v>42242</v>
          </cell>
        </row>
        <row r="1783">
          <cell r="C1783">
            <v>3233</v>
          </cell>
          <cell r="D1783" t="str">
            <v>Cimentación Monobloque Cilíndrica P/Apoyo 14 X 1050 Kgf</v>
          </cell>
          <cell r="E1783" t="str">
            <v>UN</v>
          </cell>
          <cell r="F1783">
            <v>418901.89</v>
          </cell>
          <cell r="G1783">
            <v>41569</v>
          </cell>
        </row>
        <row r="1784">
          <cell r="C1784">
            <v>3234</v>
          </cell>
          <cell r="D1784" t="str">
            <v>Cimentación Monobloque Cilíndrica P/Apoyo 14 X 800 Dan</v>
          </cell>
          <cell r="E1784" t="str">
            <v>UN</v>
          </cell>
          <cell r="F1784">
            <v>422335.03</v>
          </cell>
          <cell r="G1784">
            <v>42524</v>
          </cell>
        </row>
        <row r="1785">
          <cell r="C1785">
            <v>3235</v>
          </cell>
          <cell r="D1785" t="str">
            <v>Separacion De Suelos De Subrasante Y Capas Granulares Con Geotextil.</v>
          </cell>
          <cell r="E1785" t="str">
            <v>M2</v>
          </cell>
          <cell r="F1785">
            <v>5767.63</v>
          </cell>
          <cell r="G1785">
            <v>42242</v>
          </cell>
        </row>
        <row r="1786">
          <cell r="C1786">
            <v>3237</v>
          </cell>
          <cell r="D1786" t="str">
            <v>Tendido De Linea Trifásica Conductor Aaac 312,8 Mcm (Butte)</v>
          </cell>
          <cell r="E1786" t="str">
            <v>ML</v>
          </cell>
          <cell r="F1786">
            <v>68460.7</v>
          </cell>
          <cell r="G1786">
            <v>41569</v>
          </cell>
        </row>
        <row r="1787">
          <cell r="C1787">
            <v>3241</v>
          </cell>
          <cell r="D1787" t="str">
            <v>Capitulo - Manejo De Aguas De Infiltracion O Subterraneas.</v>
          </cell>
          <cell r="E1787" t="str">
            <v>SD</v>
          </cell>
          <cell r="F1787">
            <v>0</v>
          </cell>
          <cell r="G1787">
            <v>41548</v>
          </cell>
        </row>
        <row r="1788">
          <cell r="C1788">
            <v>3242</v>
          </cell>
          <cell r="D1788" t="str">
            <v>Columnas De Infiltracion.</v>
          </cell>
          <cell r="E1788" t="str">
            <v>UN</v>
          </cell>
          <cell r="F1788">
            <v>326131.59999999998</v>
          </cell>
          <cell r="G1788">
            <v>42242</v>
          </cell>
        </row>
        <row r="1789">
          <cell r="C1789">
            <v>3243</v>
          </cell>
          <cell r="D1789" t="str">
            <v>Tendido De Linea Trifásica Conductor Aaac 123,3 Mcm (Azusa)</v>
          </cell>
          <cell r="E1789" t="str">
            <v>ML</v>
          </cell>
          <cell r="F1789">
            <v>25858.2</v>
          </cell>
          <cell r="G1789">
            <v>42524</v>
          </cell>
        </row>
        <row r="1790">
          <cell r="C1790">
            <v>3245</v>
          </cell>
          <cell r="D1790" t="str">
            <v>Instalación De Derivación Trifásica Rígida Acsr 1/0 - 1/0 Awg Acsr S/N</v>
          </cell>
          <cell r="E1790" t="str">
            <v>UN</v>
          </cell>
          <cell r="F1790">
            <v>337976.43</v>
          </cell>
          <cell r="G1790">
            <v>42524</v>
          </cell>
        </row>
        <row r="1791">
          <cell r="C1791">
            <v>3248</v>
          </cell>
          <cell r="D1791" t="str">
            <v>Instalación De Derivación Trifásica Rígida Acsr 336,4 A 336,4 Mcm Acsr S/N</v>
          </cell>
          <cell r="E1791" t="str">
            <v>UN</v>
          </cell>
          <cell r="F1791">
            <v>715617.02</v>
          </cell>
          <cell r="G1791">
            <v>41569</v>
          </cell>
        </row>
        <row r="1792">
          <cell r="C1792">
            <v>3250</v>
          </cell>
          <cell r="D1792" t="str">
            <v>Instalación De Derivación Trifásica Rígida Medio De Vano Acsr 336,4</v>
          </cell>
          <cell r="E1792" t="str">
            <v>UN</v>
          </cell>
          <cell r="F1792">
            <v>588800.01</v>
          </cell>
          <cell r="G1792">
            <v>41569</v>
          </cell>
        </row>
        <row r="1793">
          <cell r="C1793">
            <v>3251</v>
          </cell>
          <cell r="D1793" t="str">
            <v>Capitulo - Pañetes, Estucos, Pinturas Y Enchapes.</v>
          </cell>
          <cell r="E1793" t="str">
            <v>SD</v>
          </cell>
          <cell r="F1793">
            <v>0</v>
          </cell>
          <cell r="G1793">
            <v>41548</v>
          </cell>
        </row>
        <row r="1794">
          <cell r="C1794">
            <v>3253</v>
          </cell>
          <cell r="D1794" t="str">
            <v>Instalación De Aislador Tipo Poste 13,2 Kv Contaminación Alta</v>
          </cell>
          <cell r="E1794" t="str">
            <v>UN</v>
          </cell>
          <cell r="F1794">
            <v>270235.90000000002</v>
          </cell>
          <cell r="G1794">
            <v>42557</v>
          </cell>
        </row>
        <row r="1795">
          <cell r="C1795">
            <v>3255</v>
          </cell>
          <cell r="D1795" t="str">
            <v>Instalación De Cadena De Amarre 13,2 Kv Conductor T1 Contaminación Alta</v>
          </cell>
          <cell r="E1795" t="str">
            <v>UN</v>
          </cell>
          <cell r="F1795">
            <v>252261.28</v>
          </cell>
          <cell r="G1795">
            <v>42524</v>
          </cell>
        </row>
        <row r="1796">
          <cell r="C1796">
            <v>3257</v>
          </cell>
          <cell r="D1796" t="str">
            <v>Instalación De Cadena De Amarre 13,2 Kv Conductor T4 Contaminación Alta</v>
          </cell>
          <cell r="E1796" t="str">
            <v>UN</v>
          </cell>
          <cell r="F1796">
            <v>290335.48</v>
          </cell>
          <cell r="G1796">
            <v>41569</v>
          </cell>
        </row>
        <row r="1797">
          <cell r="C1797">
            <v>3260</v>
          </cell>
          <cell r="D1797" t="str">
            <v>Instalación De Armado Compacto Trifásico Alineación 13,2 Kv</v>
          </cell>
          <cell r="E1797" t="str">
            <v>UN</v>
          </cell>
          <cell r="F1797">
            <v>285803.58</v>
          </cell>
          <cell r="G1797">
            <v>42524</v>
          </cell>
        </row>
        <row r="1798">
          <cell r="C1798">
            <v>3263</v>
          </cell>
          <cell r="D1798" t="str">
            <v>Instalación De Armado Compacto Trifásico Anclaje De 30° A 60° 13,2 Kv</v>
          </cell>
          <cell r="E1798" t="str">
            <v>UN</v>
          </cell>
          <cell r="F1798">
            <v>703560.08</v>
          </cell>
          <cell r="G1798">
            <v>41569</v>
          </cell>
        </row>
        <row r="1799">
          <cell r="C1799">
            <v>3264</v>
          </cell>
          <cell r="D1799" t="str">
            <v>Instalación De Armado Trifásico / Bifásico Alineación Disposición Horizontal 13,2 Kv</v>
          </cell>
          <cell r="E1799" t="str">
            <v>UN</v>
          </cell>
          <cell r="F1799">
            <v>469202.91</v>
          </cell>
          <cell r="G1799">
            <v>42557</v>
          </cell>
        </row>
        <row r="1800">
          <cell r="C1800">
            <v>3265</v>
          </cell>
          <cell r="D1800" t="str">
            <v>Instalación De Armado Trifásico / Bifásico Ang 5° A 20°/30° Disposición Horizontal 13,2 Kv</v>
          </cell>
          <cell r="E1800" t="str">
            <v>UN</v>
          </cell>
          <cell r="F1800">
            <v>852868.66</v>
          </cell>
          <cell r="G1800">
            <v>41569</v>
          </cell>
        </row>
        <row r="1801">
          <cell r="C1801">
            <v>3266</v>
          </cell>
          <cell r="D1801" t="str">
            <v>Instalación De Armado Trifásico / Bifásico Anclaje 30° A 60° Disposición Horizontal 13,2 Kv</v>
          </cell>
          <cell r="E1801" t="str">
            <v>UN</v>
          </cell>
          <cell r="F1801">
            <v>848901.44</v>
          </cell>
          <cell r="G1801">
            <v>41569</v>
          </cell>
        </row>
        <row r="1802">
          <cell r="C1802">
            <v>3267</v>
          </cell>
          <cell r="D1802" t="str">
            <v>Instalación De Armado Trifásico / Bifásico Fin De Línea Disposición Horizontal 13,2 Kv</v>
          </cell>
          <cell r="E1802" t="str">
            <v>UN</v>
          </cell>
          <cell r="F1802">
            <v>842771.58</v>
          </cell>
          <cell r="G1802">
            <v>42524</v>
          </cell>
        </row>
        <row r="1803">
          <cell r="C1803">
            <v>3268</v>
          </cell>
          <cell r="D1803" t="str">
            <v>Aplomado Poste De 11 - 12 Y 14 Metros</v>
          </cell>
          <cell r="E1803" t="str">
            <v>UN</v>
          </cell>
          <cell r="F1803">
            <v>431804.58</v>
          </cell>
          <cell r="G1803">
            <v>41569</v>
          </cell>
        </row>
        <row r="1804">
          <cell r="C1804">
            <v>3270</v>
          </cell>
          <cell r="D1804" t="str">
            <v>Ornamentación Y Jardinería - Poda Ligera Por Árbol C/ Brig Trabajo Frío (Con Botada Desechos)</v>
          </cell>
          <cell r="E1804" t="str">
            <v>UN</v>
          </cell>
          <cell r="F1804">
            <v>42050.78</v>
          </cell>
          <cell r="G1804">
            <v>41565</v>
          </cell>
        </row>
        <row r="1805">
          <cell r="C1805">
            <v>3271</v>
          </cell>
          <cell r="D1805" t="str">
            <v>Ornamentación Y Jardinería - Poda Exhaustiva Por Árbol C/ Brig Trabajo Frío (Con Botada Desechos)</v>
          </cell>
          <cell r="E1805" t="str">
            <v>UN</v>
          </cell>
          <cell r="F1805">
            <v>108746</v>
          </cell>
          <cell r="G1805">
            <v>41565</v>
          </cell>
        </row>
        <row r="1806">
          <cell r="C1806">
            <v>3277</v>
          </cell>
          <cell r="D1806" t="str">
            <v>Instalación De Conexión Conductor Aaac 246.9 A No. 2 De Cobre</v>
          </cell>
          <cell r="E1806" t="str">
            <v>UN</v>
          </cell>
          <cell r="F1806">
            <v>83035.820000000007</v>
          </cell>
          <cell r="G1806">
            <v>41569</v>
          </cell>
        </row>
        <row r="1807">
          <cell r="C1807">
            <v>3278</v>
          </cell>
          <cell r="D1807" t="str">
            <v>Instalación De Conexión Cond Acsr 1/0; Aaac 123,3 No. 2 De Cobre</v>
          </cell>
          <cell r="E1807" t="str">
            <v>UN</v>
          </cell>
          <cell r="F1807">
            <v>70507.88</v>
          </cell>
          <cell r="G1807">
            <v>42538</v>
          </cell>
        </row>
        <row r="1808">
          <cell r="C1808">
            <v>3279</v>
          </cell>
          <cell r="D1808" t="str">
            <v>Conexión Acometida 3 Hilos A Caja Derivación</v>
          </cell>
          <cell r="E1808" t="str">
            <v>UN</v>
          </cell>
          <cell r="F1808">
            <v>15767.52</v>
          </cell>
          <cell r="G1808">
            <v>41569</v>
          </cell>
        </row>
        <row r="1809">
          <cell r="C1809">
            <v>3280</v>
          </cell>
          <cell r="D1809" t="str">
            <v>Instalación De Derivación Bt Conec Perf 1/0 - 1/0 Triplex</v>
          </cell>
          <cell r="E1809" t="str">
            <v>UN</v>
          </cell>
          <cell r="F1809">
            <v>270702.38</v>
          </cell>
          <cell r="G1809">
            <v>41906</v>
          </cell>
        </row>
        <row r="1810">
          <cell r="C1810">
            <v>3281</v>
          </cell>
          <cell r="D1810" t="str">
            <v>Instalación De Derivación Bt Conec Perf 1/0 - 1/0 Neutro</v>
          </cell>
          <cell r="E1810" t="str">
            <v>UN</v>
          </cell>
          <cell r="F1810">
            <v>110405.25</v>
          </cell>
          <cell r="G1810">
            <v>41906</v>
          </cell>
        </row>
        <row r="1811">
          <cell r="C1811">
            <v>3282</v>
          </cell>
          <cell r="D1811" t="str">
            <v>Lavada Y Proteccion De Fachadas.</v>
          </cell>
          <cell r="E1811" t="str">
            <v>M2</v>
          </cell>
          <cell r="F1811">
            <v>10402.5</v>
          </cell>
          <cell r="G1811">
            <v>42241</v>
          </cell>
        </row>
        <row r="1812">
          <cell r="C1812">
            <v>3283</v>
          </cell>
          <cell r="D1812" t="str">
            <v>Montaje Caja Derivación Mono 4P Fijación Sobre Vano Trenza 4/0</v>
          </cell>
          <cell r="E1812" t="str">
            <v>UN</v>
          </cell>
          <cell r="F1812">
            <v>625467.93000000005</v>
          </cell>
          <cell r="G1812">
            <v>41569</v>
          </cell>
        </row>
        <row r="1813">
          <cell r="C1813">
            <v>3284</v>
          </cell>
          <cell r="D1813" t="str">
            <v>Reubicación De Equipo De Medida Indirecta Tipo Exterior De Tres Elementos</v>
          </cell>
          <cell r="E1813" t="str">
            <v>UN</v>
          </cell>
          <cell r="F1813">
            <v>1902250</v>
          </cell>
          <cell r="G1813">
            <v>41549</v>
          </cell>
        </row>
        <row r="1814">
          <cell r="C1814">
            <v>3285</v>
          </cell>
          <cell r="D1814" t="str">
            <v>Desmonte De Línea Aérea M.T. Trifásica Calibre No. 2 A 4/0 Awg Y Equivalentes Mcm</v>
          </cell>
          <cell r="E1814" t="str">
            <v>ML</v>
          </cell>
          <cell r="F1814">
            <v>4795.4799999999996</v>
          </cell>
          <cell r="G1814">
            <v>41569</v>
          </cell>
        </row>
        <row r="1815">
          <cell r="C1815">
            <v>3286</v>
          </cell>
          <cell r="D1815" t="str">
            <v>Desmonte De Línea Aérea M.T. Bifásica Calibre No. 2 A 4/0 Awg Y Equivalentes Mcm</v>
          </cell>
          <cell r="E1815" t="str">
            <v>ML</v>
          </cell>
          <cell r="F1815">
            <v>3903.5</v>
          </cell>
          <cell r="G1815">
            <v>41906</v>
          </cell>
        </row>
        <row r="1816">
          <cell r="C1816">
            <v>3287</v>
          </cell>
          <cell r="D1816" t="str">
            <v>Retiro Puente De Línea Bifásico En Poste Cto Mt</v>
          </cell>
          <cell r="E1816" t="str">
            <v>UN</v>
          </cell>
          <cell r="F1816">
            <v>68901.490000000005</v>
          </cell>
          <cell r="G1816">
            <v>41569</v>
          </cell>
        </row>
        <row r="1817">
          <cell r="C1817">
            <v>3288</v>
          </cell>
          <cell r="D1817" t="str">
            <v>Desmonte De Percha De 1 Puesto</v>
          </cell>
          <cell r="E1817" t="str">
            <v>UN</v>
          </cell>
          <cell r="F1817">
            <v>28137.77</v>
          </cell>
          <cell r="G1817">
            <v>41569</v>
          </cell>
        </row>
        <row r="1818">
          <cell r="C1818">
            <v>3289</v>
          </cell>
          <cell r="D1818" t="str">
            <v>Desmonte De Línea Bt (Rt) Triplex 2 A 4/0</v>
          </cell>
          <cell r="E1818" t="str">
            <v>ML</v>
          </cell>
          <cell r="F1818">
            <v>7274.08</v>
          </cell>
          <cell r="G1818">
            <v>42767</v>
          </cell>
        </row>
        <row r="1819">
          <cell r="C1819">
            <v>3290</v>
          </cell>
          <cell r="D1819" t="str">
            <v>Desmonte De Caja Derivación  Acometida Mono</v>
          </cell>
          <cell r="E1819" t="str">
            <v>UN</v>
          </cell>
          <cell r="F1819">
            <v>112939.26</v>
          </cell>
          <cell r="G1819">
            <v>41569</v>
          </cell>
        </row>
        <row r="1820">
          <cell r="C1820">
            <v>3291</v>
          </cell>
          <cell r="D1820" t="str">
            <v>Suplemento De Trabajo En Tensión Instalación De Poste De 12 A 14 Metros</v>
          </cell>
          <cell r="E1820" t="str">
            <v>UN</v>
          </cell>
          <cell r="F1820">
            <v>200976.56</v>
          </cell>
          <cell r="G1820">
            <v>41549</v>
          </cell>
        </row>
        <row r="1821">
          <cell r="C1821">
            <v>3292</v>
          </cell>
          <cell r="D1821" t="str">
            <v>Suplemento De Trabajo En Tensión Puente De Línea Bifásico M.T.</v>
          </cell>
          <cell r="E1821" t="str">
            <v>UN</v>
          </cell>
          <cell r="F1821">
            <v>64312.5</v>
          </cell>
          <cell r="G1821">
            <v>41569</v>
          </cell>
        </row>
        <row r="1822">
          <cell r="C1822">
            <v>3294</v>
          </cell>
          <cell r="D1822" t="str">
            <v>Reubicación De Luminaria Ap</v>
          </cell>
          <cell r="E1822" t="str">
            <v>UN</v>
          </cell>
          <cell r="F1822">
            <v>145627.5</v>
          </cell>
          <cell r="G1822">
            <v>41569</v>
          </cell>
        </row>
        <row r="1823">
          <cell r="C1823">
            <v>3295</v>
          </cell>
          <cell r="D1823" t="str">
            <v>Reubicación Paso Aéreo Subterráneo Bt</v>
          </cell>
          <cell r="E1823" t="str">
            <v>UN</v>
          </cell>
          <cell r="F1823">
            <v>146478.54999999999</v>
          </cell>
          <cell r="G1823">
            <v>41569</v>
          </cell>
        </row>
        <row r="1824">
          <cell r="C1824">
            <v>3296</v>
          </cell>
          <cell r="D1824" t="str">
            <v>Construcción Registro Con Tapa De 0.60 X 0.60 X 0.60 Metros En Mampostería</v>
          </cell>
          <cell r="E1824" t="str">
            <v>UN</v>
          </cell>
          <cell r="F1824">
            <v>736790.88</v>
          </cell>
          <cell r="G1824">
            <v>42578</v>
          </cell>
        </row>
        <row r="1825">
          <cell r="C1825">
            <v>3299</v>
          </cell>
          <cell r="D1825" t="str">
            <v>Estructura Metalica Umbrales Y Modulos (Ver Diseño).</v>
          </cell>
          <cell r="E1825" t="str">
            <v>KG</v>
          </cell>
          <cell r="F1825">
            <v>61386.33</v>
          </cell>
          <cell r="G1825">
            <v>42242</v>
          </cell>
        </row>
        <row r="1826">
          <cell r="C1826">
            <v>3300</v>
          </cell>
          <cell r="D1826" t="str">
            <v>Capitulo - Pisos</v>
          </cell>
          <cell r="E1826" t="str">
            <v>SD</v>
          </cell>
          <cell r="F1826">
            <v>0</v>
          </cell>
          <cell r="G1826">
            <v>41550</v>
          </cell>
        </row>
        <row r="1827">
          <cell r="C1827">
            <v>3303</v>
          </cell>
          <cell r="D1827" t="str">
            <v>Calados Calzas</v>
          </cell>
          <cell r="E1827" t="str">
            <v>M2</v>
          </cell>
          <cell r="F1827">
            <v>269263.21000000002</v>
          </cell>
          <cell r="G1827">
            <v>42227</v>
          </cell>
        </row>
        <row r="1828">
          <cell r="C1828">
            <v>3304</v>
          </cell>
          <cell r="D1828" t="str">
            <v>Capitulo - Cielos Y Cubiertas.</v>
          </cell>
          <cell r="E1828" t="str">
            <v>SD</v>
          </cell>
          <cell r="F1828">
            <v>0</v>
          </cell>
          <cell r="G1828">
            <v>41554</v>
          </cell>
        </row>
        <row r="1829">
          <cell r="C1829">
            <v>3307</v>
          </cell>
          <cell r="D1829" t="str">
            <v>Cubierta De Modulos De Venta Estacionaria Con Teja Tipo Sandwich (Ver Diseño).</v>
          </cell>
          <cell r="E1829" t="str">
            <v>M2</v>
          </cell>
          <cell r="F1829">
            <v>88774.8</v>
          </cell>
          <cell r="G1829">
            <v>42242</v>
          </cell>
        </row>
        <row r="1830">
          <cell r="C1830">
            <v>3308</v>
          </cell>
          <cell r="D1830" t="str">
            <v>Cimentación Especial Cuadrada Con Refuerzo Apoyo 14 X 1250 Dan</v>
          </cell>
          <cell r="E1830" t="str">
            <v>UN</v>
          </cell>
          <cell r="F1830">
            <v>2073448.74</v>
          </cell>
          <cell r="G1830">
            <v>41569</v>
          </cell>
        </row>
        <row r="1831">
          <cell r="C1831">
            <v>3309</v>
          </cell>
          <cell r="D1831" t="str">
            <v>Cimentación Especial Cuadrada Con Refuerzo Apoyo 14 X 2000 Dan</v>
          </cell>
          <cell r="E1831" t="str">
            <v>UN</v>
          </cell>
          <cell r="F1831">
            <v>4786512.93</v>
          </cell>
          <cell r="G1831">
            <v>42800</v>
          </cell>
        </row>
        <row r="1832">
          <cell r="C1832">
            <v>3310</v>
          </cell>
          <cell r="D1832" t="str">
            <v>Instalación De Arm Bt (Rt) Anc Y Ang 30 - 90°</v>
          </cell>
          <cell r="E1832" t="str">
            <v>UN</v>
          </cell>
          <cell r="F1832">
            <v>115381.83</v>
          </cell>
          <cell r="G1832">
            <v>41569</v>
          </cell>
        </row>
        <row r="1833">
          <cell r="C1833">
            <v>3311</v>
          </cell>
          <cell r="D1833" t="str">
            <v>Canal De Conducción Tipo I En Concreto De 4000 Psi</v>
          </cell>
          <cell r="E1833" t="str">
            <v>M3</v>
          </cell>
          <cell r="F1833">
            <v>849052.67</v>
          </cell>
          <cell r="G1833">
            <v>41569</v>
          </cell>
        </row>
        <row r="1834">
          <cell r="C1834">
            <v>3316</v>
          </cell>
          <cell r="D1834" t="str">
            <v>Rejilla Para Cruce Vehicular</v>
          </cell>
          <cell r="E1834" t="str">
            <v>ML</v>
          </cell>
          <cell r="F1834">
            <v>1991349.67</v>
          </cell>
          <cell r="G1834">
            <v>41565</v>
          </cell>
        </row>
        <row r="1835">
          <cell r="C1835">
            <v>3317</v>
          </cell>
          <cell r="D1835" t="str">
            <v>Rejilla De Captación Sobre Acceso Vehicular</v>
          </cell>
          <cell r="E1835" t="str">
            <v>ML</v>
          </cell>
          <cell r="F1835">
            <v>1399216.67</v>
          </cell>
          <cell r="G1835">
            <v>42438</v>
          </cell>
        </row>
        <row r="1836">
          <cell r="C1836">
            <v>3318</v>
          </cell>
          <cell r="D1836" t="str">
            <v>Rejilla Tipo 1</v>
          </cell>
          <cell r="E1836" t="str">
            <v>ML</v>
          </cell>
          <cell r="F1836">
            <v>696203.39</v>
          </cell>
          <cell r="G1836">
            <v>42429</v>
          </cell>
        </row>
        <row r="1837">
          <cell r="C1837">
            <v>3319</v>
          </cell>
          <cell r="D1837" t="str">
            <v>Rejilla Tipo 2</v>
          </cell>
          <cell r="E1837" t="str">
            <v>ML</v>
          </cell>
          <cell r="F1837">
            <v>1033447.78</v>
          </cell>
          <cell r="G1837">
            <v>41565</v>
          </cell>
        </row>
        <row r="1838">
          <cell r="C1838">
            <v>3320</v>
          </cell>
          <cell r="D1838" t="str">
            <v>Rejilla Tipo 3</v>
          </cell>
          <cell r="E1838" t="str">
            <v>ML</v>
          </cell>
          <cell r="F1838">
            <v>1606179</v>
          </cell>
          <cell r="G1838">
            <v>41565</v>
          </cell>
        </row>
        <row r="1839">
          <cell r="C1839">
            <v>3321</v>
          </cell>
          <cell r="D1839" t="str">
            <v>Capitulo - Señalizacion</v>
          </cell>
          <cell r="E1839" t="str">
            <v>SD</v>
          </cell>
          <cell r="F1839">
            <v>0</v>
          </cell>
          <cell r="G1839">
            <v>41554</v>
          </cell>
        </row>
        <row r="1840">
          <cell r="C1840">
            <v>3322</v>
          </cell>
          <cell r="D1840" t="str">
            <v>Capitulo - Zonas Humedas Y Cocinetas.</v>
          </cell>
          <cell r="E1840" t="str">
            <v>SD</v>
          </cell>
          <cell r="F1840">
            <v>0</v>
          </cell>
          <cell r="G1840">
            <v>41554</v>
          </cell>
        </row>
        <row r="1841">
          <cell r="C1841">
            <v>3324</v>
          </cell>
          <cell r="D1841" t="str">
            <v>Suministro E Instalacion De Meson En Acero Inoxidable</v>
          </cell>
          <cell r="E1841" t="str">
            <v>ML</v>
          </cell>
          <cell r="F1841">
            <v>259620</v>
          </cell>
          <cell r="G1841">
            <v>42416</v>
          </cell>
        </row>
        <row r="1842">
          <cell r="C1842">
            <v>3326</v>
          </cell>
          <cell r="D1842" t="str">
            <v>Suministro, Transporte E Instalacion De Señales Verticales Sp, Sr, Si, General En Lamina Galvanizada Calibre 16 De 0.75*0.75 Metros, Papel Reflectivo Grado De Ingenieria, Señal Con Angulo Transversal De 2" * 2" * 1/4", Brazo T Anclaje En  Angulo 2" * 2" * 1/8", Angulo Y Tableros Pintados Con Anticorrosivo Y Esmalte Blanco Con Su Respectiva Tornilleria Galvanizada.</v>
          </cell>
          <cell r="E1842" t="str">
            <v>UN</v>
          </cell>
          <cell r="F1842">
            <v>255780</v>
          </cell>
          <cell r="G1842">
            <v>42237</v>
          </cell>
        </row>
        <row r="1843">
          <cell r="C1843">
            <v>3327</v>
          </cell>
          <cell r="D1843" t="str">
            <v>Suministro E Instalacion De Demarcacion Vial, Flechas Un Solo Destino.</v>
          </cell>
          <cell r="E1843" t="str">
            <v>UN</v>
          </cell>
          <cell r="F1843">
            <v>13347</v>
          </cell>
          <cell r="G1843">
            <v>42237</v>
          </cell>
        </row>
        <row r="1844">
          <cell r="C1844">
            <v>3328</v>
          </cell>
          <cell r="D1844" t="str">
            <v>Suministro E Instalacion De Demarcacion Vial, Flechas Dos Destinos.</v>
          </cell>
          <cell r="E1844" t="str">
            <v>UN</v>
          </cell>
          <cell r="F1844">
            <v>24191</v>
          </cell>
          <cell r="G1844">
            <v>42237</v>
          </cell>
        </row>
        <row r="1845">
          <cell r="C1845">
            <v>3329</v>
          </cell>
          <cell r="D1845" t="str">
            <v>Suministro E Instalacion De Demarcacion Vial, Flechas Tres Destinos.</v>
          </cell>
          <cell r="E1845" t="str">
            <v>UN</v>
          </cell>
          <cell r="F1845">
            <v>36829</v>
          </cell>
          <cell r="G1845">
            <v>42237</v>
          </cell>
        </row>
        <row r="1846">
          <cell r="C1846">
            <v>3330</v>
          </cell>
          <cell r="D1846" t="str">
            <v>Suministro Y Aplicacion De Demarcacion Vial, Lineas Continuas Y Discontinuas En Colores Blanco Y Amarillo, Con Ancho De 0.12 Metros, Incluye: Microsfera De Vidrio Reflectiva</v>
          </cell>
          <cell r="E1846" t="str">
            <v>ML</v>
          </cell>
          <cell r="F1846">
            <v>1335</v>
          </cell>
          <cell r="G1846">
            <v>42237</v>
          </cell>
        </row>
        <row r="1847">
          <cell r="C1847">
            <v>3331</v>
          </cell>
          <cell r="D1847" t="str">
            <v>Suministro Y Aplicacion De Demarcacion Vial, Cebras Y Lineas Continuas De 0.40 Metros, Incluye Microsfera De Vidrio Reflectiva.</v>
          </cell>
          <cell r="E1847" t="str">
            <v>M2</v>
          </cell>
          <cell r="F1847">
            <v>21924</v>
          </cell>
          <cell r="G1847">
            <v>42237</v>
          </cell>
        </row>
        <row r="1848">
          <cell r="C1848">
            <v>3332</v>
          </cell>
          <cell r="D1848" t="str">
            <v>Señal Reglamentaria De Pare</v>
          </cell>
          <cell r="E1848" t="str">
            <v>UN</v>
          </cell>
          <cell r="F1848">
            <v>44730</v>
          </cell>
          <cell r="G1848">
            <v>42237</v>
          </cell>
        </row>
        <row r="1849">
          <cell r="C1849">
            <v>3334</v>
          </cell>
          <cell r="D1849" t="str">
            <v>Instalaciones Eléctricas Provisionales</v>
          </cell>
          <cell r="E1849" t="str">
            <v>GL</v>
          </cell>
          <cell r="F1849">
            <v>850000</v>
          </cell>
          <cell r="G1849">
            <v>41555</v>
          </cell>
        </row>
        <row r="1850">
          <cell r="C1850">
            <v>3335</v>
          </cell>
          <cell r="D1850" t="str">
            <v>Instalaciones Hidrosanitarias Provisionales</v>
          </cell>
          <cell r="E1850" t="str">
            <v>GL</v>
          </cell>
          <cell r="F1850">
            <v>850000</v>
          </cell>
          <cell r="G1850">
            <v>41555</v>
          </cell>
        </row>
        <row r="1851">
          <cell r="C1851">
            <v>3336</v>
          </cell>
          <cell r="D1851" t="str">
            <v>Campamento E Instalaciones Provisionales (Servicios Públicos Y Acometidas Provisionales) Ver Diseño.</v>
          </cell>
          <cell r="E1851" t="str">
            <v>GL</v>
          </cell>
          <cell r="F1851">
            <v>12045587.529999999</v>
          </cell>
          <cell r="G1851">
            <v>42747</v>
          </cell>
        </row>
        <row r="1852">
          <cell r="C1852">
            <v>3342</v>
          </cell>
          <cell r="D1852" t="str">
            <v>Meson En Madera, Puertas Modulo De Ventas (Ver Diseño).</v>
          </cell>
          <cell r="E1852" t="str">
            <v>ML</v>
          </cell>
          <cell r="F1852">
            <v>119317</v>
          </cell>
          <cell r="G1852">
            <v>42242</v>
          </cell>
        </row>
        <row r="1853">
          <cell r="C1853">
            <v>3343</v>
          </cell>
          <cell r="D1853" t="str">
            <v>Desmonte Y Retiro De Acometidas  Electricas (Incluye Desmonte De Cableado,Abanicos De Techo Y Ducteria).</v>
          </cell>
          <cell r="E1853" t="str">
            <v>UN</v>
          </cell>
          <cell r="F1853">
            <v>2499242.11</v>
          </cell>
          <cell r="G1853">
            <v>41936</v>
          </cell>
        </row>
        <row r="1854">
          <cell r="C1854">
            <v>3344</v>
          </cell>
          <cell r="D1854" t="str">
            <v>Desmonte Y Retiro De Acometidas Hidrosanitarias (Baño).</v>
          </cell>
          <cell r="E1854" t="str">
            <v>UN</v>
          </cell>
          <cell r="F1854">
            <v>233658.06</v>
          </cell>
          <cell r="G1854">
            <v>41936</v>
          </cell>
        </row>
        <row r="1855">
          <cell r="C1855">
            <v>3347</v>
          </cell>
          <cell r="D1855" t="str">
            <v>Fachada En Madera Modulo De Baños Y Venta Estacionaria (Ver Diseño).</v>
          </cell>
          <cell r="E1855" t="str">
            <v>M2</v>
          </cell>
          <cell r="F1855">
            <v>223175.33</v>
          </cell>
          <cell r="G1855">
            <v>42227</v>
          </cell>
        </row>
        <row r="1856">
          <cell r="C1856">
            <v>3348</v>
          </cell>
          <cell r="D1856" t="str">
            <v>Demolición De Losa En Concreto Reforzada E= 0,15 Mts.  Hlosa= 5 Mts.</v>
          </cell>
          <cell r="E1856" t="str">
            <v>M2</v>
          </cell>
          <cell r="F1856">
            <v>20373.11</v>
          </cell>
          <cell r="G1856">
            <v>42538</v>
          </cell>
        </row>
        <row r="1857">
          <cell r="C1857">
            <v>3349</v>
          </cell>
          <cell r="D1857" t="str">
            <v>Demolicion De Mezanini En Concreto (Incluye Viga Con Espesor De  40 Cms Y Losa De E = 25 Cms)</v>
          </cell>
          <cell r="E1857" t="str">
            <v>M2</v>
          </cell>
          <cell r="F1857">
            <v>33582.11</v>
          </cell>
          <cell r="G1857">
            <v>41570</v>
          </cell>
        </row>
        <row r="1858">
          <cell r="C1858">
            <v>3350</v>
          </cell>
          <cell r="D1858" t="str">
            <v>Desmonte Y Retiro De Escalera Metalica Yprefabricada.</v>
          </cell>
          <cell r="E1858" t="str">
            <v>M2</v>
          </cell>
          <cell r="F1858">
            <v>112160.27</v>
          </cell>
          <cell r="G1858">
            <v>41570</v>
          </cell>
        </row>
        <row r="1859">
          <cell r="C1859">
            <v>3352</v>
          </cell>
          <cell r="D1859" t="str">
            <v>Fachada Abatible En Acero Inoxidable, Modulo De Venta Estacionaria (Ver Diseño).</v>
          </cell>
          <cell r="E1859" t="str">
            <v>M2</v>
          </cell>
          <cell r="F1859">
            <v>496061.67</v>
          </cell>
          <cell r="G1859">
            <v>42242</v>
          </cell>
        </row>
        <row r="1860">
          <cell r="C1860">
            <v>3356</v>
          </cell>
          <cell r="D1860" t="str">
            <v>Cubierta Umbrales (Ver Diseño).</v>
          </cell>
          <cell r="E1860" t="str">
            <v>M2</v>
          </cell>
          <cell r="F1860">
            <v>246886.53</v>
          </cell>
          <cell r="G1860">
            <v>42227</v>
          </cell>
        </row>
        <row r="1861">
          <cell r="C1861">
            <v>3357</v>
          </cell>
          <cell r="D1861" t="str">
            <v>Dovelas En Levante De Bloques.</v>
          </cell>
          <cell r="E1861" t="str">
            <v>ML</v>
          </cell>
          <cell r="F1861">
            <v>10312.35</v>
          </cell>
          <cell r="G1861">
            <v>42578</v>
          </cell>
        </row>
        <row r="1862">
          <cell r="C1862">
            <v>3359</v>
          </cell>
          <cell r="D1862" t="str">
            <v>Concreto Grout F´C 21 Mpa Relleno Una Celda Vertical Reforzada En Muros E:0.12 M De Ladrillo.</v>
          </cell>
          <cell r="E1862" t="str">
            <v>ML</v>
          </cell>
          <cell r="F1862">
            <v>13926.55</v>
          </cell>
          <cell r="G1862">
            <v>42578</v>
          </cell>
        </row>
        <row r="1863">
          <cell r="C1863">
            <v>3360</v>
          </cell>
          <cell r="D1863" t="str">
            <v>Planchones (Ver Diseño).</v>
          </cell>
          <cell r="E1863" t="str">
            <v>M2</v>
          </cell>
          <cell r="F1863">
            <v>308097.93</v>
          </cell>
          <cell r="G1863">
            <v>42227</v>
          </cell>
        </row>
        <row r="1864">
          <cell r="C1864">
            <v>3361</v>
          </cell>
          <cell r="D1864" t="str">
            <v>Rampa En Concreto Visto F'C 21 Mpa. Conjunto Estructural Viga + Losa Maciza + Descanso (Secciones Según Planos) Incluye Malla Electrosoldada Con Acabado Estriado Horizontal, Junta  E= 0,10 Mts.</v>
          </cell>
          <cell r="E1864" t="str">
            <v>M2</v>
          </cell>
          <cell r="F1864">
            <v>157949.03</v>
          </cell>
          <cell r="G1864">
            <v>42538</v>
          </cell>
        </row>
        <row r="1865">
          <cell r="C1865">
            <v>3363</v>
          </cell>
          <cell r="D1865" t="str">
            <v>Bicicleteros (Ver Diseño).</v>
          </cell>
          <cell r="E1865" t="str">
            <v>UN</v>
          </cell>
          <cell r="F1865">
            <v>2440664.4</v>
          </cell>
          <cell r="G1865">
            <v>42241</v>
          </cell>
        </row>
        <row r="1866">
          <cell r="C1866">
            <v>3365</v>
          </cell>
          <cell r="D1866" t="str">
            <v>Lavado E Hidrolavado Del Pañete Interno Y Externo De La Edificacion. Ver Diseño.</v>
          </cell>
          <cell r="E1866" t="str">
            <v>M2</v>
          </cell>
          <cell r="F1866">
            <v>6102.14</v>
          </cell>
          <cell r="G1866">
            <v>41936</v>
          </cell>
        </row>
        <row r="1867">
          <cell r="C1867">
            <v>3369</v>
          </cell>
          <cell r="D1867" t="str">
            <v>Suministro E Instalacion De Enchape De Piso Tipo Zargaso De Baños.</v>
          </cell>
          <cell r="E1867" t="str">
            <v>M2</v>
          </cell>
          <cell r="F1867">
            <v>58501.06</v>
          </cell>
          <cell r="G1867">
            <v>42578</v>
          </cell>
        </row>
        <row r="1868">
          <cell r="C1868">
            <v>3370</v>
          </cell>
          <cell r="D1868" t="str">
            <v>Suministro E Instalacion De Totem Señalizacion (Ver Diseño).</v>
          </cell>
          <cell r="E1868" t="str">
            <v>UN</v>
          </cell>
          <cell r="F1868">
            <v>4246176.76</v>
          </cell>
          <cell r="G1868">
            <v>42241</v>
          </cell>
        </row>
        <row r="1869">
          <cell r="C1869">
            <v>3371</v>
          </cell>
          <cell r="D1869" t="str">
            <v>Canal De Captación Tipo I En Concreto De 4000 Psi, Ancho 0.70 Metros</v>
          </cell>
          <cell r="E1869" t="str">
            <v>M3</v>
          </cell>
          <cell r="F1869">
            <v>769822.01</v>
          </cell>
          <cell r="G1869">
            <v>42443</v>
          </cell>
        </row>
        <row r="1870">
          <cell r="C1870">
            <v>3372</v>
          </cell>
          <cell r="D1870" t="str">
            <v>Canal De Captación Tipo 2 En Concreto De 4000 Psi, Ancho 2.00 Metros</v>
          </cell>
          <cell r="E1870" t="str">
            <v>M3</v>
          </cell>
          <cell r="F1870">
            <v>844116.45</v>
          </cell>
          <cell r="G1870">
            <v>41565</v>
          </cell>
        </row>
        <row r="1871">
          <cell r="C1871">
            <v>3373</v>
          </cell>
          <cell r="D1871" t="str">
            <v>Instalaciones Hidrosanitarias</v>
          </cell>
          <cell r="E1871" t="str">
            <v>SD</v>
          </cell>
          <cell r="F1871">
            <v>0</v>
          </cell>
          <cell r="G1871">
            <v>41555</v>
          </cell>
        </row>
        <row r="1872">
          <cell r="C1872">
            <v>3378</v>
          </cell>
          <cell r="D1872" t="str">
            <v>Suministro E Instalacion De Medidor De Agua, Diametro 1" (Ver Diseño).</v>
          </cell>
          <cell r="E1872" t="str">
            <v>UN</v>
          </cell>
          <cell r="F1872">
            <v>557986.67000000004</v>
          </cell>
          <cell r="G1872">
            <v>42242</v>
          </cell>
        </row>
        <row r="1873">
          <cell r="C1873">
            <v>3381</v>
          </cell>
          <cell r="D1873" t="str">
            <v>Suplemento De Trabajo En Tensión Instalación De Poste De 12 A 14 Mts.</v>
          </cell>
          <cell r="E1873" t="str">
            <v>UN</v>
          </cell>
          <cell r="F1873">
            <v>173250</v>
          </cell>
          <cell r="G1873">
            <v>42524</v>
          </cell>
        </row>
        <row r="1874">
          <cell r="C1874">
            <v>3382</v>
          </cell>
          <cell r="D1874" t="str">
            <v>Suplemento De Trabajo En Tensión Cortacircuito Nn Completo 13,2 Kv 100 A</v>
          </cell>
          <cell r="E1874" t="str">
            <v>UN</v>
          </cell>
          <cell r="F1874">
            <v>123873.39</v>
          </cell>
          <cell r="G1874">
            <v>42538</v>
          </cell>
        </row>
        <row r="1875">
          <cell r="C1875">
            <v>3383</v>
          </cell>
          <cell r="D1875" t="str">
            <v>Supl Tet Desm. Seccionador Fusible O Pararrayo</v>
          </cell>
          <cell r="E1875" t="str">
            <v>UN</v>
          </cell>
          <cell r="F1875">
            <v>49500</v>
          </cell>
          <cell r="G1875">
            <v>41569</v>
          </cell>
        </row>
        <row r="1876">
          <cell r="C1876">
            <v>3387</v>
          </cell>
          <cell r="D1876" t="str">
            <v>Acometidas Hidraulicas (Ver Diseño).</v>
          </cell>
          <cell r="E1876" t="str">
            <v>UN</v>
          </cell>
          <cell r="F1876">
            <v>277748.2</v>
          </cell>
          <cell r="G1876">
            <v>42242</v>
          </cell>
        </row>
        <row r="1877">
          <cell r="C1877">
            <v>3388</v>
          </cell>
          <cell r="D1877" t="str">
            <v>Colector Sanitario Pvc De 6"</v>
          </cell>
          <cell r="E1877" t="str">
            <v>ML</v>
          </cell>
          <cell r="F1877">
            <v>68900.61</v>
          </cell>
          <cell r="G1877">
            <v>42242</v>
          </cell>
        </row>
        <row r="1878">
          <cell r="C1878">
            <v>3389</v>
          </cell>
          <cell r="D1878" t="str">
            <v>Reposicion Redes Domiciliarias Sanitario (Ver Diseño).</v>
          </cell>
          <cell r="E1878" t="str">
            <v>UN</v>
          </cell>
          <cell r="F1878">
            <v>670329.01</v>
          </cell>
          <cell r="G1878">
            <v>42241</v>
          </cell>
        </row>
        <row r="1879">
          <cell r="C1879">
            <v>3394</v>
          </cell>
          <cell r="D1879" t="str">
            <v>Boton Antivandalico Metalico Cromado Para Accionar Valvula De Descarga.</v>
          </cell>
          <cell r="E1879" t="str">
            <v>UN</v>
          </cell>
          <cell r="F1879">
            <v>105800.28</v>
          </cell>
          <cell r="G1879">
            <v>41936</v>
          </cell>
        </row>
        <row r="1880">
          <cell r="C1880">
            <v>3395</v>
          </cell>
          <cell r="D1880" t="str">
            <v>Suministro E Instalacion De Lavamanos De Colgar A La Pared, Especial Para Discapacitados Tipo Toto. Incluye Griferia Y Jabonera.</v>
          </cell>
          <cell r="E1880" t="str">
            <v>UN</v>
          </cell>
          <cell r="F1880">
            <v>475443.74</v>
          </cell>
          <cell r="G1880">
            <v>42572</v>
          </cell>
        </row>
        <row r="1881">
          <cell r="C1881">
            <v>3396</v>
          </cell>
          <cell r="D1881" t="str">
            <v>Reposicion Redes Sanitaria De 8" (Ver Diseño).</v>
          </cell>
          <cell r="E1881" t="str">
            <v>ML</v>
          </cell>
          <cell r="F1881">
            <v>140887.98000000001</v>
          </cell>
          <cell r="G1881">
            <v>41590</v>
          </cell>
        </row>
        <row r="1882">
          <cell r="C1882">
            <v>3399</v>
          </cell>
          <cell r="D1882" t="str">
            <v>Suministro E Instalacion De Sanitarios Para Discapacitados Alongado, Bajo Consumo 1,6 Linea Integral Blanco. Incluye Griferia Y Papelera De Sobreponer En La Pared, En Acero Inoxidable Para Rollo De 200/400, Cerradura Con Llave.</v>
          </cell>
          <cell r="E1882" t="str">
            <v>UN</v>
          </cell>
          <cell r="F1882">
            <v>549343.74</v>
          </cell>
          <cell r="G1882">
            <v>42572</v>
          </cell>
        </row>
        <row r="1883">
          <cell r="C1883">
            <v>3401</v>
          </cell>
          <cell r="D1883" t="str">
            <v>Reposicion Redes Sanitaria De 10" (Ver Diseño).</v>
          </cell>
          <cell r="E1883" t="str">
            <v>ML</v>
          </cell>
          <cell r="F1883">
            <v>166477.5</v>
          </cell>
          <cell r="G1883">
            <v>42535</v>
          </cell>
        </row>
        <row r="1884">
          <cell r="C1884">
            <v>3402</v>
          </cell>
          <cell r="D1884" t="str">
            <v>Boton Cromado Para Minusvalido Para Accionar Valvula De Descarga.</v>
          </cell>
          <cell r="E1884" t="str">
            <v>UN</v>
          </cell>
          <cell r="F1884">
            <v>222231.24</v>
          </cell>
          <cell r="G1884">
            <v>41936</v>
          </cell>
        </row>
        <row r="1885">
          <cell r="C1885">
            <v>3403</v>
          </cell>
          <cell r="D1885" t="str">
            <v>Demolicion De Camara De Inspeccion (Ver Diseño).</v>
          </cell>
          <cell r="E1885" t="str">
            <v>UN</v>
          </cell>
          <cell r="F1885">
            <v>366599.33</v>
          </cell>
          <cell r="G1885">
            <v>42242</v>
          </cell>
        </row>
        <row r="1886">
          <cell r="C1886">
            <v>3406</v>
          </cell>
          <cell r="D1886" t="str">
            <v>Punto Sanitario D=3".</v>
          </cell>
          <cell r="E1886" t="str">
            <v>UN</v>
          </cell>
          <cell r="F1886">
            <v>90585.1</v>
          </cell>
          <cell r="G1886">
            <v>42572</v>
          </cell>
        </row>
        <row r="1887">
          <cell r="C1887">
            <v>3413</v>
          </cell>
          <cell r="D1887" t="str">
            <v>Punto Sanitario D=1 1/2"</v>
          </cell>
          <cell r="E1887" t="str">
            <v>UN</v>
          </cell>
          <cell r="F1887">
            <v>41248.6</v>
          </cell>
          <cell r="G1887">
            <v>42102</v>
          </cell>
        </row>
        <row r="1888">
          <cell r="C1888">
            <v>3416</v>
          </cell>
          <cell r="D1888" t="str">
            <v>Suministro E Instalación De Tuberia Sanitaria Pvc De 6"</v>
          </cell>
          <cell r="E1888" t="str">
            <v>ML</v>
          </cell>
          <cell r="F1888">
            <v>54062.31</v>
          </cell>
          <cell r="G1888">
            <v>42578</v>
          </cell>
        </row>
        <row r="1889">
          <cell r="C1889">
            <v>3417</v>
          </cell>
          <cell r="D1889" t="str">
            <v>Suministro E Instalacion De Piso En Adoquin Tipo Rectangular Vehicular De 0.20*0.10*0.08 Metros, Con Borde De Confinamiento De 0.15*0.30 Metros En Concreto De 3000 Psi A Cada 3.00 Metros, Reforzado Con Dos Varillas De D= 3/8" Y Estribos De D= 1/4" A Cada 0.32 Metros.</v>
          </cell>
          <cell r="E1889" t="str">
            <v>M2</v>
          </cell>
          <cell r="F1889">
            <v>90204.62</v>
          </cell>
          <cell r="G1889">
            <v>42240</v>
          </cell>
        </row>
        <row r="1890">
          <cell r="C1890">
            <v>3418</v>
          </cell>
          <cell r="D1890" t="str">
            <v>Suministro E Instalación De Tuberia Sanitaria Pvc D=3"</v>
          </cell>
          <cell r="E1890" t="str">
            <v>ML</v>
          </cell>
          <cell r="F1890">
            <v>31821.51</v>
          </cell>
          <cell r="G1890">
            <v>42572</v>
          </cell>
        </row>
        <row r="1891">
          <cell r="C1891">
            <v>3419</v>
          </cell>
          <cell r="D1891" t="str">
            <v>Puntos De Conexion Salida De Ventilacion Pvc Sanitaria D=2".</v>
          </cell>
          <cell r="E1891" t="str">
            <v>UN</v>
          </cell>
          <cell r="F1891">
            <v>48070.29</v>
          </cell>
          <cell r="G1891">
            <v>42578</v>
          </cell>
        </row>
        <row r="1892">
          <cell r="C1892">
            <v>3420</v>
          </cell>
          <cell r="D1892" t="str">
            <v>Suministro E Instalacion De Transformador Monofasico 15 Kva, Incluye Elementos De Proteccion, Accesorios Para Poste (Ver Diseño).</v>
          </cell>
          <cell r="E1892" t="str">
            <v>UN</v>
          </cell>
          <cell r="F1892">
            <v>6600960.5</v>
          </cell>
          <cell r="G1892">
            <v>42198</v>
          </cell>
        </row>
        <row r="1893">
          <cell r="C1893">
            <v>3422</v>
          </cell>
          <cell r="D1893" t="str">
            <v>Suministro E Instalación De Tubería De Ventilación Pvc D=1 1/2".</v>
          </cell>
          <cell r="E1893" t="str">
            <v>ML</v>
          </cell>
          <cell r="F1893">
            <v>17217.490000000002</v>
          </cell>
          <cell r="G1893">
            <v>42461</v>
          </cell>
        </row>
        <row r="1894">
          <cell r="C1894">
            <v>3427</v>
          </cell>
          <cell r="D1894" t="str">
            <v>Derivación Punto Adaptador De Limpieza D=4".</v>
          </cell>
          <cell r="E1894" t="str">
            <v>UN</v>
          </cell>
          <cell r="F1894">
            <v>33813.07</v>
          </cell>
          <cell r="G1894">
            <v>41570</v>
          </cell>
        </row>
        <row r="1895">
          <cell r="C1895">
            <v>3428</v>
          </cell>
          <cell r="D1895" t="str">
            <v>Derivación Punto Adaptador De Limpieza D=3".</v>
          </cell>
          <cell r="E1895" t="str">
            <v>UN</v>
          </cell>
          <cell r="F1895">
            <v>20935.009999999998</v>
          </cell>
          <cell r="G1895">
            <v>41936</v>
          </cell>
        </row>
        <row r="1896">
          <cell r="C1896">
            <v>3429</v>
          </cell>
          <cell r="D1896" t="str">
            <v>Derivación Punto Adaptador De Limpieza D=2".</v>
          </cell>
          <cell r="E1896" t="str">
            <v>UN</v>
          </cell>
          <cell r="F1896">
            <v>10963.99</v>
          </cell>
          <cell r="G1896">
            <v>41927</v>
          </cell>
        </row>
        <row r="1897">
          <cell r="C1897">
            <v>3431</v>
          </cell>
          <cell r="D1897" t="str">
            <v>Bajante Sanitario D=4".</v>
          </cell>
          <cell r="E1897" t="str">
            <v>ML</v>
          </cell>
          <cell r="F1897">
            <v>32215.34</v>
          </cell>
          <cell r="G1897">
            <v>42578</v>
          </cell>
        </row>
        <row r="1898">
          <cell r="C1898">
            <v>3432</v>
          </cell>
          <cell r="D1898" t="str">
            <v>Registro En Concreto. 60X60 Cm.</v>
          </cell>
          <cell r="E1898" t="str">
            <v>UN</v>
          </cell>
          <cell r="F1898">
            <v>412201.79</v>
          </cell>
          <cell r="G1898">
            <v>42416</v>
          </cell>
        </row>
        <row r="1899">
          <cell r="C1899">
            <v>3433</v>
          </cell>
          <cell r="D1899" t="str">
            <v>Manhole D=1M.</v>
          </cell>
          <cell r="E1899" t="str">
            <v>UN</v>
          </cell>
          <cell r="F1899">
            <v>2734524.06</v>
          </cell>
          <cell r="G1899">
            <v>42486</v>
          </cell>
        </row>
        <row r="1900">
          <cell r="C1900">
            <v>3436</v>
          </cell>
          <cell r="D1900" t="str">
            <v>Suministro, Fabricación Y Montaje De Cubierta Estructural Curva Totalmente Grafada, Lámina Galvanizada Astm A653 Grado 40. Calibre 24 (0.6 Mm), Prepintada Por Ambas Caras Con Pintura Tipo Poliester . Incluye Estructura Area Exterior</v>
          </cell>
          <cell r="E1900" t="str">
            <v>M2</v>
          </cell>
          <cell r="F1900">
            <v>108000</v>
          </cell>
          <cell r="G1900">
            <v>41557</v>
          </cell>
        </row>
        <row r="1901">
          <cell r="C1901">
            <v>3437</v>
          </cell>
          <cell r="D1901" t="str">
            <v>Suministro, Fabricación Y Montaje De Cubierta Estructural Curva Totalmente Grafada, Lámina Galvanizada Astm A653 Grado 40. Calibre 22 (0.8 Mm), Prepintada Por Ambas Caras Con Pintura Tipo Poliester . Incluye Estructura Area Exterior</v>
          </cell>
          <cell r="E1901" t="str">
            <v>M2</v>
          </cell>
          <cell r="F1901">
            <v>120960</v>
          </cell>
          <cell r="G1901">
            <v>41936</v>
          </cell>
        </row>
        <row r="1902">
          <cell r="C1902">
            <v>3440</v>
          </cell>
          <cell r="D1902" t="str">
            <v>Suministro E Instalación De Tubería Colgante A.Ll. Pvc Sanitaria D=6".</v>
          </cell>
          <cell r="E1902" t="str">
            <v>ML</v>
          </cell>
          <cell r="F1902">
            <v>66910.64</v>
          </cell>
          <cell r="G1902">
            <v>42578</v>
          </cell>
        </row>
        <row r="1903">
          <cell r="C1903">
            <v>3441</v>
          </cell>
          <cell r="D1903" t="str">
            <v>Suministro Einstalación De Tubería Pvc De Ventilacion D=4".</v>
          </cell>
          <cell r="E1903" t="str">
            <v>ML</v>
          </cell>
          <cell r="F1903">
            <v>30997.47</v>
          </cell>
          <cell r="G1903">
            <v>42578</v>
          </cell>
        </row>
        <row r="1904">
          <cell r="C1904">
            <v>3442</v>
          </cell>
          <cell r="D1904" t="str">
            <v>Suministro E Instalacion De Sistema Hidraulico Para Fuente Espejo De Agua (Ver Diseño).</v>
          </cell>
          <cell r="E1904" t="str">
            <v>GL</v>
          </cell>
          <cell r="F1904">
            <v>280000000</v>
          </cell>
          <cell r="G1904">
            <v>41767</v>
          </cell>
        </row>
        <row r="1905">
          <cell r="C1905">
            <v>3443</v>
          </cell>
          <cell r="D1905" t="str">
            <v>Muro Fuente</v>
          </cell>
          <cell r="E1905" t="str">
            <v>SD</v>
          </cell>
          <cell r="F1905">
            <v>0</v>
          </cell>
          <cell r="G1905">
            <v>41743</v>
          </cell>
        </row>
        <row r="1906">
          <cell r="C1906">
            <v>3444</v>
          </cell>
          <cell r="D1906" t="str">
            <v>Registro En Concreto 50X50 Cm.</v>
          </cell>
          <cell r="E1906" t="str">
            <v>UN</v>
          </cell>
          <cell r="F1906">
            <v>322729.86</v>
          </cell>
          <cell r="G1906">
            <v>42572</v>
          </cell>
        </row>
        <row r="1907">
          <cell r="C1907">
            <v>3445</v>
          </cell>
          <cell r="D1907" t="str">
            <v>Muro Anden Avenida Circunvalar</v>
          </cell>
          <cell r="E1907" t="str">
            <v>SD</v>
          </cell>
          <cell r="F1907">
            <v>0</v>
          </cell>
          <cell r="G1907">
            <v>41743</v>
          </cell>
        </row>
        <row r="1908">
          <cell r="C1908">
            <v>3446</v>
          </cell>
          <cell r="D1908" t="str">
            <v>Espejo De Agua</v>
          </cell>
          <cell r="E1908" t="str">
            <v>SD</v>
          </cell>
          <cell r="F1908">
            <v>0</v>
          </cell>
          <cell r="G1908">
            <v>41743</v>
          </cell>
        </row>
        <row r="1909">
          <cell r="C1909">
            <v>3447</v>
          </cell>
          <cell r="D1909" t="str">
            <v>Demolicion De Edificaciones, Proyecto Plaza De San Roque(Ver Diseño).</v>
          </cell>
          <cell r="E1909" t="str">
            <v>GL</v>
          </cell>
          <cell r="F1909">
            <v>37569378.420000002</v>
          </cell>
          <cell r="G1909">
            <v>41558</v>
          </cell>
        </row>
        <row r="1910">
          <cell r="C1910">
            <v>3448</v>
          </cell>
          <cell r="D1910" t="str">
            <v>Instalaciones Pluviales</v>
          </cell>
          <cell r="E1910" t="str">
            <v>SD</v>
          </cell>
          <cell r="F1910">
            <v>0</v>
          </cell>
          <cell r="G1910">
            <v>41558</v>
          </cell>
        </row>
        <row r="1911">
          <cell r="C1911">
            <v>3449</v>
          </cell>
          <cell r="D1911" t="str">
            <v>Instalaciones Hidráulicas</v>
          </cell>
          <cell r="E1911" t="str">
            <v>SD</v>
          </cell>
          <cell r="F1911">
            <v>0</v>
          </cell>
          <cell r="G1911">
            <v>41558</v>
          </cell>
        </row>
        <row r="1912">
          <cell r="C1912">
            <v>3450</v>
          </cell>
          <cell r="D1912" t="str">
            <v>Demolicion De Edificaciones Para Los Proyectos De Las Plazas (Ver Diseño).</v>
          </cell>
          <cell r="E1912" t="str">
            <v>GL</v>
          </cell>
          <cell r="F1912">
            <v>80000000</v>
          </cell>
          <cell r="G1912">
            <v>42241</v>
          </cell>
        </row>
        <row r="1913">
          <cell r="C1913">
            <v>3456</v>
          </cell>
          <cell r="D1913" t="str">
            <v>Punto Salida De Agua Fría 3/4" Pvc.</v>
          </cell>
          <cell r="E1913" t="str">
            <v>UN</v>
          </cell>
          <cell r="F1913">
            <v>30588.53</v>
          </cell>
          <cell r="G1913">
            <v>42242</v>
          </cell>
        </row>
        <row r="1914">
          <cell r="C1914">
            <v>3458</v>
          </cell>
          <cell r="D1914" t="str">
            <v>Ornamentacion Y Jardineria - Suministro E Instalacion De Arbol Zapote ( Nombre Cientifico: Pouteria Sapota), Altura= De 2.00 A 3.00 Metros, Incluye: Transporte Y Siembra.</v>
          </cell>
          <cell r="E1914" t="str">
            <v>UN</v>
          </cell>
          <cell r="F1914">
            <v>230000</v>
          </cell>
          <cell r="G1914">
            <v>41590</v>
          </cell>
        </row>
        <row r="1915">
          <cell r="C1915">
            <v>3459</v>
          </cell>
          <cell r="D1915" t="str">
            <v>Red De Suministro De 1 1/2".</v>
          </cell>
          <cell r="E1915" t="str">
            <v>ML</v>
          </cell>
          <cell r="F1915">
            <v>16423.28</v>
          </cell>
          <cell r="G1915">
            <v>41570</v>
          </cell>
        </row>
        <row r="1916">
          <cell r="C1916">
            <v>3460</v>
          </cell>
          <cell r="D1916" t="str">
            <v>Ornamentacion Y Jardineria - Suministro E Instalacion De Arbol Loro (Nombre Cientifico: Dilodendron Costaricencis), Altura De 2.00 A 3.00 Metros, Incluye: Transporte Y Siembra.</v>
          </cell>
          <cell r="E1916" t="str">
            <v>UN</v>
          </cell>
          <cell r="F1916">
            <v>230000</v>
          </cell>
          <cell r="G1916">
            <v>41590</v>
          </cell>
        </row>
        <row r="1917">
          <cell r="C1917">
            <v>3461</v>
          </cell>
          <cell r="D1917" t="str">
            <v>Ornamentacion Y Jardineria - Suministro E Instalacion De Arbol Piñon De Oreja (Nombre Cientifico: Enterolobium Cyclocarpum) Altura De 2.00 A 3.00 Metros, Incluye: Transporte Y Siembra.</v>
          </cell>
          <cell r="E1917" t="str">
            <v>UN</v>
          </cell>
          <cell r="F1917">
            <v>230000</v>
          </cell>
          <cell r="G1917">
            <v>41590</v>
          </cell>
        </row>
        <row r="1918">
          <cell r="C1918">
            <v>3462</v>
          </cell>
          <cell r="D1918" t="str">
            <v>Ornamentacion Y Jardineria - Suministro E Instalacion De Arbol Algarrobo (Nombre Cientifico Hymenea Courbaryl) Con Altura De 2.00 A 3.00 Metros, Incluye: Transporte Y Siembra.</v>
          </cell>
          <cell r="E1918" t="str">
            <v>UN</v>
          </cell>
          <cell r="F1918">
            <v>230000</v>
          </cell>
          <cell r="G1918">
            <v>42153</v>
          </cell>
        </row>
        <row r="1919">
          <cell r="C1919">
            <v>3463</v>
          </cell>
          <cell r="D1919" t="str">
            <v>Ornamentacion Y Jardineria - Suministro E Instalacion De Arbol Mamon (Nombre Cientifico: Melicoccus Bijugatus) Altura De 2.00 A 3.00 Metros, Incluye: Transporte Y Siembra.</v>
          </cell>
          <cell r="E1919" t="str">
            <v>UN</v>
          </cell>
          <cell r="F1919">
            <v>230000</v>
          </cell>
          <cell r="G1919">
            <v>41590</v>
          </cell>
        </row>
        <row r="1920">
          <cell r="C1920">
            <v>3464</v>
          </cell>
          <cell r="D1920" t="str">
            <v>Ornamentacion Y Jardineria - Suministro E Instalacion De Arbol Caimito (Nombre Cientifico: Chrysophyllum Cainito) Altura De 2.00 A 3.00 Metros, Incluye: Transporte Y Siembra.</v>
          </cell>
          <cell r="E1920" t="str">
            <v>UN</v>
          </cell>
          <cell r="F1920">
            <v>230000</v>
          </cell>
          <cell r="G1920">
            <v>41590</v>
          </cell>
        </row>
        <row r="1921">
          <cell r="C1921">
            <v>3465</v>
          </cell>
          <cell r="D1921" t="str">
            <v>Ornamentacion Y Jardineria - Suministro E Instalacion De Arbol Camajon (Nombre Cientifico: Sterculia Apetala) Altura De 2.00 A 3.00 Metros, Incluye: Transporte Y Siembra.</v>
          </cell>
          <cell r="E1921" t="str">
            <v>UN</v>
          </cell>
          <cell r="F1921">
            <v>230000</v>
          </cell>
          <cell r="G1921">
            <v>41590</v>
          </cell>
        </row>
        <row r="1922">
          <cell r="C1922">
            <v>3466</v>
          </cell>
          <cell r="D1922" t="str">
            <v>Ornamentacion Y Jardineria - Suministro E Instalacion De Arbol Mamey (Nombre Cientifico: Mammea Americana) Altura De 2.00 A 3.00 Metros, Incluye: Transporte Y Siembra.</v>
          </cell>
          <cell r="E1922" t="str">
            <v>UN</v>
          </cell>
          <cell r="F1922">
            <v>230000</v>
          </cell>
          <cell r="G1922">
            <v>41590</v>
          </cell>
        </row>
        <row r="1923">
          <cell r="C1923">
            <v>3467</v>
          </cell>
          <cell r="D1923" t="str">
            <v>Ornamentacion Y Jardineria - Suministro E Instalacion De Arbol Cedro (Nombre Cientifico: Cedrela Odorata) Altura De 2.00 A 3.00 Metros, Incluye: Transporte Y Siembra.</v>
          </cell>
          <cell r="E1923" t="str">
            <v>UN</v>
          </cell>
          <cell r="F1923">
            <v>230000</v>
          </cell>
          <cell r="G1923">
            <v>41590</v>
          </cell>
        </row>
        <row r="1924">
          <cell r="C1924">
            <v>3468</v>
          </cell>
          <cell r="D1924" t="str">
            <v>Ornamentacion Y Jardineria - Suministro E Instalacion De Arbol Tamarindo (Nombre Cientifico: Tamarindus Indica) Altura De 2.00 A 3.00 Metros, Incluye: Transporte Y Siembra.</v>
          </cell>
          <cell r="E1924" t="str">
            <v>UN</v>
          </cell>
          <cell r="F1924">
            <v>230000</v>
          </cell>
          <cell r="G1924">
            <v>41590</v>
          </cell>
        </row>
        <row r="1925">
          <cell r="C1925">
            <v>3469</v>
          </cell>
          <cell r="D1925" t="str">
            <v>Ornamentacion Y Jardineria - Sumistro E Instalacion De Arbol Nispero (Nombre Cientifico: Manilkara Sapota) Altura De 2.00 A 3.00 Metros, Incluye: Transporte Y Siembra.</v>
          </cell>
          <cell r="E1925" t="str">
            <v>UN</v>
          </cell>
          <cell r="F1925">
            <v>230000</v>
          </cell>
          <cell r="G1925">
            <v>41590</v>
          </cell>
        </row>
        <row r="1926">
          <cell r="C1926">
            <v>3470</v>
          </cell>
          <cell r="D1926" t="str">
            <v>Ornamentacion Y Jardineria - Suministro E Instalacion De Arbol Guayacan Azul (Nombre Cientifico: Guaiacum Oficinalis) Altura De 2.00 A 3.00 Metros, Incluye: Transporte Y Siembra.</v>
          </cell>
          <cell r="E1926" t="str">
            <v>UN</v>
          </cell>
          <cell r="F1926">
            <v>230000</v>
          </cell>
          <cell r="G1926">
            <v>41590</v>
          </cell>
        </row>
        <row r="1927">
          <cell r="C1927">
            <v>3471</v>
          </cell>
          <cell r="D1927" t="str">
            <v>Ornamentacion Y Jardineria - Suministro E Instalacion De Arbol Congo (Nombre Cientifico: Andira Inermis) Altura De 2.00 A 3.00 Metros, Incluye Transporte Y Siembra.</v>
          </cell>
          <cell r="E1927" t="str">
            <v>UN</v>
          </cell>
          <cell r="F1927">
            <v>230000</v>
          </cell>
          <cell r="G1927">
            <v>41590</v>
          </cell>
        </row>
        <row r="1928">
          <cell r="C1928">
            <v>3472</v>
          </cell>
          <cell r="D1928" t="str">
            <v>Ornamentacion Y Jardineria - Suministro E Instalacion De Arbol Guayacan Amarillo (Nombre Cientifico: Tabebuia Chrysantha) Altura De 2.00 A 3.00 Metros, Incluye: Transporte Y Siembra.</v>
          </cell>
          <cell r="E1928" t="str">
            <v>UN</v>
          </cell>
          <cell r="F1928">
            <v>230000</v>
          </cell>
          <cell r="G1928">
            <v>41590</v>
          </cell>
        </row>
        <row r="1929">
          <cell r="C1929">
            <v>3473</v>
          </cell>
          <cell r="D1929" t="str">
            <v>Ornamentacion Y Jardineria - Suministro E Instalacion De Arbol Caoba (Nombre Cientifico: Swietenia Macrophilla) Altura De 2.00 A 3.00 Metros, Incluye: Transporte Y Siembra.</v>
          </cell>
          <cell r="E1929" t="str">
            <v>UN</v>
          </cell>
          <cell r="F1929">
            <v>230000</v>
          </cell>
          <cell r="G1929">
            <v>41590</v>
          </cell>
        </row>
        <row r="1930">
          <cell r="C1930">
            <v>3474</v>
          </cell>
          <cell r="D1930" t="str">
            <v>Ornamentacion Y Jardineria - Sumnistro E Instalacion De Arbol Choiba (Nombre Cientifico: Dipteryx Oleifera) Altura De 2.00 A 3.00 Metros, Incluye: Transporte Y Siembra.</v>
          </cell>
          <cell r="E1930" t="str">
            <v>UN</v>
          </cell>
          <cell r="F1930">
            <v>230000</v>
          </cell>
          <cell r="G1930">
            <v>41590</v>
          </cell>
        </row>
        <row r="1931">
          <cell r="C1931">
            <v>3475</v>
          </cell>
          <cell r="D1931" t="str">
            <v>Ornamentacion Y Jardineria - Suministro E Instalacion De Arbol Membrillo (Nombre Cientifico: Gustavia Superba) Altura De 2.00 A 3.00 Metros, Incluye: Transporte Y Siembra.</v>
          </cell>
          <cell r="E1931" t="str">
            <v>UN</v>
          </cell>
          <cell r="F1931">
            <v>230000</v>
          </cell>
          <cell r="G1931">
            <v>41590</v>
          </cell>
        </row>
        <row r="1932">
          <cell r="C1932">
            <v>3476</v>
          </cell>
          <cell r="D1932" t="str">
            <v>Ornamentacion Y Jardineria - Suministro E Instalacion De Palma Amarga (Nombre Cientifico: Sabal Mauritiformis) Altura De 2.00 A 3.00 Metros, Incluye: Transporte Y Siembra.</v>
          </cell>
          <cell r="E1932" t="str">
            <v>UN</v>
          </cell>
          <cell r="F1932">
            <v>230000</v>
          </cell>
          <cell r="G1932">
            <v>41590</v>
          </cell>
        </row>
        <row r="1933">
          <cell r="C1933">
            <v>3478</v>
          </cell>
          <cell r="D1933" t="str">
            <v>Ornamentacion Y Jardineria - Suministro E Instalacion De Palma Africana (Nombre Cientifico: Elaesis Guineesis) Altura De 2.00 A 3.00 Metros, Incluye: Transporte Y Siembra.</v>
          </cell>
          <cell r="E1933" t="str">
            <v>UN</v>
          </cell>
          <cell r="F1933">
            <v>230000</v>
          </cell>
          <cell r="G1933">
            <v>41590</v>
          </cell>
        </row>
        <row r="1934">
          <cell r="C1934">
            <v>3482</v>
          </cell>
          <cell r="D1934" t="str">
            <v>Ornamentacion Y Jardineria - Suministro E Instalacion De Palma Madagascar (Nombre Cientifico: Dypsis Madagascariensis) Altura De 2.00 A 3.00 Metros, Incluye: Transporte Y Siembra.</v>
          </cell>
          <cell r="E1934" t="str">
            <v>UN</v>
          </cell>
          <cell r="F1934">
            <v>230000</v>
          </cell>
          <cell r="G1934">
            <v>41590</v>
          </cell>
        </row>
        <row r="1935">
          <cell r="C1935">
            <v>3485</v>
          </cell>
          <cell r="D1935" t="str">
            <v>Ornamentacion Y Jardineria - Suministro E Instalacion De Planta Tango (Nombre Cientifico: Lantana Camara), Incluye: Transporte Y Siembra.</v>
          </cell>
          <cell r="E1935" t="str">
            <v>UN</v>
          </cell>
          <cell r="F1935">
            <v>3500</v>
          </cell>
          <cell r="G1935">
            <v>42242</v>
          </cell>
        </row>
        <row r="1936">
          <cell r="C1936">
            <v>3486</v>
          </cell>
          <cell r="D1936" t="str">
            <v>Ornamentacion Y Jardineria - Suministro E Instalacion De Planta Siete Cueros (Nombre Cientifico: Schizocentron Elegans) Incluye: Transporte Y Siembra</v>
          </cell>
          <cell r="E1936" t="str">
            <v>UN</v>
          </cell>
          <cell r="F1936">
            <v>3250</v>
          </cell>
          <cell r="G1936">
            <v>42242</v>
          </cell>
        </row>
        <row r="1937">
          <cell r="C1937">
            <v>3487</v>
          </cell>
          <cell r="D1937" t="str">
            <v>Ornamentacion Y Jardineria - Suministro E Instalacion De Planta Agave (Nombre Cientifico: Agave), Incluye: Transporte Y Siembra.</v>
          </cell>
          <cell r="E1937" t="str">
            <v>UN</v>
          </cell>
          <cell r="F1937">
            <v>10000</v>
          </cell>
          <cell r="G1937">
            <v>42242</v>
          </cell>
        </row>
        <row r="1938">
          <cell r="C1938">
            <v>3489</v>
          </cell>
          <cell r="D1938" t="str">
            <v>Ornamentacion Y Jardineria - Suministro E Instalacion De Planta Cupea ( Nombre Cientifico: Cuphea Hyssopifolia), Incluye: Transporte Y Siembra.</v>
          </cell>
          <cell r="E1938" t="str">
            <v>UN</v>
          </cell>
          <cell r="F1938">
            <v>3500</v>
          </cell>
          <cell r="G1938">
            <v>42242</v>
          </cell>
        </row>
        <row r="1939">
          <cell r="C1939">
            <v>3490</v>
          </cell>
          <cell r="D1939" t="str">
            <v>Red De Suministro De 2".</v>
          </cell>
          <cell r="E1939" t="str">
            <v>ML</v>
          </cell>
          <cell r="F1939">
            <v>30160.49</v>
          </cell>
          <cell r="G1939">
            <v>41570</v>
          </cell>
        </row>
        <row r="1940">
          <cell r="C1940">
            <v>3491</v>
          </cell>
          <cell r="D1940" t="str">
            <v>Ornamentacion Y Jardineria - Suministro E Instalacion De Planta Ajuga (Nombre Cientifico: Ajuga Reptans), Incluye: Transporte Y Siembra.</v>
          </cell>
          <cell r="E1940" t="str">
            <v>UN</v>
          </cell>
          <cell r="F1940">
            <v>3815</v>
          </cell>
          <cell r="G1940">
            <v>42242</v>
          </cell>
        </row>
        <row r="1941">
          <cell r="C1941">
            <v>3492</v>
          </cell>
          <cell r="D1941" t="str">
            <v>Ornamentacion Y Jardineria - Suministro E Instalacion De Planta Balazo (Nombre Cientifico: Monstera Deliciosa), Incluye: Transporte Y Siembra.</v>
          </cell>
          <cell r="E1941" t="str">
            <v>UN</v>
          </cell>
          <cell r="F1941">
            <v>20000</v>
          </cell>
          <cell r="G1941">
            <v>42242</v>
          </cell>
        </row>
        <row r="1942">
          <cell r="C1942">
            <v>3493</v>
          </cell>
          <cell r="D1942" t="str">
            <v>Ornamentacion Y Jardineria - Suministro E Instalacion De Planta Curculigo (Nombre Cientifico: Curculigo Capitulata), Incluye: Transporte Y Siembra.</v>
          </cell>
          <cell r="E1942" t="str">
            <v>UN</v>
          </cell>
          <cell r="F1942">
            <v>15000</v>
          </cell>
          <cell r="G1942">
            <v>42242</v>
          </cell>
        </row>
        <row r="1943">
          <cell r="C1943">
            <v>3495</v>
          </cell>
          <cell r="D1943" t="str">
            <v>Ornamentacion Y Jardineria - Suministro E Instalacion De Planta Cinta Variegata (Nombre Cientifico: Liriope Variegata), Incluye: Transporte Y Siembra.</v>
          </cell>
          <cell r="E1943" t="str">
            <v>UN</v>
          </cell>
          <cell r="F1943">
            <v>5000</v>
          </cell>
          <cell r="G1943">
            <v>42242</v>
          </cell>
        </row>
        <row r="1944">
          <cell r="C1944">
            <v>3497</v>
          </cell>
          <cell r="D1944" t="str">
            <v>Suministro E Instalación De Junta Antivibratoria De 2".</v>
          </cell>
          <cell r="E1944" t="str">
            <v>UN</v>
          </cell>
          <cell r="F1944">
            <v>182027.36</v>
          </cell>
          <cell r="G1944">
            <v>41570</v>
          </cell>
        </row>
        <row r="1945">
          <cell r="C1945">
            <v>3498</v>
          </cell>
          <cell r="D1945" t="str">
            <v>Ornamentacion Y Jardineria - Suministro E Instalacion De Planta Coqueta (Nombre Cientifico: Vinka Major), Incluye: Transporte Y Siembra.</v>
          </cell>
          <cell r="E1945" t="str">
            <v>UN</v>
          </cell>
          <cell r="F1945">
            <v>3250</v>
          </cell>
          <cell r="G1945">
            <v>42242</v>
          </cell>
        </row>
        <row r="1946">
          <cell r="C1946">
            <v>3499</v>
          </cell>
          <cell r="D1946" t="str">
            <v>Ornamentacion Y Jardineria - Suministro E Instalacion De Planta Liriope (Nombre Cientifico: Liriope Platyphylla), Incluye: Transporte Y Siembra.</v>
          </cell>
          <cell r="E1946" t="str">
            <v>UN</v>
          </cell>
          <cell r="F1946">
            <v>11300</v>
          </cell>
          <cell r="G1946">
            <v>42241</v>
          </cell>
        </row>
        <row r="1947">
          <cell r="C1947">
            <v>3500</v>
          </cell>
          <cell r="D1947" t="str">
            <v>Ornamentacion Y Jardineria - Suministro E Instalacion De Planta Pasto Mondo (Nombre Cientifico: Tradescantia Pallida), Incluye: Transporte Y Siembra.</v>
          </cell>
          <cell r="E1947" t="str">
            <v>UN</v>
          </cell>
          <cell r="F1947">
            <v>3000</v>
          </cell>
          <cell r="G1947">
            <v>41590</v>
          </cell>
        </row>
        <row r="1948">
          <cell r="C1948">
            <v>3501</v>
          </cell>
          <cell r="D1948" t="str">
            <v>Ornamentacion Y Jardineria - Suministro E Instalacion De Planta Hiedra (Nombre Cientifico: Hedera Helix), Incluye: Transporte Y Siembra.</v>
          </cell>
          <cell r="E1948" t="str">
            <v>UN</v>
          </cell>
          <cell r="F1948">
            <v>3000</v>
          </cell>
          <cell r="G1948">
            <v>42242</v>
          </cell>
        </row>
        <row r="1949">
          <cell r="C1949">
            <v>3502</v>
          </cell>
          <cell r="D1949" t="str">
            <v>Ornamentacion Y Jardineria - Suministro E Instalacion De Planta Curazao (Nombre Cientifico: Bougainvilea Glabra), Incluye: Transporte Y Siembra.</v>
          </cell>
          <cell r="E1949" t="str">
            <v>UN</v>
          </cell>
          <cell r="F1949">
            <v>12000</v>
          </cell>
          <cell r="G1949">
            <v>42242</v>
          </cell>
        </row>
        <row r="1950">
          <cell r="C1950">
            <v>3505</v>
          </cell>
          <cell r="D1950" t="str">
            <v>Control Red White D=3/4" O Similar.</v>
          </cell>
          <cell r="E1950" t="str">
            <v>UN</v>
          </cell>
          <cell r="F1950">
            <v>50483.17</v>
          </cell>
          <cell r="G1950">
            <v>42534</v>
          </cell>
        </row>
        <row r="1951">
          <cell r="C1951">
            <v>3508</v>
          </cell>
          <cell r="D1951" t="str">
            <v>Control Red White D=1" O Similar.</v>
          </cell>
          <cell r="E1951" t="str">
            <v>UN</v>
          </cell>
          <cell r="F1951">
            <v>72186.460000000006</v>
          </cell>
          <cell r="G1951">
            <v>41936</v>
          </cell>
        </row>
        <row r="1952">
          <cell r="C1952">
            <v>3512</v>
          </cell>
          <cell r="D1952" t="str">
            <v>Control Red White D= 1 1/2" O Similar.</v>
          </cell>
          <cell r="E1952" t="str">
            <v>UN</v>
          </cell>
          <cell r="F1952">
            <v>137564.95000000001</v>
          </cell>
          <cell r="G1952">
            <v>41927</v>
          </cell>
        </row>
        <row r="1953">
          <cell r="C1953">
            <v>3514</v>
          </cell>
          <cell r="D1953" t="str">
            <v>Colector Enterrado Tubo De Concreto, Clase 2, De 355 Mm De Diámetro, Incluye Lecho De Arena Nivelado Y Compactado, Relleno, Accesorios, Piezas Especiales, Junta De Goma Y Lubricantes.</v>
          </cell>
          <cell r="E1953" t="str">
            <v>ML</v>
          </cell>
          <cell r="F1953">
            <v>162389.1</v>
          </cell>
          <cell r="G1953">
            <v>42067</v>
          </cell>
        </row>
        <row r="1954">
          <cell r="C1954">
            <v>3517</v>
          </cell>
          <cell r="D1954" t="str">
            <v>Cheque Red White D=2" O Similar.</v>
          </cell>
          <cell r="E1954" t="str">
            <v>UN</v>
          </cell>
          <cell r="F1954">
            <v>203335.66</v>
          </cell>
          <cell r="G1954">
            <v>41570</v>
          </cell>
        </row>
        <row r="1955">
          <cell r="C1955">
            <v>3518</v>
          </cell>
          <cell r="D1955" t="str">
            <v>Colector Enterrado Tubo De Concreto, Clase 2, De 406 Mm De Diámetro, Incluye Lecho De Arena Nivelado Y Compactado, Relleno, Accesorios, Piezas Especiales, Junta De Goma Y Lubricantes.</v>
          </cell>
          <cell r="E1955" t="str">
            <v>ML</v>
          </cell>
          <cell r="F1955">
            <v>206106.3</v>
          </cell>
          <cell r="G1955">
            <v>42067</v>
          </cell>
        </row>
        <row r="1956">
          <cell r="C1956">
            <v>3521</v>
          </cell>
          <cell r="D1956" t="str">
            <v>Colector Enterrado Tubo De Concreto, Clase 2, De 457 Mm De Diámetro, Incluye Lecho De Arena Nivelado Y Compactado, Relleno, Accesorios, Piezas Especiales, Junta De Goma Y Lubricantes.</v>
          </cell>
          <cell r="E1956" t="str">
            <v>ML</v>
          </cell>
          <cell r="F1956">
            <v>279160.7</v>
          </cell>
          <cell r="G1956">
            <v>42067</v>
          </cell>
        </row>
        <row r="1957">
          <cell r="C1957">
            <v>3522</v>
          </cell>
          <cell r="D1957" t="str">
            <v>Llave Manguera D=1/2" Tipo Pesado.</v>
          </cell>
          <cell r="E1957" t="str">
            <v>UN</v>
          </cell>
          <cell r="F1957">
            <v>28766.98</v>
          </cell>
          <cell r="G1957">
            <v>41570</v>
          </cell>
        </row>
        <row r="1958">
          <cell r="C1958">
            <v>3523</v>
          </cell>
          <cell r="D1958" t="str">
            <v>Colector Enterrado Tubo De Concreto Reforzado, Clase 3, De  685 Mm De Diámetro, Incluye Lecho De Arena Nivelado Y Compactado, Relleno, Accesorios, Piezas Especiales, Junta De Goma Y Lubricantes</v>
          </cell>
          <cell r="E1958" t="str">
            <v>ML</v>
          </cell>
          <cell r="F1958">
            <v>537532.07999999996</v>
          </cell>
          <cell r="G1958">
            <v>42067</v>
          </cell>
        </row>
        <row r="1959">
          <cell r="C1959">
            <v>3524</v>
          </cell>
          <cell r="D1959" t="str">
            <v>Colector Enterrado Tubo De Concreto Reforzado, Clase 3, De 900 Mm De Diámetro, Incluye Lecho De Arena Nivelado Y Compactado, Relleno, Accesorios, Piezas Especiales, Junta De Goma Y Lubricantes.</v>
          </cell>
          <cell r="E1959" t="str">
            <v>ML</v>
          </cell>
          <cell r="F1959">
            <v>785054.84</v>
          </cell>
          <cell r="G1959">
            <v>42067</v>
          </cell>
        </row>
        <row r="1960">
          <cell r="C1960">
            <v>3525</v>
          </cell>
          <cell r="D1960" t="str">
            <v>Colector Enterrado Tubo De Concreto Reforzado, Clase 3, De 1200 Mm De Diámetro, Incluye Lecho De Arena Nivelado Y Compactado, Relleno, Accesorios, Piezas Especiales, Junta De Goma Y Lubricantes.</v>
          </cell>
          <cell r="E1960" t="str">
            <v>ML</v>
          </cell>
          <cell r="F1960">
            <v>1184752.8899999999</v>
          </cell>
          <cell r="G1960">
            <v>42067</v>
          </cell>
        </row>
        <row r="1961">
          <cell r="C1961">
            <v>3528</v>
          </cell>
          <cell r="D1961" t="str">
            <v>Lavado Inferior De La Losa De Cubierta Con Agua A Presión.</v>
          </cell>
          <cell r="E1961" t="str">
            <v>M2</v>
          </cell>
          <cell r="F1961">
            <v>16833.46</v>
          </cell>
          <cell r="G1961">
            <v>41570</v>
          </cell>
        </row>
        <row r="1962">
          <cell r="C1962">
            <v>3537</v>
          </cell>
          <cell r="D1962" t="str">
            <v>Aplicación De Sikatop-122 Sobre Losa. E=5Mm. En Obras De Rehabilitación.</v>
          </cell>
          <cell r="E1962" t="str">
            <v>M2</v>
          </cell>
          <cell r="F1962">
            <v>147047.32</v>
          </cell>
          <cell r="G1962">
            <v>41570</v>
          </cell>
        </row>
        <row r="1963">
          <cell r="C1963">
            <v>3538</v>
          </cell>
          <cell r="D1963" t="str">
            <v>Pozo Registro De 1.20 Metros De Diámetro Interior, Altura Útil Interior &lt;= 1.00 Metro, (Sin Base), De Elementos Prefabricados De Concreto Con Cierre De Tapa Circular Con Bloqueo Y Marco De Fundición Carga De Rotura 400 Kn</v>
          </cell>
          <cell r="E1963" t="str">
            <v>UN</v>
          </cell>
          <cell r="F1963">
            <v>1366692.26</v>
          </cell>
          <cell r="G1963">
            <v>41799</v>
          </cell>
        </row>
        <row r="1964">
          <cell r="C1964">
            <v>3539</v>
          </cell>
          <cell r="D1964" t="str">
            <v>Pozo De Inspeccion De Diámetro De Cilindro De 1.20 Metros, 1 Metro&lt;H&lt;= 1.45 Metros, De Elementos Prefabricados De Concreto Con Cierre De Tapa Circular Con Bloqueo Y Marco De Fundición</v>
          </cell>
          <cell r="E1964" t="str">
            <v>UN</v>
          </cell>
          <cell r="F1964">
            <v>1659012.26</v>
          </cell>
          <cell r="G1964">
            <v>42699</v>
          </cell>
        </row>
        <row r="1965">
          <cell r="C1965">
            <v>3540</v>
          </cell>
          <cell r="D1965" t="str">
            <v>Pozo Registro De 1.20 Metros De Diámetro Interior, Altura Útil Interior = 2.00 Metro, (Sin Base), De Elementos Prefabricados De Concreto Con Cierre De Tapa Circular Con Bloqueo Y Marco De Fundición Carga De Rotura 400 Kn</v>
          </cell>
          <cell r="E1965" t="str">
            <v>UN</v>
          </cell>
          <cell r="F1965">
            <v>1936154.61</v>
          </cell>
          <cell r="G1965">
            <v>41799</v>
          </cell>
        </row>
        <row r="1966">
          <cell r="C1966">
            <v>3541</v>
          </cell>
          <cell r="D1966" t="str">
            <v>Pozo Registro De 1.20 Metros De Diámetro Interior, Altura Útil Interior = 2.50 Metro, (Sin Base), De Elementos Prefabricados De Concreto Con Cierre De Tapa Circular Con Bloqueo Y Marco De Fundición Carga De Rotura 400 Kn</v>
          </cell>
          <cell r="E1966" t="str">
            <v>UN</v>
          </cell>
          <cell r="F1966">
            <v>2228474.61</v>
          </cell>
          <cell r="G1966">
            <v>41563</v>
          </cell>
        </row>
        <row r="1967">
          <cell r="C1967">
            <v>3542</v>
          </cell>
          <cell r="D1967" t="str">
            <v>Pozo De Inspeccion De Cilindro De 1.20 Metros, 1.80 Metros&lt;H&lt;= 3.00 Metros, De Elementos Prefabricados De Concreto Con Cierre De Tapa Circular Con Bloqueo Y Marco De Fundición</v>
          </cell>
          <cell r="E1967" t="str">
            <v>UN</v>
          </cell>
          <cell r="F1967">
            <v>2788754.61</v>
          </cell>
          <cell r="G1967">
            <v>42699</v>
          </cell>
        </row>
        <row r="1968">
          <cell r="C1968">
            <v>3543</v>
          </cell>
          <cell r="D1968" t="str">
            <v>Pozo Registro De 1.20 Metros De Diámetro Interior, Altura Útil Interior = 3.50 Metro, (Sin Base), De Elementos Prefabricados De Concreto Con Cierre De Tapa Circular Con Bloqueo Y Marco De Fundición Carga De Rotura 400 Kn</v>
          </cell>
          <cell r="E1968" t="str">
            <v>UN</v>
          </cell>
          <cell r="F1968">
            <v>3349034.61</v>
          </cell>
          <cell r="G1968">
            <v>41799</v>
          </cell>
        </row>
        <row r="1969">
          <cell r="C1969">
            <v>3548</v>
          </cell>
          <cell r="D1969" t="str">
            <v>Inyección De Grietas En Obras De Rehabilitación.</v>
          </cell>
          <cell r="E1969" t="str">
            <v>KG</v>
          </cell>
          <cell r="F1969">
            <v>329453.94</v>
          </cell>
          <cell r="G1969">
            <v>41570</v>
          </cell>
        </row>
        <row r="1970">
          <cell r="C1970">
            <v>3549</v>
          </cell>
          <cell r="D1970" t="str">
            <v>Demolición De Losa Existente En Obras De Rehabilitación.</v>
          </cell>
          <cell r="E1970" t="str">
            <v>M2</v>
          </cell>
          <cell r="F1970">
            <v>226465.37</v>
          </cell>
          <cell r="G1970">
            <v>41570</v>
          </cell>
        </row>
        <row r="1971">
          <cell r="C1971">
            <v>3550</v>
          </cell>
          <cell r="D1971" t="str">
            <v>Demolición De Nudos Para Unión De Columnas En Obras De Rehabilitación.</v>
          </cell>
          <cell r="E1971" t="str">
            <v>M3</v>
          </cell>
          <cell r="F1971">
            <v>631237.42000000004</v>
          </cell>
          <cell r="G1971">
            <v>41936</v>
          </cell>
        </row>
        <row r="1972">
          <cell r="C1972">
            <v>3551</v>
          </cell>
          <cell r="D1972" t="str">
            <v>Concreto De 4000 Psi Para Columna En Obra De Rehabilitaciónestructural, Con Aplicación De Epóxico Sikadur 32, Sikafiber Ad, Sika Fluid, Sika Set Nc, Formaletería Paraaseguramiento Y Apuntalamiento En La Zona.</v>
          </cell>
          <cell r="E1972" t="str">
            <v>M3</v>
          </cell>
          <cell r="F1972">
            <v>1063170.58</v>
          </cell>
          <cell r="G1972">
            <v>41570</v>
          </cell>
        </row>
        <row r="1973">
          <cell r="C1973">
            <v>3552</v>
          </cell>
          <cell r="D1973" t="str">
            <v>Concreto Para Losa Maciza E=0.10M F'C=4000 Psi.</v>
          </cell>
          <cell r="E1973" t="str">
            <v>M2</v>
          </cell>
          <cell r="F1973">
            <v>186573.57</v>
          </cell>
          <cell r="G1973">
            <v>41570</v>
          </cell>
        </row>
        <row r="1974">
          <cell r="C1974">
            <v>3556</v>
          </cell>
          <cell r="D1974" t="str">
            <v>Suministro E Instalación De Cinta De Carbono Sikawrap 600C Para Vigas En Obras De Rehabilitación.</v>
          </cell>
          <cell r="E1974" t="str">
            <v>M2</v>
          </cell>
          <cell r="F1974">
            <v>538755.54</v>
          </cell>
          <cell r="G1974">
            <v>41570</v>
          </cell>
        </row>
        <row r="1975">
          <cell r="C1975">
            <v>3557</v>
          </cell>
          <cell r="D1975" t="str">
            <v>Punto De Aguas Lluvias D=6" Pvc Sanitario.</v>
          </cell>
          <cell r="E1975" t="str">
            <v>UN</v>
          </cell>
          <cell r="F1975">
            <v>77122.59</v>
          </cell>
          <cell r="G1975">
            <v>42534</v>
          </cell>
        </row>
        <row r="1976">
          <cell r="C1976">
            <v>3562</v>
          </cell>
          <cell r="D1976" t="str">
            <v>Suministro E Instalación De Válvula De Control Red White D=2" O Similar.</v>
          </cell>
          <cell r="E1976" t="str">
            <v>UN</v>
          </cell>
          <cell r="F1976">
            <v>181739.12</v>
          </cell>
          <cell r="G1976">
            <v>42572</v>
          </cell>
        </row>
        <row r="1977">
          <cell r="C1977">
            <v>3565</v>
          </cell>
          <cell r="D1977" t="str">
            <v>Suministro E Instalación De Válvula Mariposa D=2 1/2".</v>
          </cell>
          <cell r="E1977" t="str">
            <v>UN</v>
          </cell>
          <cell r="F1977">
            <v>326448.36</v>
          </cell>
          <cell r="G1977">
            <v>41737</v>
          </cell>
        </row>
        <row r="1978">
          <cell r="C1978">
            <v>3568</v>
          </cell>
          <cell r="D1978" t="str">
            <v>Suministro E Instalación De Tubería De Agua Potable Pvc D= 2 1/2".</v>
          </cell>
          <cell r="E1978" t="str">
            <v>ML</v>
          </cell>
          <cell r="F1978">
            <v>52307.519999999997</v>
          </cell>
          <cell r="G1978">
            <v>42572</v>
          </cell>
        </row>
        <row r="1979">
          <cell r="C1979">
            <v>3571</v>
          </cell>
          <cell r="D1979" t="str">
            <v>Suministro E Instalación De Boya Mecánica D= 1".</v>
          </cell>
          <cell r="E1979" t="str">
            <v>UN</v>
          </cell>
          <cell r="F1979">
            <v>202416.36</v>
          </cell>
          <cell r="G1979">
            <v>41936</v>
          </cell>
        </row>
        <row r="1980">
          <cell r="C1980">
            <v>3574</v>
          </cell>
          <cell r="D1980" t="str">
            <v>Suministro E Instalación De Punto De Aguas Lluvias D=4" Pvc.</v>
          </cell>
          <cell r="E1980" t="str">
            <v>UN</v>
          </cell>
          <cell r="F1980">
            <v>53836.45</v>
          </cell>
          <cell r="G1980">
            <v>42578</v>
          </cell>
        </row>
        <row r="1981">
          <cell r="C1981">
            <v>3576</v>
          </cell>
          <cell r="D1981" t="str">
            <v>Suministro E Instalación De Puntos De Aguas Lluvias D=3" Pvc.</v>
          </cell>
          <cell r="E1981" t="str">
            <v>UN</v>
          </cell>
          <cell r="F1981">
            <v>40773.4</v>
          </cell>
          <cell r="G1981">
            <v>41737</v>
          </cell>
        </row>
        <row r="1982">
          <cell r="C1982">
            <v>3579</v>
          </cell>
          <cell r="D1982" t="str">
            <v>Suministro E Instalación De Rejilla Cúpula En Aluminio De 6"X4".</v>
          </cell>
          <cell r="E1982" t="str">
            <v>UN</v>
          </cell>
          <cell r="F1982">
            <v>35362.36</v>
          </cell>
          <cell r="G1982">
            <v>41936</v>
          </cell>
        </row>
        <row r="1983">
          <cell r="C1983">
            <v>3580</v>
          </cell>
          <cell r="D1983" t="str">
            <v>Suministro E Instalación De Rejilla Cúpula En Aluminio De 5"X3".</v>
          </cell>
          <cell r="E1983" t="str">
            <v>UN</v>
          </cell>
          <cell r="F1983">
            <v>34365.82</v>
          </cell>
          <cell r="G1983">
            <v>41936</v>
          </cell>
        </row>
        <row r="1984">
          <cell r="C1984">
            <v>3581</v>
          </cell>
          <cell r="D1984" t="str">
            <v>Suministro E Instalación De Control Cierre Rápido D=1/2" Italy O Similar.</v>
          </cell>
          <cell r="E1984" t="str">
            <v>UN</v>
          </cell>
          <cell r="F1984">
            <v>29027.83</v>
          </cell>
          <cell r="G1984">
            <v>42416</v>
          </cell>
        </row>
        <row r="1985">
          <cell r="C1985">
            <v>3585</v>
          </cell>
          <cell r="D1985" t="str">
            <v>Pasamuros Tanque Subterráneo D=3".</v>
          </cell>
          <cell r="E1985" t="str">
            <v>UN</v>
          </cell>
          <cell r="F1985">
            <v>197211.07</v>
          </cell>
          <cell r="G1985">
            <v>41570</v>
          </cell>
        </row>
        <row r="1986">
          <cell r="C1986">
            <v>3586</v>
          </cell>
          <cell r="D1986" t="str">
            <v>Suministro E Instalación De Caja De Válvulas De 1 X 1 X 0.60 M. Incluye Tapa.</v>
          </cell>
          <cell r="E1986" t="str">
            <v>UN</v>
          </cell>
          <cell r="F1986">
            <v>1747371.53</v>
          </cell>
          <cell r="G1986">
            <v>41570</v>
          </cell>
        </row>
        <row r="1987">
          <cell r="C1987">
            <v>3592</v>
          </cell>
          <cell r="D1987" t="str">
            <v>Cableado De Acometida Motor-Tablero. Ver Diseño.</v>
          </cell>
          <cell r="E1987" t="str">
            <v>GL</v>
          </cell>
          <cell r="F1987">
            <v>320000</v>
          </cell>
          <cell r="G1987">
            <v>41564</v>
          </cell>
        </row>
        <row r="1988">
          <cell r="C1988">
            <v>3593</v>
          </cell>
          <cell r="D1988" t="str">
            <v>Conexión Mecánica Para Succión E Impulsión. Ver Diseño.</v>
          </cell>
          <cell r="E1988" t="str">
            <v>GL</v>
          </cell>
          <cell r="F1988">
            <v>350000</v>
          </cell>
          <cell r="G1988">
            <v>41564</v>
          </cell>
        </row>
        <row r="1989">
          <cell r="C1989">
            <v>3594</v>
          </cell>
          <cell r="D1989" t="str">
            <v>Suministro E Instalación De Equipo De Bombeo Hidrofló 5 H.P./Tk. Ver Diseño.</v>
          </cell>
          <cell r="E1989" t="str">
            <v>UN</v>
          </cell>
          <cell r="F1989">
            <v>6990093.3600000003</v>
          </cell>
          <cell r="G1989">
            <v>42538</v>
          </cell>
        </row>
        <row r="1990">
          <cell r="C1990">
            <v>3598</v>
          </cell>
          <cell r="D1990" t="str">
            <v>Suministro E Instalación De Llave Para Lavadero De 1/2". Incluye Extensión.</v>
          </cell>
          <cell r="E1990" t="str">
            <v>UN</v>
          </cell>
          <cell r="F1990">
            <v>33566.980000000003</v>
          </cell>
          <cell r="G1990">
            <v>41936</v>
          </cell>
        </row>
        <row r="1991">
          <cell r="C1991">
            <v>3601</v>
          </cell>
          <cell r="D1991" t="str">
            <v>Instalación De Conexión Cond 2/4Cu-4Cu.</v>
          </cell>
          <cell r="E1991" t="str">
            <v>UN</v>
          </cell>
          <cell r="F1991">
            <v>77955.41</v>
          </cell>
          <cell r="G1991">
            <v>41569</v>
          </cell>
        </row>
        <row r="1992">
          <cell r="C1992">
            <v>3603</v>
          </cell>
          <cell r="D1992" t="str">
            <v>Suministro E Instalación De Conexión Cond Acsr 1/0 A Estribo M.T.</v>
          </cell>
          <cell r="E1992" t="str">
            <v>UN</v>
          </cell>
          <cell r="F1992">
            <v>156938.95000000001</v>
          </cell>
          <cell r="G1992">
            <v>41569</v>
          </cell>
        </row>
        <row r="1993">
          <cell r="C1993">
            <v>3604</v>
          </cell>
          <cell r="D1993" t="str">
            <v>Suministro E Instalación De Paso Aéreo Subterráneo Bt En Poste De Tubería De 3".</v>
          </cell>
          <cell r="E1993" t="str">
            <v>ML</v>
          </cell>
          <cell r="F1993">
            <v>57696.95</v>
          </cell>
          <cell r="G1993">
            <v>42524</v>
          </cell>
        </row>
        <row r="1994">
          <cell r="C1994">
            <v>3605</v>
          </cell>
          <cell r="D1994" t="str">
            <v>Suministro E Instalación De Aislador Tipo Poste 13,2 Kv Contaminación Alta.</v>
          </cell>
          <cell r="E1994" t="str">
            <v>UN</v>
          </cell>
          <cell r="F1994">
            <v>268832.99</v>
          </cell>
          <cell r="G1994">
            <v>41569</v>
          </cell>
        </row>
        <row r="1995">
          <cell r="C1995">
            <v>3606</v>
          </cell>
          <cell r="D1995" t="str">
            <v>Suministro E Instalación De Transformador Trif En Poste Nn 13,2 Kv/208-120V-112.5Kva Con Protección.</v>
          </cell>
          <cell r="E1995" t="str">
            <v>UN</v>
          </cell>
          <cell r="F1995">
            <v>16831468.949999999</v>
          </cell>
          <cell r="G1995">
            <v>42524</v>
          </cell>
        </row>
        <row r="1996">
          <cell r="C1996">
            <v>3607</v>
          </cell>
          <cell r="D1996" t="str">
            <v>Suministro E Instalación De Cruceta Metálica Auxiliar De Protecciones.</v>
          </cell>
          <cell r="E1996" t="str">
            <v>UN</v>
          </cell>
          <cell r="F1996">
            <v>222168.95999999999</v>
          </cell>
          <cell r="G1996">
            <v>41569</v>
          </cell>
        </row>
        <row r="1997">
          <cell r="C1997">
            <v>3608</v>
          </cell>
          <cell r="D1997" t="str">
            <v>Reubicación De Transformador Trifásico 13,2 Kv En Poste Nn.</v>
          </cell>
          <cell r="E1997" t="str">
            <v>UN</v>
          </cell>
          <cell r="F1997">
            <v>1249544.44</v>
          </cell>
          <cell r="G1997">
            <v>41569</v>
          </cell>
        </row>
        <row r="1998">
          <cell r="C1998">
            <v>3609</v>
          </cell>
          <cell r="D1998" t="str">
            <v>Reubicación De Luminaria Ap.</v>
          </cell>
          <cell r="E1998" t="str">
            <v>UN</v>
          </cell>
          <cell r="F1998">
            <v>131837.98000000001</v>
          </cell>
          <cell r="G1998">
            <v>42457</v>
          </cell>
        </row>
        <row r="1999">
          <cell r="C1999">
            <v>3611</v>
          </cell>
          <cell r="D1999" t="str">
            <v>Suministro E Instalación De Medidor 2F, 3H, 240V De 15 A 60 Amperios. Ver Diseño.</v>
          </cell>
          <cell r="E1999" t="str">
            <v>UN</v>
          </cell>
          <cell r="F1999">
            <v>243451.38</v>
          </cell>
          <cell r="G1999">
            <v>41569</v>
          </cell>
        </row>
        <row r="2000">
          <cell r="C2000">
            <v>3613</v>
          </cell>
          <cell r="D2000" t="str">
            <v>Construcción Canalización C/ Dos Tubos De 2" De Diámetro En Lecho De Arena.</v>
          </cell>
          <cell r="E2000" t="str">
            <v>ML</v>
          </cell>
          <cell r="F2000">
            <v>42343.67</v>
          </cell>
          <cell r="G2000">
            <v>42534</v>
          </cell>
        </row>
        <row r="2001">
          <cell r="C2001">
            <v>3618</v>
          </cell>
          <cell r="D2001" t="str">
            <v>Suministro E Instalación De Equipo De Medida Semidirecta Tipo Interior.</v>
          </cell>
          <cell r="E2001" t="str">
            <v>ML</v>
          </cell>
          <cell r="F2001">
            <v>4147671.15</v>
          </cell>
          <cell r="G2001">
            <v>42067</v>
          </cell>
        </row>
        <row r="2002">
          <cell r="C2002">
            <v>3626</v>
          </cell>
          <cell r="D2002" t="str">
            <v>Instalación De Salida Para Alumbrado. No Incluye Lámpara.</v>
          </cell>
          <cell r="E2002" t="str">
            <v>UN</v>
          </cell>
          <cell r="F2002">
            <v>114258.97</v>
          </cell>
          <cell r="G2002">
            <v>42524</v>
          </cell>
        </row>
        <row r="2003">
          <cell r="C2003">
            <v>3627</v>
          </cell>
          <cell r="D2003" t="str">
            <v>Instalación Salida Paratoma Común 120 V. Incluye Polo A Tierra.</v>
          </cell>
          <cell r="E2003" t="str">
            <v>UN</v>
          </cell>
          <cell r="F2003">
            <v>125804.05</v>
          </cell>
          <cell r="G2003">
            <v>42524</v>
          </cell>
        </row>
        <row r="2004">
          <cell r="C2004">
            <v>3631</v>
          </cell>
          <cell r="D2004" t="str">
            <v>Instalación De Salida Para Aire Acondicionado Bifásico.</v>
          </cell>
          <cell r="E2004" t="str">
            <v>UN</v>
          </cell>
          <cell r="F2004">
            <v>1509661.66</v>
          </cell>
          <cell r="G2004">
            <v>41569</v>
          </cell>
        </row>
        <row r="2005">
          <cell r="C2005">
            <v>3632</v>
          </cell>
          <cell r="D2005" t="str">
            <v>Suministro E Instalación De Interruptor Sencillo.</v>
          </cell>
          <cell r="E2005" t="str">
            <v>UN</v>
          </cell>
          <cell r="F2005">
            <v>108931.12</v>
          </cell>
          <cell r="G2005">
            <v>42578</v>
          </cell>
        </row>
        <row r="2006">
          <cell r="C2006">
            <v>3633</v>
          </cell>
          <cell r="D2006" t="str">
            <v>Suministro E Instalación De Acometida 3#4/0 + #4/0 + #2T Cu Thhw.</v>
          </cell>
          <cell r="E2006" t="str">
            <v>ML</v>
          </cell>
          <cell r="F2006">
            <v>170158.15</v>
          </cell>
          <cell r="G2006">
            <v>41569</v>
          </cell>
        </row>
        <row r="2007">
          <cell r="C2007">
            <v>3634</v>
          </cell>
          <cell r="D2007" t="str">
            <v>Suministro E Instalación De Acometida 3#1/0 + #1/0 + #2T Cu Thhw.</v>
          </cell>
          <cell r="E2007" t="str">
            <v>ML</v>
          </cell>
          <cell r="F2007">
            <v>98968.49</v>
          </cell>
          <cell r="G2007">
            <v>42524</v>
          </cell>
        </row>
        <row r="2008">
          <cell r="C2008">
            <v>3635</v>
          </cell>
          <cell r="D2008" t="str">
            <v>Suministro E Instalación De Acometida 3#2 + #4 + #10T Cu Thhw.</v>
          </cell>
          <cell r="E2008" t="str">
            <v>ML</v>
          </cell>
          <cell r="F2008">
            <v>61105.5</v>
          </cell>
          <cell r="G2008">
            <v>41569</v>
          </cell>
        </row>
        <row r="2009">
          <cell r="C2009">
            <v>3638</v>
          </cell>
          <cell r="D2009" t="str">
            <v>Suministro E Instalación De Breaker Industrial De 3 X 90 A.</v>
          </cell>
          <cell r="E2009" t="str">
            <v>UN</v>
          </cell>
          <cell r="F2009">
            <v>607148.63</v>
          </cell>
          <cell r="G2009">
            <v>41569</v>
          </cell>
        </row>
        <row r="2010">
          <cell r="C2010">
            <v>3639</v>
          </cell>
          <cell r="D2010" t="str">
            <v>Suministro E Instalación De Breaker Industrial De 3 X 350 A.</v>
          </cell>
          <cell r="E2010" t="str">
            <v>UN</v>
          </cell>
          <cell r="F2010">
            <v>1155304.42</v>
          </cell>
          <cell r="G2010">
            <v>41569</v>
          </cell>
        </row>
        <row r="2011">
          <cell r="C2011">
            <v>3640</v>
          </cell>
          <cell r="D2011" t="str">
            <v>Suministro E Instalación De Acometida Parcial 2#12 + 14T Cu Thhw.</v>
          </cell>
          <cell r="E2011" t="str">
            <v>ML</v>
          </cell>
          <cell r="F2011">
            <v>20324.96</v>
          </cell>
          <cell r="G2011">
            <v>41569</v>
          </cell>
        </row>
        <row r="2012">
          <cell r="C2012">
            <v>3641</v>
          </cell>
          <cell r="D2012" t="str">
            <v>Suministro E Instalación De Tubería Emt Conduit De 1".</v>
          </cell>
          <cell r="E2012" t="str">
            <v>ML</v>
          </cell>
          <cell r="F2012">
            <v>31774.69</v>
          </cell>
          <cell r="G2012">
            <v>42578</v>
          </cell>
        </row>
        <row r="2013">
          <cell r="C2013">
            <v>3646</v>
          </cell>
          <cell r="D2013" t="str">
            <v>Suministro E Instalación De Tubería Emt Conduit De 2".</v>
          </cell>
          <cell r="E2013" t="str">
            <v>ML</v>
          </cell>
          <cell r="F2013">
            <v>189831.23</v>
          </cell>
          <cell r="G2013">
            <v>41569</v>
          </cell>
        </row>
        <row r="2014">
          <cell r="C2014">
            <v>3648</v>
          </cell>
          <cell r="D2014" t="str">
            <v>Suministro E Instalación De Conector Bimetálico Tubular 3M De Ojo No. 8 Awg.</v>
          </cell>
          <cell r="E2014" t="str">
            <v>UN</v>
          </cell>
          <cell r="F2014">
            <v>9049.69</v>
          </cell>
          <cell r="G2014">
            <v>41569</v>
          </cell>
        </row>
        <row r="2015">
          <cell r="C2015">
            <v>3649</v>
          </cell>
          <cell r="D2015" t="str">
            <v>Suministro E Instalación De Conector Bimetálico Tubular 3M De Ojo No. 2 Awg.</v>
          </cell>
          <cell r="E2015" t="str">
            <v>UN</v>
          </cell>
          <cell r="F2015">
            <v>12531.56</v>
          </cell>
          <cell r="G2015">
            <v>42067</v>
          </cell>
        </row>
        <row r="2016">
          <cell r="C2016">
            <v>3651</v>
          </cell>
          <cell r="D2016" t="str">
            <v>Suministro E Instalación De Conector Bimetálico Tubular 3M De Ojo No. 1/0 Awg.</v>
          </cell>
          <cell r="E2016" t="str">
            <v>UN</v>
          </cell>
          <cell r="F2016">
            <v>24761.27</v>
          </cell>
          <cell r="G2016">
            <v>42067</v>
          </cell>
        </row>
        <row r="2017">
          <cell r="C2017">
            <v>3653</v>
          </cell>
          <cell r="D2017" t="str">
            <v>Suministro E Instalación De Conector Bimetálico Tubular 3M De Ojo No. 4/0 Awg.</v>
          </cell>
          <cell r="E2017" t="str">
            <v>UN</v>
          </cell>
          <cell r="F2017">
            <v>39963.26</v>
          </cell>
          <cell r="G2017">
            <v>42135</v>
          </cell>
        </row>
        <row r="2018">
          <cell r="C2018">
            <v>3654</v>
          </cell>
          <cell r="D2018" t="str">
            <v>Suministro E Instalación De Tablero Trifásico Con Puerta Y Espacio Para Totalizador 18 Circuitos Empotrar.</v>
          </cell>
          <cell r="E2018" t="str">
            <v>UN</v>
          </cell>
          <cell r="F2018">
            <v>603287.35</v>
          </cell>
          <cell r="G2018">
            <v>42534</v>
          </cell>
        </row>
        <row r="2019">
          <cell r="C2019">
            <v>3659</v>
          </cell>
          <cell r="D2019" t="str">
            <v>Instalación De Salida Para Toma Gfci 120 V. Incluye Polo A Tierra.</v>
          </cell>
          <cell r="E2019" t="str">
            <v>UN</v>
          </cell>
          <cell r="F2019">
            <v>152588.21</v>
          </cell>
          <cell r="G2019">
            <v>42578</v>
          </cell>
        </row>
        <row r="2020">
          <cell r="C2020">
            <v>3661</v>
          </cell>
          <cell r="D2020" t="str">
            <v>Suministro E Instalación De Puerta De Estera Metálica De 2M X 2M. Incluye Accesorios Para Instalación.</v>
          </cell>
          <cell r="E2020" t="str">
            <v>M2</v>
          </cell>
          <cell r="F2020">
            <v>677466.94</v>
          </cell>
          <cell r="G2020">
            <v>41570</v>
          </cell>
        </row>
        <row r="2021">
          <cell r="C2021">
            <v>3667</v>
          </cell>
          <cell r="D2021" t="str">
            <v>Suministro E Instalación De Puerta Tipo Reja. Estera Transparente. Ver Planos.</v>
          </cell>
          <cell r="E2021" t="str">
            <v>UN</v>
          </cell>
          <cell r="F2021">
            <v>1709123.43</v>
          </cell>
          <cell r="G2021">
            <v>41936</v>
          </cell>
        </row>
        <row r="2022">
          <cell r="C2022">
            <v>3668</v>
          </cell>
          <cell r="D2022" t="str">
            <v>Suministro E Instalación De Ventana Tipo Patrimonial. Ver Planos.</v>
          </cell>
          <cell r="E2022" t="str">
            <v>M2</v>
          </cell>
          <cell r="F2022">
            <v>1016534.45</v>
          </cell>
          <cell r="G2022">
            <v>41936</v>
          </cell>
        </row>
        <row r="2023">
          <cell r="C2023">
            <v>3671</v>
          </cell>
          <cell r="D2023" t="str">
            <v>Suministro, Instalacion Y Montaje De Estructura Metalica Para Pabellon En Cerchas Metalicas, Correas, Riostras, Tensores, Platinas De Anclaje, Pintura En Anticorrosivo Base Cromato De Zinc, Acabado En Esmalte, Incluye: Excavaciones, Rellenos, Estructura, Mamposteria Y Acabados - (Ver Diseño).</v>
          </cell>
          <cell r="E2023" t="str">
            <v>UN</v>
          </cell>
          <cell r="F2023">
            <v>104782741.56999999</v>
          </cell>
          <cell r="G2023">
            <v>41670</v>
          </cell>
        </row>
        <row r="2024">
          <cell r="C2024">
            <v>3672</v>
          </cell>
          <cell r="D2024" t="str">
            <v>Suministro E Instalacion De Cubierta En Pergola De Piezas De Madera Teca De 4.5 Centimetros X 12.00 Centimetros, Longitud 3.20 Metros, Ancladas Con Tornilleria Galvanizada, Soportados Sobre Perfiles Metalicos De 6.00 Metros X 3" X 6" Galvanizado, Incluye Tubo De Acero Inoxidable De 1" X 6.00 Metros De Longitud, El Cual Garantiza La Distancia Entre Listones (Ver Diseño).</v>
          </cell>
          <cell r="E2024" t="str">
            <v>UN</v>
          </cell>
          <cell r="F2024">
            <v>6529697.7800000003</v>
          </cell>
          <cell r="G2024">
            <v>41717</v>
          </cell>
        </row>
        <row r="2025">
          <cell r="C2025">
            <v>3673</v>
          </cell>
          <cell r="D2025" t="str">
            <v>Piso De Caucho Reciclado Y Tratado Para Proteccion En Zona De Juegos Infantiles (Ver Diseño).</v>
          </cell>
          <cell r="E2025" t="str">
            <v>M2</v>
          </cell>
          <cell r="F2025">
            <v>99470</v>
          </cell>
          <cell r="G2025">
            <v>42496</v>
          </cell>
        </row>
        <row r="2026">
          <cell r="C2026">
            <v>3676</v>
          </cell>
          <cell r="D2026" t="str">
            <v>Grama Sintetica Area Aferente A Juegos Infantiles (Ver Diseño).</v>
          </cell>
          <cell r="E2026" t="str">
            <v>M2</v>
          </cell>
          <cell r="F2026">
            <v>88493</v>
          </cell>
          <cell r="G2026">
            <v>42534</v>
          </cell>
        </row>
        <row r="2027">
          <cell r="C2027">
            <v>3678</v>
          </cell>
          <cell r="D2027" t="str">
            <v>Pintura De Esmalte Para Marcos Cancha De Futbol En Arena (Ver Diseño).</v>
          </cell>
          <cell r="E2027" t="str">
            <v>UN</v>
          </cell>
          <cell r="F2027">
            <v>322834.78999999998</v>
          </cell>
          <cell r="G2027">
            <v>42496</v>
          </cell>
        </row>
        <row r="2028">
          <cell r="C2028">
            <v>3679</v>
          </cell>
          <cell r="D2028" t="str">
            <v>Pintura En Esmalte Color Negro Para Losa (Ver Diseño).</v>
          </cell>
          <cell r="E2028" t="str">
            <v>M2</v>
          </cell>
          <cell r="F2028">
            <v>32164.46</v>
          </cell>
          <cell r="G2028">
            <v>41591</v>
          </cell>
        </row>
        <row r="2029">
          <cell r="C2029">
            <v>3681</v>
          </cell>
          <cell r="D2029" t="str">
            <v>Detalle Alegorico Al Carnaval En Piso Cumbiodromo (Ver Diseño).</v>
          </cell>
          <cell r="E2029" t="str">
            <v>UN</v>
          </cell>
          <cell r="F2029">
            <v>3081232</v>
          </cell>
          <cell r="G2029">
            <v>41670</v>
          </cell>
        </row>
        <row r="2030">
          <cell r="C2030">
            <v>3682</v>
          </cell>
          <cell r="D2030" t="str">
            <v>Limpieza Y Pulida De Busto (Ver Diseño).</v>
          </cell>
          <cell r="E2030" t="str">
            <v>UN</v>
          </cell>
          <cell r="F2030">
            <v>136448.07</v>
          </cell>
          <cell r="G2030">
            <v>42496</v>
          </cell>
        </row>
        <row r="2031">
          <cell r="C2031">
            <v>3684</v>
          </cell>
          <cell r="D2031" t="str">
            <v>Enchape En Ceramica Color Cafe Madera Brillante De 0.35 X 0.60 Metros (Ver Diseño).</v>
          </cell>
          <cell r="E2031" t="str">
            <v>M2</v>
          </cell>
          <cell r="F2031">
            <v>69959.199999999997</v>
          </cell>
          <cell r="G2031">
            <v>41591</v>
          </cell>
        </row>
        <row r="2032">
          <cell r="C2032">
            <v>3685</v>
          </cell>
          <cell r="D2032" t="str">
            <v>Mallas Para Marcos De 3.00 X 2.00 Metros En Cancha De Futbol (Ver Diseño).</v>
          </cell>
          <cell r="E2032" t="str">
            <v>UN</v>
          </cell>
          <cell r="F2032">
            <v>266950.73</v>
          </cell>
          <cell r="G2032">
            <v>42496</v>
          </cell>
        </row>
        <row r="2033">
          <cell r="C2033">
            <v>3687</v>
          </cell>
          <cell r="D2033" t="str">
            <v>Suministro E Instalacion De Banca En Concreto, Acabado En Granito De 2.40 X 0.44 Metros (Ver Diseño).</v>
          </cell>
          <cell r="E2033" t="str">
            <v>UN</v>
          </cell>
          <cell r="F2033">
            <v>2166211.27</v>
          </cell>
          <cell r="G2033">
            <v>42496</v>
          </cell>
        </row>
        <row r="2034">
          <cell r="C2034">
            <v>3690</v>
          </cell>
          <cell r="D2034" t="str">
            <v>Suministro E Instalacion De Juego De Mesa Con 6 Puestos, Antibandalicas De Concreto (Ver Diseño).</v>
          </cell>
          <cell r="E2034" t="str">
            <v>UN</v>
          </cell>
          <cell r="F2034">
            <v>3984010.23</v>
          </cell>
          <cell r="G2034">
            <v>41670</v>
          </cell>
        </row>
        <row r="2035">
          <cell r="C2035">
            <v>3692</v>
          </cell>
          <cell r="D2035" t="str">
            <v>Suministro E Instalacion De Juego De Mesa Con 4 Puestos, Antibandalicas De Concreto (Ver Diseño).</v>
          </cell>
          <cell r="E2035" t="str">
            <v>UN</v>
          </cell>
          <cell r="F2035">
            <v>2014010.23</v>
          </cell>
          <cell r="G2035">
            <v>42496</v>
          </cell>
        </row>
        <row r="2036">
          <cell r="C2036">
            <v>3693</v>
          </cell>
          <cell r="D2036" t="str">
            <v>Suministro E Instalacion De Cubos Con Perforaciones En Granito Pulido (Ver Diseño).</v>
          </cell>
          <cell r="E2036" t="str">
            <v>UN</v>
          </cell>
          <cell r="F2036">
            <v>488040.83</v>
          </cell>
          <cell r="G2036">
            <v>41670</v>
          </cell>
        </row>
        <row r="2037">
          <cell r="C2037">
            <v>3695</v>
          </cell>
          <cell r="D2037" t="str">
            <v>Suministro E Instalacion De Cubos Solidos En Granito Pulido (Ver Diseño).+</v>
          </cell>
          <cell r="E2037" t="str">
            <v>UN</v>
          </cell>
          <cell r="F2037">
            <v>542606.93999999994</v>
          </cell>
          <cell r="G2037">
            <v>42496</v>
          </cell>
        </row>
        <row r="2038">
          <cell r="C2038">
            <v>3698</v>
          </cell>
          <cell r="D2038" t="str">
            <v>Suministro De Caneca En Concreto (Ver Diseño).</v>
          </cell>
          <cell r="E2038" t="str">
            <v>UN</v>
          </cell>
          <cell r="F2038">
            <v>1861858.44</v>
          </cell>
          <cell r="G2038">
            <v>41968</v>
          </cell>
        </row>
        <row r="2039">
          <cell r="C2039">
            <v>3700</v>
          </cell>
          <cell r="D2039" t="str">
            <v>Suministro E Instalacion De Tubos Metalicos Galvanizados Para Diseño En Estructura Base De Pergolas (Ver Diseño).</v>
          </cell>
          <cell r="E2039" t="str">
            <v>UN</v>
          </cell>
          <cell r="F2039">
            <v>778060</v>
          </cell>
          <cell r="G2039">
            <v>41717</v>
          </cell>
        </row>
        <row r="2040">
          <cell r="C2040">
            <v>3703</v>
          </cell>
          <cell r="D2040" t="str">
            <v>Gym Biosaludable Eliptica Doble Estacion: Tuberia Principal De Alta Calidad De Tubos Con Costuras, Diametro De 114 Mm De Grosor, Revestimiento Por Pulverizacion (Ver Diseño).</v>
          </cell>
          <cell r="E2040" t="str">
            <v>UN</v>
          </cell>
          <cell r="F2040">
            <v>4507104</v>
          </cell>
          <cell r="G2040">
            <v>42496</v>
          </cell>
        </row>
        <row r="2041">
          <cell r="C2041">
            <v>3705</v>
          </cell>
          <cell r="D2041" t="str">
            <v>Gym Biosaludable Press De Pecho: Tuberia Principal De Alta Calidad De Tubos Con Costuras, Diametro De 114 Mm De Grosor, Revestimiento Por Pulverizacion Electrostatica (Ver Diseño).</v>
          </cell>
          <cell r="E2041" t="str">
            <v>UN</v>
          </cell>
          <cell r="F2041">
            <v>4810098.57</v>
          </cell>
          <cell r="G2041">
            <v>42496</v>
          </cell>
        </row>
        <row r="2042">
          <cell r="C2042">
            <v>3707</v>
          </cell>
          <cell r="D2042" t="str">
            <v>Gym Biosaludable Press De Pierna: Tuberia Principal De Alta Calidad De Tubos Con Costuras, Diametro De 14 Mm De Grosor, Revestimiento Por Pulverizacion Electrostatica (Ver Diseño).</v>
          </cell>
          <cell r="E2042" t="str">
            <v>UN</v>
          </cell>
          <cell r="F2042">
            <v>4789498.57</v>
          </cell>
          <cell r="G2042">
            <v>42496</v>
          </cell>
        </row>
        <row r="2043">
          <cell r="C2043">
            <v>3709</v>
          </cell>
          <cell r="D2043" t="str">
            <v>Gym Biosaludable Banco Abdominal: Tuberia Principal De Alta Calidad De Tubos Con Costuras, Diametro De 114 Mm De Grosor, Revestimiento Por Pulverizacion Electrostatica (Ver Diseño).</v>
          </cell>
          <cell r="E2043" t="str">
            <v>UN</v>
          </cell>
          <cell r="F2043">
            <v>3369728.25</v>
          </cell>
          <cell r="G2043">
            <v>42496</v>
          </cell>
        </row>
        <row r="2044">
          <cell r="C2044">
            <v>3711</v>
          </cell>
          <cell r="D2044" t="str">
            <v>Gym Biosaludable Barras Horizontales: Tuberia Principal De Alta Calidad De Tubos Con Costuras, Diametro De 114 Mm De Grosor, Revestimiento Por Pulverizacion Electrostatica (Ver Diseño).</v>
          </cell>
          <cell r="E2044" t="str">
            <v>UN</v>
          </cell>
          <cell r="F2044">
            <v>3106344.44</v>
          </cell>
          <cell r="G2044">
            <v>42496</v>
          </cell>
        </row>
        <row r="2045">
          <cell r="C2045">
            <v>3714</v>
          </cell>
          <cell r="D2045" t="str">
            <v>Gym Biosaludable Giro: Tuberia Principal De Alta Calidad De Tubos Con Costuras, Diametro De 114 Mm De Grosor, Revestimiento Por Pulverizacion Electrostatica (Ver Diseño).</v>
          </cell>
          <cell r="E2045" t="str">
            <v>UN</v>
          </cell>
          <cell r="F2045">
            <v>4511398.57</v>
          </cell>
          <cell r="G2045">
            <v>42496</v>
          </cell>
        </row>
        <row r="2046">
          <cell r="C2046">
            <v>3716</v>
          </cell>
          <cell r="D2046" t="str">
            <v>Gym Biosaludable Remo: Tuberia Principal De Alta Calidad De Tubos Con Costuras, Diametro De 114 Mm De Grosor, Revestimiento Por Pulverizacion Electrostatica (Ver Diseño).</v>
          </cell>
          <cell r="E2046" t="str">
            <v>UN</v>
          </cell>
          <cell r="F2046">
            <v>5128081.82</v>
          </cell>
          <cell r="G2046">
            <v>42496</v>
          </cell>
        </row>
        <row r="2047">
          <cell r="C2047">
            <v>3719</v>
          </cell>
          <cell r="D2047" t="str">
            <v>Gym Biosaludable Volantes: Tuberia Principal De Alta Calidad De Tubos Con Costuras, Diametro De 114 Mm De Grosor, Revestimiento Por Pulverizacion Electrostatica (Ver Diseño).</v>
          </cell>
          <cell r="E2047" t="str">
            <v>UN</v>
          </cell>
          <cell r="F2047">
            <v>5112872.41</v>
          </cell>
          <cell r="G2047">
            <v>42496</v>
          </cell>
        </row>
        <row r="2048">
          <cell r="C2048">
            <v>3722</v>
          </cell>
          <cell r="D2048" t="str">
            <v>Gym Biosaludable Caminador Aereo-Estacion Doble: Tuberia Principal De Alta Calidad De Tubos Con Costuras, Diametro De 114 Mm De Grosor, Revestimiento Por Pulverizacion Electrostatica (Ver Diseño).</v>
          </cell>
          <cell r="E2048" t="str">
            <v>UN</v>
          </cell>
          <cell r="F2048">
            <v>4546372.41</v>
          </cell>
          <cell r="G2048">
            <v>42496</v>
          </cell>
        </row>
        <row r="2049">
          <cell r="C2049">
            <v>3724</v>
          </cell>
          <cell r="D2049" t="str">
            <v>Gym Biosaludable Tabla: Tuberia Principal De Alta Calidad De Tubos Con Costuras, Diametro De 114 Mm De Grosor, Revestimiento Por Pulverizacion Electrostatica (Ver Diseño).</v>
          </cell>
          <cell r="E2049" t="str">
            <v>UN</v>
          </cell>
          <cell r="F2049">
            <v>3348906.25</v>
          </cell>
          <cell r="G2049">
            <v>42496</v>
          </cell>
        </row>
        <row r="2050">
          <cell r="C2050">
            <v>3727</v>
          </cell>
          <cell r="D2050" t="str">
            <v>Juego Infantil Para Niños Entre Eades De 5 A 12 Años, Compuesto De Planchas De Polietileno De 15.00 Mm, Alta Densidad Suelos Y Rampas En Contrachapado De Abedul Antideslizante, Toboganes De Polietileno Alta Densidad Obtenido Por Rotomoldeo, Herrajes De Nylon, Tornilleria Galvanizada En Caliente, Postes En Madera Tratados En Autoclave, Tuercas Y Tornillos Protegidos Con Tapones Protectores Y Accesorios Metalicos Con Cantos Redondeados, Ref. Ss-215, St-606, Fg-410 J, Fg-415 Mc, Fg-401Lm-Ver Diseño</v>
          </cell>
          <cell r="E2050" t="str">
            <v>UN</v>
          </cell>
          <cell r="F2050">
            <v>102625316.67</v>
          </cell>
          <cell r="G2050">
            <v>41670</v>
          </cell>
        </row>
        <row r="2051">
          <cell r="C2051">
            <v>3730</v>
          </cell>
          <cell r="D2051" t="str">
            <v>Juego Infantil La Torre Central, Es Una Estructura Con Forma Hexagonal, Debajo De La Misma Alberga Una Piramide De Polietileno Con Cuerdas Para Que El Niño Pueda Subir Por La Minipiramide, Que Sirve De Recodromo Y Escondite Para El Niño, Torre Con Una Altura De Caida Maxima De 1400 Mm, Dimensiones 10.00 X 10.00 Metros (Ver Diseño).</v>
          </cell>
          <cell r="E2051" t="str">
            <v>UN</v>
          </cell>
          <cell r="F2051">
            <v>72137105.409999996</v>
          </cell>
          <cell r="G2051">
            <v>41670</v>
          </cell>
        </row>
        <row r="2052">
          <cell r="C2052">
            <v>3733</v>
          </cell>
          <cell r="D2052" t="str">
            <v>Juego Infantil Tipo Blazer, Compuesto Por Diferentes Elementos Didacticos Y Pedagogicos, Componente Principal En Polietileno De Alto Impacto, Libre De Mantenimiento, Fabricado En Acero Galvanizado En Caliente Durante El Laminado, Juego Infantil Certificado Conforme A La Normativa De Ref. Une-En1176 De Seguridad En Parques Infantiles (Ver Diseño).</v>
          </cell>
          <cell r="E2052" t="str">
            <v>UN</v>
          </cell>
          <cell r="F2052">
            <v>19905937.690000001</v>
          </cell>
          <cell r="G2052">
            <v>41670</v>
          </cell>
        </row>
        <row r="2053">
          <cell r="C2053">
            <v>3736</v>
          </cell>
          <cell r="D2053" t="str">
            <v>Cerramiento En Polietileno Para Juegos Infantiles (Ver Diseño)</v>
          </cell>
          <cell r="E2053" t="str">
            <v>ML</v>
          </cell>
          <cell r="F2053">
            <v>129879.87</v>
          </cell>
          <cell r="G2053">
            <v>41670</v>
          </cell>
        </row>
        <row r="2054">
          <cell r="C2054">
            <v>3740</v>
          </cell>
          <cell r="D2054" t="str">
            <v>Juego Infantil Columpio De Sol &amp; Luna, Columpio De Dos Plazas Dirigido A Niños Con Edades Entre 5 Y 12 Años, Formado Por Cuatro Postes Colocados Dos A Dos En Forma De "V" Invertida, Dimensiones 1.53 X 3.49 Metros, Altura Libre De Caida 0.90 Metros (Ver Diseño).</v>
          </cell>
          <cell r="E2054" t="str">
            <v>UN</v>
          </cell>
          <cell r="F2054">
            <v>1785724.69</v>
          </cell>
          <cell r="G2054">
            <v>41670</v>
          </cell>
        </row>
        <row r="2055">
          <cell r="C2055">
            <v>3742</v>
          </cell>
          <cell r="D2055" t="str">
            <v>Juego Infantil Muelle De Dos Plazas Con Asientos Y Figuras Decorativas En Polietileno De 15 Mm De Espesor, Estructura Principal Realizada En Madera Laminada Y Tratada En Autoclave Nivel Iv, Dimensiones: 0.50 X 3.00 Metros, Altura Libre De Caida: Menor De 60 Cms, Area De Seguridad: 3.44 X 6.86 Metros, Debe Cumplir La Normativa Une-En1176 De Seguridad De Parques Infantiles (Ver Diseño).</v>
          </cell>
          <cell r="E2055" t="str">
            <v>UN</v>
          </cell>
          <cell r="F2055">
            <v>1800394.87</v>
          </cell>
          <cell r="G2055">
            <v>41670</v>
          </cell>
        </row>
        <row r="2056">
          <cell r="C2056">
            <v>3745</v>
          </cell>
          <cell r="D2056" t="str">
            <v>Juego Infantil Gran Tobogan, Con Estructura Principal Realizada En Polietileno De Alta Densidad Y Rampa De Descenso En Acero Inoxidable, Dimensiones: 0.46 X 3.40 Metros, Altura Libre De Caida: 90 Cms, Area De Seguridad 3.44 X 6.86 Metros (Ver Diseño).</v>
          </cell>
          <cell r="E2056" t="str">
            <v>UN</v>
          </cell>
          <cell r="F2056">
            <v>3237672.41</v>
          </cell>
          <cell r="G2056">
            <v>41670</v>
          </cell>
        </row>
        <row r="2057">
          <cell r="C2057">
            <v>3747</v>
          </cell>
          <cell r="D2057" t="str">
            <v>Señalizacion Permanente Para Ubicacion Y Orientacion En Cada Uno De Los Parques (Ver Diseño).</v>
          </cell>
          <cell r="E2057" t="str">
            <v>GL</v>
          </cell>
          <cell r="F2057">
            <v>2914647.62</v>
          </cell>
          <cell r="G2057">
            <v>42496</v>
          </cell>
        </row>
        <row r="2058">
          <cell r="C2058">
            <v>3750</v>
          </cell>
          <cell r="D2058" t="str">
            <v>Sistema De Neubulizacion Para Plazoleta Cumbiodromo De 400 M2, Incluye: Bomba De Alta Presion 1000 Psi Con Un Caudal De 1.3 Gpm Y Otras Especificaciones (Ver Diseño).</v>
          </cell>
          <cell r="E2058" t="str">
            <v>UN</v>
          </cell>
          <cell r="F2058">
            <v>21125291.18</v>
          </cell>
          <cell r="G2058">
            <v>41670</v>
          </cell>
        </row>
        <row r="2059">
          <cell r="C2059">
            <v>3753</v>
          </cell>
          <cell r="D2059" t="str">
            <v>Sistema De Neubulizacion Para Area Gym Biosaludable, Juegos Infantiles Y Cafeteria 150 M2, Incluye: Bomba De Alta Presion 1000 Psi Con Un Caudal De 1.3 Gpm Y Otras Especificaciones (Ver Diseño).</v>
          </cell>
          <cell r="E2059" t="str">
            <v>UN</v>
          </cell>
          <cell r="F2059">
            <v>11835291.18</v>
          </cell>
          <cell r="G2059">
            <v>41670</v>
          </cell>
        </row>
        <row r="2060">
          <cell r="C2060">
            <v>3755</v>
          </cell>
          <cell r="D2060" t="str">
            <v>Paisajismo General Zona Verde: Incluye Siembra De Plantas Y Transporte De:1000 M2 Coccoloba Uvifera-Uva De Playa Densidad 5 X M2, Cocardus Erectus-Mangle Verde Densidad 4 X M2, Conocardus Erectus-Mangle Plateado-Densidad 4 X M2, Leucophylum Frytences-Frailejon Densidad 4 X M2, Bougainvillea Spectabilis-Trinitarias Surtidas Densidad 3 M2, Carissa Macrocarda-Monedita Densidad 8 X M2, Sheflera Arboricola-Sheflera Densidad 6 X M2, Suinglea Glutinosa-Suingla O Limoncillo Densidad 6 X M2 (Ver Diseño).</v>
          </cell>
          <cell r="E2060" t="str">
            <v>M2</v>
          </cell>
          <cell r="F2060">
            <v>84644.3</v>
          </cell>
          <cell r="G2060">
            <v>42496</v>
          </cell>
        </row>
        <row r="2061">
          <cell r="C2061">
            <v>3758</v>
          </cell>
          <cell r="D2061" t="str">
            <v>Suministro E Instalacion De Tubos Metalicos Galvanizados Para Diseño En Estructura De Partida (Ver Diseño).</v>
          </cell>
          <cell r="E2061" t="str">
            <v>GL</v>
          </cell>
          <cell r="F2061">
            <v>4335324.25</v>
          </cell>
          <cell r="G2061">
            <v>41591</v>
          </cell>
        </row>
        <row r="2062">
          <cell r="C2062">
            <v>3759</v>
          </cell>
          <cell r="D2062" t="str">
            <v>Rejilla Metalica Para Sumidero De Aguas Lluvias, De 2.00 X 0.35 Metros, En Platinas De  1" X 1" X 1/16" (Ver Diseño).</v>
          </cell>
          <cell r="E2062" t="str">
            <v>UN</v>
          </cell>
          <cell r="F2062">
            <v>585385.9</v>
          </cell>
          <cell r="G2062">
            <v>42578</v>
          </cell>
        </row>
        <row r="2063">
          <cell r="C2063">
            <v>3760</v>
          </cell>
          <cell r="D2063" t="str">
            <v>Relleno En Material De Subbase Granular Compactado Cbr &gt; = 10%</v>
          </cell>
          <cell r="E2063" t="str">
            <v>M3</v>
          </cell>
          <cell r="F2063">
            <v>89228.1</v>
          </cell>
          <cell r="G2063">
            <v>42552</v>
          </cell>
        </row>
        <row r="2064">
          <cell r="C2064">
            <v>3762</v>
          </cell>
          <cell r="D2064" t="str">
            <v>Base Suelo Cemento 1:20 Compactado</v>
          </cell>
          <cell r="E2064" t="str">
            <v>M3</v>
          </cell>
          <cell r="F2064">
            <v>187381.9</v>
          </cell>
          <cell r="G2064">
            <v>42552</v>
          </cell>
        </row>
        <row r="2065">
          <cell r="C2065">
            <v>3763</v>
          </cell>
          <cell r="D2065" t="str">
            <v>Suministro E Instalacion De Malla Geotextil Nt 1600 Para Filtro (Ver Diseño).</v>
          </cell>
          <cell r="E2065" t="str">
            <v>M2</v>
          </cell>
          <cell r="F2065">
            <v>7357.09</v>
          </cell>
          <cell r="G2065">
            <v>42496</v>
          </cell>
        </row>
        <row r="2066">
          <cell r="C2066">
            <v>3764</v>
          </cell>
          <cell r="D2066" t="str">
            <v>Suministro De Pozo, Incluye: Adecuacion Del Area, Perforacion Exploratoria, Registro Electrico, Ampliacion Y Lavado De Pozo, Sello Sanitario, Prueba De Bombeo Con Bomba Sumergible, Tuberia, Soldadura, Grava Y Gravilla, Equipo De Bombeo Monofasico, Transportes, Informe Final, Etc. (Ver Diseño).</v>
          </cell>
          <cell r="E2066" t="str">
            <v>UN</v>
          </cell>
          <cell r="F2066">
            <v>50079436</v>
          </cell>
          <cell r="G2066">
            <v>41968</v>
          </cell>
        </row>
        <row r="2067">
          <cell r="C2067">
            <v>3765</v>
          </cell>
          <cell r="D2067" t="str">
            <v>Instalacion Equipos De Medida</v>
          </cell>
          <cell r="E2067" t="str">
            <v>GL</v>
          </cell>
          <cell r="F2067">
            <v>1950000</v>
          </cell>
          <cell r="G2067">
            <v>42558</v>
          </cell>
        </row>
        <row r="2068">
          <cell r="C2068">
            <v>3766</v>
          </cell>
          <cell r="D2068" t="str">
            <v>Certificado Retilap</v>
          </cell>
          <cell r="E2068" t="str">
            <v>GL</v>
          </cell>
          <cell r="F2068">
            <v>4132500</v>
          </cell>
          <cell r="G2068">
            <v>42578</v>
          </cell>
        </row>
        <row r="2069">
          <cell r="C2069">
            <v>3768</v>
          </cell>
          <cell r="D2069" t="str">
            <v>Certificado Retie</v>
          </cell>
          <cell r="E2069" t="str">
            <v>GL</v>
          </cell>
          <cell r="F2069">
            <v>3625000</v>
          </cell>
          <cell r="G2069">
            <v>42578</v>
          </cell>
        </row>
        <row r="2070">
          <cell r="C2070">
            <v>3769</v>
          </cell>
          <cell r="D2070" t="str">
            <v>Provisiones De Publicidad, Vallas Y Socialización</v>
          </cell>
          <cell r="E2070" t="str">
            <v>GL</v>
          </cell>
          <cell r="F2070">
            <v>70684363.5</v>
          </cell>
          <cell r="G2070">
            <v>42578</v>
          </cell>
        </row>
        <row r="2071">
          <cell r="C2071">
            <v>3770</v>
          </cell>
          <cell r="D2071" t="str">
            <v>Retiro De Postes, Cables Y Luminarias Existentes</v>
          </cell>
          <cell r="E2071" t="str">
            <v>GL</v>
          </cell>
          <cell r="F2071">
            <v>3500000</v>
          </cell>
          <cell r="G2071">
            <v>42067</v>
          </cell>
        </row>
        <row r="2072">
          <cell r="C2072">
            <v>3771</v>
          </cell>
          <cell r="D2072" t="str">
            <v>Paisajismo General Zona Verde Autosostenible (Ver Diseño)</v>
          </cell>
          <cell r="E2072" t="str">
            <v>GL</v>
          </cell>
          <cell r="F2072">
            <v>139578149.16999999</v>
          </cell>
          <cell r="G2072">
            <v>41670</v>
          </cell>
        </row>
        <row r="2073">
          <cell r="C2073">
            <v>3773</v>
          </cell>
          <cell r="D2073" t="str">
            <v>Suministro De Sistema De Jardin Autoirrigado Tec-Garden, Incluye: Placas De Piso De Polipropileno De 0.50 M X 0.50 M Y 0.03 M De Espesor, Pedestales De Polipropileno Regulables En Altura Segun Diseño Y Tubos De Irrigacion De Pvc Envueltos En Geotextil.</v>
          </cell>
          <cell r="E2073" t="str">
            <v>M2</v>
          </cell>
          <cell r="F2073">
            <v>136000</v>
          </cell>
          <cell r="G2073">
            <v>41576</v>
          </cell>
        </row>
        <row r="2074">
          <cell r="C2074">
            <v>3779</v>
          </cell>
          <cell r="D2074" t="str">
            <v>Suministro E Instalacion De Motobomba (Ver Diseño).</v>
          </cell>
          <cell r="E2074" t="str">
            <v>GL</v>
          </cell>
          <cell r="F2074">
            <v>12138041.67</v>
          </cell>
          <cell r="G2074">
            <v>41670</v>
          </cell>
        </row>
        <row r="2075">
          <cell r="C2075">
            <v>3782</v>
          </cell>
          <cell r="D2075" t="str">
            <v>Relleno De Piedra Canto Rodado Para Filtro (Piedra China), Diametro= 2.5 Centimetros (Ver Diseño)</v>
          </cell>
          <cell r="E2075" t="str">
            <v>M3</v>
          </cell>
          <cell r="F2075">
            <v>101353.9</v>
          </cell>
          <cell r="G2075">
            <v>42496</v>
          </cell>
        </row>
        <row r="2076">
          <cell r="C2076">
            <v>3783</v>
          </cell>
          <cell r="D2076" t="str">
            <v>Suministro E Instalacion De Tuberia De Filtro De 4" (Ver Diseño)</v>
          </cell>
          <cell r="E2076" t="str">
            <v>ML</v>
          </cell>
          <cell r="F2076">
            <v>23345.040000000001</v>
          </cell>
          <cell r="G2076">
            <v>41670</v>
          </cell>
        </row>
        <row r="2077">
          <cell r="C2077">
            <v>3785</v>
          </cell>
          <cell r="D2077" t="str">
            <v>Arborizacion (Ver Diseño).</v>
          </cell>
          <cell r="E2077" t="str">
            <v>UN</v>
          </cell>
          <cell r="F2077">
            <v>2610830.08</v>
          </cell>
          <cell r="G2077">
            <v>41767</v>
          </cell>
        </row>
        <row r="2078">
          <cell r="C2078">
            <v>3791</v>
          </cell>
          <cell r="D2078" t="str">
            <v>Gastos Tramites Gases Del Caribe</v>
          </cell>
          <cell r="E2078" t="str">
            <v>GL</v>
          </cell>
          <cell r="F2078">
            <v>1234552</v>
          </cell>
          <cell r="G2078">
            <v>41579</v>
          </cell>
        </row>
        <row r="2079">
          <cell r="C2079">
            <v>3792</v>
          </cell>
          <cell r="D2079" t="str">
            <v>Punto De Gas (Ver Diseño)</v>
          </cell>
          <cell r="E2079" t="str">
            <v>UN</v>
          </cell>
          <cell r="F2079">
            <v>3542701.41</v>
          </cell>
          <cell r="G2079">
            <v>42314</v>
          </cell>
        </row>
        <row r="2080">
          <cell r="C2080">
            <v>3794</v>
          </cell>
          <cell r="D2080" t="str">
            <v>Estuco En Yeso Para Filetes Y Juntas</v>
          </cell>
          <cell r="E2080" t="str">
            <v>ML</v>
          </cell>
          <cell r="F2080">
            <v>3655.25</v>
          </cell>
          <cell r="G2080">
            <v>41583</v>
          </cell>
        </row>
        <row r="2081">
          <cell r="C2081">
            <v>3795</v>
          </cell>
          <cell r="D2081" t="str">
            <v>Suministro E Instalación De Placa Prefabricada En Concreto De 3000 Psi (Aspecto Abusardado) De 0.06 X 1.20 X 0.55 Metros, Anclado Al Muro Por Medio De Pernos Acerados</v>
          </cell>
          <cell r="E2081" t="str">
            <v>UN</v>
          </cell>
          <cell r="F2081">
            <v>92846.080000000002</v>
          </cell>
          <cell r="G2081">
            <v>41676</v>
          </cell>
        </row>
        <row r="2082">
          <cell r="C2082">
            <v>3797</v>
          </cell>
          <cell r="D2082" t="str">
            <v>Suministro E Instalacion De Cable De Cobre Forrado N° 8 Awg, Aislamiento Thw</v>
          </cell>
          <cell r="E2082" t="str">
            <v>ML</v>
          </cell>
          <cell r="F2082">
            <v>6208.07</v>
          </cell>
          <cell r="G2082">
            <v>41771</v>
          </cell>
        </row>
        <row r="2083">
          <cell r="C2083">
            <v>3799</v>
          </cell>
          <cell r="D2083" t="str">
            <v>Suministro E Instalacion De Cable De Cobre Forrado N° 12 Awg - Aislamiento Thw</v>
          </cell>
          <cell r="E2083" t="str">
            <v>ML</v>
          </cell>
          <cell r="F2083">
            <v>4710.92</v>
          </cell>
          <cell r="G2083">
            <v>42557</v>
          </cell>
        </row>
        <row r="2084">
          <cell r="C2084">
            <v>3801</v>
          </cell>
          <cell r="D2084" t="str">
            <v>Suministro E Instalacion De Luminaria Terra Tipo Led De 18 W</v>
          </cell>
          <cell r="E2084" t="str">
            <v>UN</v>
          </cell>
          <cell r="F2084">
            <v>372008.53</v>
          </cell>
          <cell r="G2084">
            <v>41677</v>
          </cell>
        </row>
        <row r="2085">
          <cell r="C2085">
            <v>3803</v>
          </cell>
          <cell r="D2085" t="str">
            <v>Suministro E Instalacion De Poste De Acero Galvanizado En Caliente De 4.00 Metros De Altura Libre, Tronco Conico Poligonal, En Lamina De Acero, Acabado Final En Pintura De Esmalte Para Exteriores (Ver Diseño)</v>
          </cell>
          <cell r="E2085" t="str">
            <v>UN</v>
          </cell>
          <cell r="F2085">
            <v>1864925.41</v>
          </cell>
          <cell r="G2085">
            <v>42557</v>
          </cell>
        </row>
        <row r="2086">
          <cell r="C2086">
            <v>3806</v>
          </cell>
          <cell r="D2086" t="str">
            <v>Suministro E Instalacion De Poste De Acero Galvanizado En Caliente De 11.00 Metros De Altura, Tronco Conico Poligonal, En Lamina De Acero Con Aditamiento Para La Instalacion De Reflector Tipo Led De 120 W, Acabado Final En Pintura De Esmalte Para Exteriores, Incluye Anclaje De Concreto Y Pedestal (Ver Diseño)</v>
          </cell>
          <cell r="E2086" t="str">
            <v>UN</v>
          </cell>
          <cell r="F2086">
            <v>2050225.41</v>
          </cell>
          <cell r="G2086">
            <v>42067</v>
          </cell>
        </row>
        <row r="2087">
          <cell r="C2087">
            <v>3807</v>
          </cell>
          <cell r="D2087" t="str">
            <v>Suministro E Instalación De Reflector De Mercurio Halógeno 400 W. Rcg ( Incluye Base Para Fc, Fotocelda, Banda Y Pernos</v>
          </cell>
          <cell r="E2087" t="str">
            <v>UN</v>
          </cell>
          <cell r="F2087">
            <v>727452</v>
          </cell>
          <cell r="G2087">
            <v>41703</v>
          </cell>
        </row>
        <row r="2088">
          <cell r="C2088">
            <v>3808</v>
          </cell>
          <cell r="D2088" t="str">
            <v>Suministro E Instalación De Percha Galvanizada  De Un Puesto  ( Incluye Aislador , Pasador, Banda Y Perno)</v>
          </cell>
          <cell r="E2088" t="str">
            <v>UN</v>
          </cell>
          <cell r="F2088">
            <v>51599</v>
          </cell>
          <cell r="G2088">
            <v>41703</v>
          </cell>
        </row>
        <row r="2089">
          <cell r="C2089">
            <v>3809</v>
          </cell>
          <cell r="D2089" t="str">
            <v>Suministro E Instalación De Tubería De Alcantarillado Novafort O Similar D = 24" - 600 Mm</v>
          </cell>
          <cell r="E2089" t="str">
            <v>ML</v>
          </cell>
          <cell r="F2089">
            <v>558270.64</v>
          </cell>
          <cell r="G2089">
            <v>42466</v>
          </cell>
        </row>
        <row r="2090">
          <cell r="C2090">
            <v>3813</v>
          </cell>
          <cell r="D2090" t="str">
            <v>Demolición De Muro Bajo. Incluye Retiro De Material.</v>
          </cell>
          <cell r="E2090" t="str">
            <v>ML</v>
          </cell>
          <cell r="F2090">
            <v>6051.5</v>
          </cell>
          <cell r="G2090">
            <v>42514</v>
          </cell>
        </row>
        <row r="2091">
          <cell r="C2091">
            <v>3814</v>
          </cell>
          <cell r="D2091" t="str">
            <v>Desmonte De Adoquin. Incluye Retiro De Material.</v>
          </cell>
          <cell r="E2091" t="str">
            <v>M2</v>
          </cell>
          <cell r="F2091">
            <v>4619</v>
          </cell>
          <cell r="G2091">
            <v>42514</v>
          </cell>
        </row>
        <row r="2092">
          <cell r="C2092">
            <v>3819</v>
          </cell>
          <cell r="D2092" t="str">
            <v>Suministro E Instalación De Valla Informativa Metálica De 4.00X2.50M.</v>
          </cell>
          <cell r="E2092" t="str">
            <v>UN</v>
          </cell>
          <cell r="F2092">
            <v>3138219</v>
          </cell>
          <cell r="G2092">
            <v>42514</v>
          </cell>
        </row>
        <row r="2093">
          <cell r="C2093">
            <v>3821</v>
          </cell>
          <cell r="D2093" t="str">
            <v>Reemplazo De Elementos Constructivos (Balaustradas).</v>
          </cell>
          <cell r="E2093" t="str">
            <v>UN</v>
          </cell>
          <cell r="F2093">
            <v>20276.5</v>
          </cell>
          <cell r="G2093">
            <v>41670</v>
          </cell>
        </row>
        <row r="2094">
          <cell r="C2094">
            <v>3822</v>
          </cell>
          <cell r="D2094" t="str">
            <v>Pintura Exterior En Vinilo Tipo Coraza A Dos Manos Para Muros, Gradas Y Bordillos.</v>
          </cell>
          <cell r="E2094" t="str">
            <v>ML</v>
          </cell>
          <cell r="F2094">
            <v>8050.55</v>
          </cell>
          <cell r="G2094">
            <v>42514</v>
          </cell>
        </row>
        <row r="2095">
          <cell r="C2095">
            <v>3823</v>
          </cell>
          <cell r="D2095" t="str">
            <v>Suministro E Instalación De Topes De Estacionamiento Para Parqueo.</v>
          </cell>
          <cell r="E2095" t="str">
            <v>UN</v>
          </cell>
          <cell r="F2095">
            <v>25222.52</v>
          </cell>
          <cell r="G2095">
            <v>42198</v>
          </cell>
        </row>
        <row r="2096">
          <cell r="C2096">
            <v>3828</v>
          </cell>
          <cell r="D2096" t="str">
            <v>Arreglo Juegos Infantiles Existentes (2 Muelles O Sube Y Baja De 2 Plazas Con Asientos; 3 Columpios De 2 Plazas; 2 Toboganes Dobles; 1 Rueda; Barras Metálicas; Juego Infantil Compuesto Por Un Tobogán Pequeño, Un Columpio De 2 Plazas Y Una Estructura En Madera Para Colgarse. Ver Diseño.</v>
          </cell>
          <cell r="E2096" t="str">
            <v>GL</v>
          </cell>
          <cell r="F2096">
            <v>5316734.75</v>
          </cell>
          <cell r="G2096">
            <v>42314</v>
          </cell>
        </row>
        <row r="2097">
          <cell r="C2097">
            <v>3829</v>
          </cell>
          <cell r="D2097" t="str">
            <v>Pintura Y Reparacion En Fibra De Vidrio Del Monumento Al Soldado Caido (Ver Diseño)</v>
          </cell>
          <cell r="E2097" t="str">
            <v>GL</v>
          </cell>
          <cell r="F2097">
            <v>2000000</v>
          </cell>
          <cell r="G2097">
            <v>41750</v>
          </cell>
        </row>
        <row r="2098">
          <cell r="C2098">
            <v>3833</v>
          </cell>
          <cell r="D2098" t="str">
            <v>Suministro E Instalación De Complejo Castillo En Madera Pino Pátula Inmunizada. Incluye Deslizadero En Fibra De Vidrio, Cerramiento Y Mallas En Polipropileno, Columpios Y Pasamanos.</v>
          </cell>
          <cell r="E2098" t="str">
            <v>UN</v>
          </cell>
          <cell r="F2098">
            <v>4257754.5</v>
          </cell>
          <cell r="G2098">
            <v>41670</v>
          </cell>
        </row>
        <row r="2099">
          <cell r="C2099">
            <v>3835</v>
          </cell>
          <cell r="D2099" t="str">
            <v>Suministro E Instalación De Sube Y Baja En Madera Pino Pátula Inmunizada.</v>
          </cell>
          <cell r="E2099" t="str">
            <v>UN</v>
          </cell>
          <cell r="F2099">
            <v>259998</v>
          </cell>
          <cell r="G2099">
            <v>41670</v>
          </cell>
        </row>
        <row r="2100">
          <cell r="C2100">
            <v>3837</v>
          </cell>
          <cell r="D2100" t="str">
            <v>Suministro E Instalación De Rueda En Madera.</v>
          </cell>
          <cell r="E2100" t="str">
            <v>UN</v>
          </cell>
          <cell r="F2100">
            <v>822089.25</v>
          </cell>
          <cell r="G2100">
            <v>41670</v>
          </cell>
        </row>
        <row r="2101">
          <cell r="C2101">
            <v>3838</v>
          </cell>
          <cell r="D2101" t="str">
            <v>Diseño, Suministro E Instalación De Redes Eléctricas Y Luminarias.</v>
          </cell>
          <cell r="E2101" t="str">
            <v>UN</v>
          </cell>
          <cell r="F2101">
            <v>3099178</v>
          </cell>
          <cell r="G2101">
            <v>41677</v>
          </cell>
        </row>
        <row r="2102">
          <cell r="C2102">
            <v>3840</v>
          </cell>
          <cell r="D2102" t="str">
            <v>Suministro E Instalación De Columpio De 3.00X1.60M Con Capacidad Para Dos Niños, En Madera Pino Pátula Inmunizada Y Herrajes Metálicos.</v>
          </cell>
          <cell r="E2102" t="str">
            <v>UN</v>
          </cell>
          <cell r="F2102">
            <v>688762</v>
          </cell>
          <cell r="G2102">
            <v>41670</v>
          </cell>
        </row>
        <row r="2103">
          <cell r="C2103">
            <v>3844</v>
          </cell>
          <cell r="D2103" t="str">
            <v>Pintura Y Reparación De Placa Del Monumento.</v>
          </cell>
          <cell r="E2103" t="str">
            <v>GL</v>
          </cell>
          <cell r="F2103">
            <v>4391842</v>
          </cell>
          <cell r="G2103">
            <v>41670</v>
          </cell>
        </row>
        <row r="2104">
          <cell r="C2104">
            <v>3845</v>
          </cell>
          <cell r="D2104" t="str">
            <v>Demolición  De Alfagía Existente En Mal Estado  De 1.00 X 0.20 Metros Incluye Retiro De Material</v>
          </cell>
          <cell r="E2104" t="str">
            <v>ML</v>
          </cell>
          <cell r="F2104">
            <v>8110</v>
          </cell>
          <cell r="G2104">
            <v>41912</v>
          </cell>
        </row>
        <row r="2105">
          <cell r="C2105">
            <v>3847</v>
          </cell>
          <cell r="D2105" t="str">
            <v>Desbaste, Pulida Y Cristalizada De Piedra Bogotana En Fachada</v>
          </cell>
          <cell r="E2105" t="str">
            <v>M2</v>
          </cell>
          <cell r="F2105">
            <v>24076.25</v>
          </cell>
          <cell r="G2105">
            <v>41684</v>
          </cell>
        </row>
        <row r="2106">
          <cell r="C2106">
            <v>3848</v>
          </cell>
          <cell r="D2106" t="str">
            <v>Desbaste, Pulida Y Cristalizada De Piedra Bogotana</v>
          </cell>
          <cell r="E2106" t="str">
            <v>ML</v>
          </cell>
          <cell r="F2106">
            <v>16853.38</v>
          </cell>
          <cell r="G2106">
            <v>41684</v>
          </cell>
        </row>
        <row r="2107">
          <cell r="C2107">
            <v>3849</v>
          </cell>
          <cell r="D2107" t="str">
            <v>Pintura Aplicación De Sika Transparente Para Fachadas Y Culatas, Incluye Limpiador De Sika</v>
          </cell>
          <cell r="E2107" t="str">
            <v>M2</v>
          </cell>
          <cell r="F2107">
            <v>13429.63</v>
          </cell>
          <cell r="G2107">
            <v>42578</v>
          </cell>
        </row>
        <row r="2108">
          <cell r="C2108">
            <v>3852</v>
          </cell>
          <cell r="D2108" t="str">
            <v>Capitulo: Obras Exteriores - Paisajismo</v>
          </cell>
          <cell r="E2108" t="str">
            <v>SD</v>
          </cell>
          <cell r="F2108">
            <v>0</v>
          </cell>
          <cell r="G2108">
            <v>41698</v>
          </cell>
        </row>
        <row r="2109">
          <cell r="C2109">
            <v>3855</v>
          </cell>
          <cell r="D2109" t="str">
            <v>Cerramiento De Lote En Lamina Galvanizada Calibre 24 De 1.22 X 2.44 Metros, Con Soporte En Madera, Altura 2.40 Metros, Incluye Valla Informativa Institucional (Ver Diseño).</v>
          </cell>
          <cell r="E2109" t="str">
            <v>ML</v>
          </cell>
          <cell r="F2109">
            <v>260469.31</v>
          </cell>
          <cell r="G2109">
            <v>41709</v>
          </cell>
        </row>
        <row r="2110">
          <cell r="C2110">
            <v>3856</v>
          </cell>
          <cell r="D2110" t="str">
            <v>Levante En Bloque Samo N° 4 Con Mortero De Pega 1:4 Para Antepecho, Incluye: Pañete Impermeabilizado De 0.15 Metros De Espesor, Estuco Y Acabado En Pintura Tipo I De Exteriores (Locales Cabrito Y Baños).</v>
          </cell>
          <cell r="E2110" t="str">
            <v>ML</v>
          </cell>
          <cell r="F2110">
            <v>64111.69</v>
          </cell>
          <cell r="G2110">
            <v>41710</v>
          </cell>
        </row>
        <row r="2111">
          <cell r="C2111">
            <v>3857</v>
          </cell>
          <cell r="D2111" t="str">
            <v>Capitulo - Equipamento</v>
          </cell>
          <cell r="E2111" t="str">
            <v>SD</v>
          </cell>
          <cell r="F2111">
            <v>0</v>
          </cell>
          <cell r="G2111">
            <v>41711</v>
          </cell>
        </row>
        <row r="2112">
          <cell r="C2112">
            <v>3858</v>
          </cell>
          <cell r="D2112" t="str">
            <v>Capitulo- Gym Biosaludable</v>
          </cell>
          <cell r="E2112" t="str">
            <v>SD</v>
          </cell>
          <cell r="F2112">
            <v>0</v>
          </cell>
          <cell r="G2112">
            <v>41711</v>
          </cell>
        </row>
        <row r="2113">
          <cell r="C2113">
            <v>3859</v>
          </cell>
          <cell r="D2113" t="str">
            <v>Capitulo - Varios</v>
          </cell>
          <cell r="E2113" t="str">
            <v>SD</v>
          </cell>
          <cell r="F2113">
            <v>0</v>
          </cell>
          <cell r="G2113">
            <v>41711</v>
          </cell>
        </row>
        <row r="2114">
          <cell r="C2114">
            <v>3862</v>
          </cell>
          <cell r="D2114" t="str">
            <v>Estructura En Tabletas De Madera De 0,05 X 0.03 X 1.00 Metro, Para Fachada En Madera Teka</v>
          </cell>
          <cell r="E2114" t="str">
            <v>M2</v>
          </cell>
          <cell r="F2114">
            <v>167034.01999999999</v>
          </cell>
          <cell r="G2114">
            <v>41717</v>
          </cell>
        </row>
        <row r="2115">
          <cell r="C2115">
            <v>3863</v>
          </cell>
          <cell r="D2115" t="str">
            <v>Paisajismo Autosostenible: Sistema De Jardin Autoirrigado (Tec-Garden), Para Parques Segunda Fase (Ver Diseño).</v>
          </cell>
          <cell r="E2115" t="str">
            <v>M2</v>
          </cell>
          <cell r="F2115">
            <v>145076</v>
          </cell>
          <cell r="G2115">
            <v>41717</v>
          </cell>
        </row>
        <row r="2116">
          <cell r="C2116">
            <v>3865</v>
          </cell>
          <cell r="D2116" t="str">
            <v>Levante En Bloque Samo N° 4 Con Mortero De Pega 1:4, Incluye Pañete De 0.15 Metros De Espesor, Estuco Y Acabado En Pintura Tipo I De Exteriores, Locales Islita Parte Inferior De Barra.</v>
          </cell>
          <cell r="E2116" t="str">
            <v>ML</v>
          </cell>
          <cell r="F2116">
            <v>42930.080000000002</v>
          </cell>
          <cell r="G2116">
            <v>41715</v>
          </cell>
        </row>
        <row r="2117">
          <cell r="C2117">
            <v>3867</v>
          </cell>
          <cell r="D2117" t="str">
            <v>Chimenea En Ladrillo Tolete N° 3,  De 0.70 Metros De Ancho X 1.00 Metro De Alto, Incluye Cubierta En Concreto De 3000 Psi De 0.05 Metros De Espesor Soportada Sobre Tuberia Galvanizada De 3" De Espesor Locales Cabrito.</v>
          </cell>
          <cell r="E2117" t="str">
            <v>UN</v>
          </cell>
          <cell r="F2117">
            <v>324583.06</v>
          </cell>
          <cell r="G2117">
            <v>41715</v>
          </cell>
        </row>
        <row r="2118">
          <cell r="C2118">
            <v>3868</v>
          </cell>
          <cell r="D2118" t="str">
            <v>Rampa En Concreto De 5.00 X 1.21 Metros, Con Espesor De 0.10 Metros Con Acabado Segun Diseño (Ver Diseño), Incluye Relleno En Material Seleccionado De 0.15 Metros.</v>
          </cell>
          <cell r="E2118" t="str">
            <v>UN</v>
          </cell>
          <cell r="F2118">
            <v>385045.73</v>
          </cell>
          <cell r="G2118">
            <v>41715</v>
          </cell>
        </row>
        <row r="2119">
          <cell r="C2119">
            <v>3869</v>
          </cell>
          <cell r="D2119" t="str">
            <v>Adoquin Vehicular De Concreto De Color E= 0.08 Metros, Con Estructura De Subbase, Gradacion B= 400, E= 0.25 Metros Mas Capa De Arena Mas Adoquin E= 0.08 Metros.</v>
          </cell>
          <cell r="E2119" t="str">
            <v>M2</v>
          </cell>
          <cell r="F2119">
            <v>87117.36</v>
          </cell>
          <cell r="G2119">
            <v>41715</v>
          </cell>
        </row>
        <row r="2120">
          <cell r="C2120">
            <v>3872</v>
          </cell>
          <cell r="D2120" t="str">
            <v>Suministro E Instalacion De Topellantas</v>
          </cell>
          <cell r="E2120" t="str">
            <v>UN</v>
          </cell>
          <cell r="F2120">
            <v>54226.41</v>
          </cell>
          <cell r="G2120">
            <v>42578</v>
          </cell>
        </row>
        <row r="2121">
          <cell r="C2121">
            <v>3875</v>
          </cell>
          <cell r="D2121" t="str">
            <v>Suministro E Instalacion De Piso En Piedra Muñeca De 0.80 X 0.40 Metros</v>
          </cell>
          <cell r="E2121" t="str">
            <v>M2</v>
          </cell>
          <cell r="F2121">
            <v>164162.88</v>
          </cell>
          <cell r="G2121">
            <v>41716</v>
          </cell>
        </row>
        <row r="2122">
          <cell r="C2122">
            <v>3877</v>
          </cell>
          <cell r="D2122" t="str">
            <v>Suministro E Instalacion De Caneca En Granito Pulido (Ver Diseño)</v>
          </cell>
          <cell r="E2122" t="str">
            <v>UN</v>
          </cell>
          <cell r="F2122">
            <v>2146998.33</v>
          </cell>
          <cell r="G2122">
            <v>41716</v>
          </cell>
        </row>
        <row r="2123">
          <cell r="C2123">
            <v>3879</v>
          </cell>
          <cell r="D2123" t="str">
            <v>Suministro Y Aplicacion De Granito Lavado Para Tranque En Acceso, Color Beige Para Piso</v>
          </cell>
          <cell r="E2123" t="str">
            <v>M2</v>
          </cell>
          <cell r="F2123">
            <v>30991.67</v>
          </cell>
          <cell r="G2123">
            <v>41725</v>
          </cell>
        </row>
        <row r="2124">
          <cell r="C2124">
            <v>3880</v>
          </cell>
          <cell r="D2124" t="str">
            <v>Levante De Muro En Bloque De Cemento Vibrado E= 0.15 Metros, Relleno En Concreto De 3000 Psi, Varilla De 1/2" Cada 0.20 Metros, Incluye: Mortero 1:4 Impermeabilizado Cara  Exterior Y Viga Corona De 0.16 X 0.10 Metros Reforzada.</v>
          </cell>
          <cell r="E2124" t="str">
            <v>M2</v>
          </cell>
          <cell r="F2124">
            <v>206063.66</v>
          </cell>
          <cell r="G2124">
            <v>42496</v>
          </cell>
        </row>
        <row r="2125">
          <cell r="C2125">
            <v>3882</v>
          </cell>
          <cell r="D2125" t="str">
            <v>Bancas En Mamposteria, Recubiertas En La Parte Superior Con Tablas De Madera Deck, H= 0.50 Metros (Ver Diseño) Y En La Parte Inferior Con Piedra China Lavada</v>
          </cell>
          <cell r="E2125" t="str">
            <v>ML</v>
          </cell>
          <cell r="F2125">
            <v>532253.98</v>
          </cell>
          <cell r="G2125">
            <v>41725</v>
          </cell>
        </row>
        <row r="2126">
          <cell r="C2126">
            <v>3883</v>
          </cell>
          <cell r="D2126" t="str">
            <v>Suministro E Instalacion De Banca Corrida En Concreto Pulido (Ver Diseño)</v>
          </cell>
          <cell r="E2126" t="str">
            <v>ML</v>
          </cell>
          <cell r="F2126">
            <v>469357.82</v>
          </cell>
          <cell r="G2126">
            <v>42496</v>
          </cell>
        </row>
        <row r="2127">
          <cell r="C2127">
            <v>3886</v>
          </cell>
          <cell r="D2127" t="str">
            <v>Suministro E Instalacion De Cubierta En Teja Thermoacustica Tipo Trapezoidal De 1.8 Mm De Espesor, Color Azul, Incluye Estructura Metalica De Soporte, Sellante Y Tornilleria (Ver Diseño)</v>
          </cell>
          <cell r="E2127" t="str">
            <v>M2</v>
          </cell>
          <cell r="F2127">
            <v>104068.74</v>
          </cell>
          <cell r="G2127">
            <v>41716</v>
          </cell>
        </row>
        <row r="2128">
          <cell r="C2128">
            <v>3887</v>
          </cell>
          <cell r="D2128" t="str">
            <v>Viga Canal En Concreto De 3500 Psi De 0.30 Metros De Ancho X 0.30 Metros De Alto X 0.12 Metros De Espesor En Las Paredes Y 0.08 Metros En La Base, No Incluye Acero De Refuerzo (Ver Diseño)</v>
          </cell>
          <cell r="E2128" t="str">
            <v>ML</v>
          </cell>
          <cell r="F2128">
            <v>129533.11</v>
          </cell>
          <cell r="G2128">
            <v>41936</v>
          </cell>
        </row>
        <row r="2129">
          <cell r="C2129">
            <v>3888</v>
          </cell>
          <cell r="D2129" t="str">
            <v>Poyo En Concreto De 2000 Psi, E= 0.05 Metros, Incluye Enchape En Ceramica De 0.20 X 0.20 Metros (Ver Diseño)</v>
          </cell>
          <cell r="E2129" t="str">
            <v>M2</v>
          </cell>
          <cell r="F2129">
            <v>45891.6</v>
          </cell>
          <cell r="G2129">
            <v>42578</v>
          </cell>
        </row>
        <row r="2130">
          <cell r="C2130">
            <v>3890</v>
          </cell>
          <cell r="D2130" t="str">
            <v>Suministro E Instalacion De Puerta De Estera Metalica Calibre 20 Para Modulos De Cocina Cabrito De 2.00 Metros X 1.00 Metro, Incluye Marco, Pintura Y Todos Los Elementos Necesarios Para Su Instalacion</v>
          </cell>
          <cell r="E2130" t="str">
            <v>UN</v>
          </cell>
          <cell r="F2130">
            <v>491281.94</v>
          </cell>
          <cell r="G2130">
            <v>41716</v>
          </cell>
        </row>
        <row r="2131">
          <cell r="C2131">
            <v>3892</v>
          </cell>
          <cell r="D2131" t="str">
            <v>Suministro E Instalacion De Puerta De Estera Metalica Para Modulos De Cocina Cabrito De 1,88 Metros X 1.00 Metro, Incluye Marco, Pintura Y Todos Los Elementos Necesarios Para Su Instalacion (Ver Diseño)</v>
          </cell>
          <cell r="E2131" t="str">
            <v>UN</v>
          </cell>
          <cell r="F2131">
            <v>441308.05</v>
          </cell>
          <cell r="G2131">
            <v>41716</v>
          </cell>
        </row>
        <row r="2132">
          <cell r="C2132">
            <v>3894</v>
          </cell>
          <cell r="D2132" t="str">
            <v>Suministro E Instalacion De Puerta De Estera Metalica Calibre 20 Para Modulos De Locales Islita De 2.00 Metros X 1.20 Metros, Incluye Marco, Pintura Y Todos Los Elementos Necesarios Para Su Instalacion</v>
          </cell>
          <cell r="E2132" t="str">
            <v>UN</v>
          </cell>
          <cell r="F2132">
            <v>568881.93999999994</v>
          </cell>
          <cell r="G2132">
            <v>41716</v>
          </cell>
        </row>
        <row r="2133">
          <cell r="C2133">
            <v>3896</v>
          </cell>
          <cell r="D2133" t="str">
            <v>Suministro E Instalacion De Puerta De Estera Calibre 20 Para Modulos De Locales Islita De 1.50 Metros X 1,00 Metro, Incluye Marco, Pintura Y Todos Los Elementos Necesarios Para Su Instalacion</v>
          </cell>
          <cell r="E2133" t="str">
            <v>UN</v>
          </cell>
          <cell r="F2133">
            <v>362873.08</v>
          </cell>
          <cell r="G2133">
            <v>41716</v>
          </cell>
        </row>
        <row r="2134">
          <cell r="C2134">
            <v>3898</v>
          </cell>
          <cell r="D2134" t="str">
            <v>Suministro E Instalacion De Puerta Metalica De Baños Calibre 22 De 0.60 Metros X 2.10 Metros, Incluye Marco, Cerradura, Bisagras,  Acabado En Pintura Y Rejilla De 0.60 X 0.60 Metros Parte Inferior</v>
          </cell>
          <cell r="E2134" t="str">
            <v>UN</v>
          </cell>
          <cell r="F2134">
            <v>253140.97</v>
          </cell>
          <cell r="G2134">
            <v>42578</v>
          </cell>
        </row>
        <row r="2135">
          <cell r="C2135">
            <v>3899</v>
          </cell>
          <cell r="D2135" t="str">
            <v>Cabina Disjockey Locales Cabrito Y La Islita (Ver Diseño)</v>
          </cell>
          <cell r="E2135" t="str">
            <v>UN</v>
          </cell>
          <cell r="F2135">
            <v>4500000</v>
          </cell>
          <cell r="G2135">
            <v>41716</v>
          </cell>
        </row>
        <row r="2136">
          <cell r="C2136">
            <v>3901</v>
          </cell>
          <cell r="D2136" t="str">
            <v>Suministro E Instalacion De Acrilicos Con Vinilo De Corte De 0.66 X 0.20 Metros Para Señalizacion Interna</v>
          </cell>
          <cell r="E2136" t="str">
            <v>UN</v>
          </cell>
          <cell r="F2136">
            <v>68152.83</v>
          </cell>
          <cell r="G2136">
            <v>41717</v>
          </cell>
        </row>
        <row r="2137">
          <cell r="C2137">
            <v>3902</v>
          </cell>
          <cell r="D2137" t="str">
            <v>Suministro Y Aplicacion De Pintura Reflectiva Para Parqueadero En Franjas De 0.15 Metros</v>
          </cell>
          <cell r="E2137" t="str">
            <v>ML</v>
          </cell>
          <cell r="F2137">
            <v>14471.9</v>
          </cell>
          <cell r="G2137">
            <v>41717</v>
          </cell>
        </row>
        <row r="2138">
          <cell r="C2138">
            <v>3904</v>
          </cell>
          <cell r="D2138" t="str">
            <v>Barra De Apoyo De Atencion Recubierta En Granato De 0.02 Metros De Espesor En Locales Islita (Ver Diseño)</v>
          </cell>
          <cell r="E2138" t="str">
            <v>M2</v>
          </cell>
          <cell r="F2138">
            <v>211531.25</v>
          </cell>
          <cell r="G2138">
            <v>41719</v>
          </cell>
        </row>
        <row r="2139">
          <cell r="C2139">
            <v>3906</v>
          </cell>
          <cell r="D2139" t="str">
            <v>Suministro E Instalacion De Mesas En Aluminio De 0.80 Metros De Diametro Empotradas Al Piso Locales Cabrito Y La Islita (Ver Diseño)</v>
          </cell>
          <cell r="E2139" t="str">
            <v>UN</v>
          </cell>
          <cell r="F2139">
            <v>138052.97</v>
          </cell>
          <cell r="G2139">
            <v>41719</v>
          </cell>
        </row>
        <row r="2140">
          <cell r="C2140">
            <v>3909</v>
          </cell>
          <cell r="D2140" t="str">
            <v>Suministro E Instalacion De Barra Divisoria Para Atencion Al Publico De Locales Islita En Acrilico De 1.80 X 1.00 X 0.20 Metros (Ver Diseño)</v>
          </cell>
          <cell r="E2140" t="str">
            <v>UN</v>
          </cell>
          <cell r="F2140">
            <v>95677.47</v>
          </cell>
          <cell r="G2140">
            <v>41723</v>
          </cell>
        </row>
        <row r="2141">
          <cell r="C2141">
            <v>3914</v>
          </cell>
          <cell r="D2141" t="str">
            <v>Suministro E Instalacion De Carpa Parasol Fija Estilo Pico De Loro, Con Gola, Estructura En Tuberia Redonda Galvanizada De 1", Calibre 16, Con Cerchas Intermedias De Amarre, Pintada En Anticorrosivo Y Acabado En Esmalte, Cubierta En Lona Plastica 100% Impermeable (Ver Diseño)</v>
          </cell>
          <cell r="E2141" t="str">
            <v>M2</v>
          </cell>
          <cell r="F2141">
            <v>255000</v>
          </cell>
          <cell r="G2141">
            <v>42109</v>
          </cell>
        </row>
        <row r="2142">
          <cell r="C2142">
            <v>3915</v>
          </cell>
          <cell r="D2142" t="str">
            <v>Suministro E Instalacion De Lavamanos En Granito Fundido Locales Cabrito (Ver Diseño)</v>
          </cell>
          <cell r="E2142" t="str">
            <v>UN</v>
          </cell>
          <cell r="F2142">
            <v>452818.31</v>
          </cell>
          <cell r="G2142">
            <v>41725</v>
          </cell>
        </row>
        <row r="2143">
          <cell r="C2143">
            <v>3916</v>
          </cell>
          <cell r="D2143" t="str">
            <v>Construccion De Sumideros De 1.70 X 1.20 Metros, Incluye Rampa De Acceso De A= 0.80 Metros, E= 0.15 Metros Y 1.00 Metro &lt; H &lt; 1.50 Metros, No Incluye Acero De Refuerzo (Ver Diseño)</v>
          </cell>
          <cell r="E2143" t="str">
            <v>UN</v>
          </cell>
          <cell r="F2143">
            <v>3176576.02</v>
          </cell>
          <cell r="G2143">
            <v>41723</v>
          </cell>
        </row>
        <row r="2144">
          <cell r="C2144">
            <v>3920</v>
          </cell>
          <cell r="D2144" t="str">
            <v>Suministro, Transporte E Instalacion De Bolardos En Concreto De 3500 Psi Con Acabado En Piedra China Lavada, Cada 1.50 Metros Con Cables Tipo Guaya De 1/4", Base Integrada Al Bolardo En Hierro Nodular Bajo Norma Astm-A536 De 0.06 Metros De Diametro X 0.30 Metros De Longitud, Para Anclar El Bolardo Al Concreto, Vaciado De Concreto De 21 Mpa Para Fijacion De Bolardo De 0.20 X 0.20 X H= 0.45 Metros, Incluye: Demolicion De Piso De Adoquin, Excavacion, Resane De Superficie Y Todos Los Demas Elementos</v>
          </cell>
          <cell r="E2144" t="str">
            <v>UN</v>
          </cell>
          <cell r="F2144">
            <v>459531.94</v>
          </cell>
          <cell r="G2144">
            <v>41724</v>
          </cell>
        </row>
        <row r="2145">
          <cell r="C2145">
            <v>3924</v>
          </cell>
          <cell r="D2145" t="str">
            <v>Locales Comerciales Cabrito Y La Islita (Ver Diseño)</v>
          </cell>
          <cell r="E2145" t="str">
            <v>UN</v>
          </cell>
          <cell r="F2145">
            <v>8453850.3000000007</v>
          </cell>
          <cell r="G2145">
            <v>41724</v>
          </cell>
        </row>
        <row r="2146">
          <cell r="C2146">
            <v>3925</v>
          </cell>
          <cell r="D2146" t="str">
            <v>Suministro E Instalacion De Banca En Concreto De 3000 Psi Con Apoyo En Tablas De Madera Deck De 1.61 Metros X 0.60 Metros Locales Cabrito Y La Islita (Ver Diseño)</v>
          </cell>
          <cell r="E2146" t="str">
            <v>UN</v>
          </cell>
          <cell r="F2146">
            <v>646309.07999999996</v>
          </cell>
          <cell r="G2146">
            <v>41725</v>
          </cell>
        </row>
        <row r="2147">
          <cell r="C2147">
            <v>3927</v>
          </cell>
          <cell r="D2147" t="str">
            <v>Suministro E Instalacion De Rejilla De Aluminio 3" X 2"</v>
          </cell>
          <cell r="E2147" t="str">
            <v>UN</v>
          </cell>
          <cell r="F2147">
            <v>14639.81</v>
          </cell>
          <cell r="G2147">
            <v>41726</v>
          </cell>
        </row>
        <row r="2148">
          <cell r="C2148">
            <v>3929</v>
          </cell>
          <cell r="D2148" t="str">
            <v>Suministro E Instalacion De Rejillas De 5" X 3" En Aluminio</v>
          </cell>
          <cell r="E2148" t="str">
            <v>UN</v>
          </cell>
          <cell r="F2148">
            <v>28523.88</v>
          </cell>
          <cell r="G2148">
            <v>41726</v>
          </cell>
        </row>
        <row r="2149">
          <cell r="C2149">
            <v>3930</v>
          </cell>
          <cell r="D2149" t="str">
            <v>Viga De Amarre En Concreto De 3500 Psi De 0.80 X 0.60 Metros, Incluye: Acero De Refuerzo 6 Varillas D=1/2", 16 Varillas De 5/8" Y Estribos D=3/8" A Cada 0.15 Metros (Ver Diseño).</v>
          </cell>
          <cell r="E2149" t="str">
            <v>ML</v>
          </cell>
          <cell r="F2149">
            <v>654823.24</v>
          </cell>
          <cell r="G2149">
            <v>41767</v>
          </cell>
        </row>
        <row r="2150">
          <cell r="C2150">
            <v>3931</v>
          </cell>
          <cell r="D2150" t="str">
            <v>Columna En Concreto De 3000 Psi, De 0.15 X 0.30 Metros, Incluye Acero De Refuerzo 2 Varillas D= 1/2", Estribos D= 1/4", A Cada 0.20 Metros Para Confinamiento De Muro (Ver Diseño).</v>
          </cell>
          <cell r="E2150" t="str">
            <v>ML</v>
          </cell>
          <cell r="F2150">
            <v>72132.490000000005</v>
          </cell>
          <cell r="G2150">
            <v>41767</v>
          </cell>
        </row>
        <row r="2151">
          <cell r="C2151">
            <v>3932</v>
          </cell>
          <cell r="D2151" t="str">
            <v>Viga De Amarre En Concreto De 3500 Psi De 0.30 X 0.85 Metros, Incluye Acero De Refuerzo 8 Varillas D= 1/2" Y Estribos D= 3/8" A Cada 0.15 Metros (Ver Diseño).</v>
          </cell>
          <cell r="E2151" t="str">
            <v>ML</v>
          </cell>
          <cell r="F2151">
            <v>300722.21000000002</v>
          </cell>
          <cell r="G2151">
            <v>41767</v>
          </cell>
        </row>
        <row r="2152">
          <cell r="C2152">
            <v>3933</v>
          </cell>
          <cell r="D2152" t="str">
            <v>Vigueta En Concreto De 3500 Psi De 0.39 X 0.15 Metros, Incluye Acero De Refuerzo 4 Varillas De 1/2" Y Estribos De 3/8" A Cada 0.15 Metros (Ver Diseño).</v>
          </cell>
          <cell r="E2152" t="str">
            <v>ML</v>
          </cell>
          <cell r="F2152">
            <v>206687.88</v>
          </cell>
          <cell r="G2152">
            <v>41767</v>
          </cell>
        </row>
        <row r="2153">
          <cell r="C2153">
            <v>3934</v>
          </cell>
          <cell r="D2153" t="str">
            <v>Plantilla En Concreto De 3500 Psi, Espesor E= 0.06 Metros, Incluye Malla Electrosoldada</v>
          </cell>
          <cell r="E2153" t="str">
            <v>M2</v>
          </cell>
          <cell r="F2153">
            <v>59819.15</v>
          </cell>
          <cell r="G2153">
            <v>41767</v>
          </cell>
        </row>
        <row r="2154">
          <cell r="C2154">
            <v>3935</v>
          </cell>
          <cell r="D2154" t="str">
            <v>Pañete Pulido Sobre Muro Con Mortero 1:4</v>
          </cell>
          <cell r="E2154" t="str">
            <v>M2</v>
          </cell>
          <cell r="F2154">
            <v>17263.72</v>
          </cell>
          <cell r="G2154">
            <v>42314</v>
          </cell>
        </row>
        <row r="2155">
          <cell r="C2155">
            <v>3936</v>
          </cell>
          <cell r="D2155" t="str">
            <v>Viga En Concreto De 3500 Psi De 0.30 X 0.40 Metros, Incluye Acero De Refuerzo 8 Varillas De 5/8" Y Estribos De 3/8" A Cada 0.25 Metros (Ver Diseño).</v>
          </cell>
          <cell r="E2155" t="str">
            <v>ML</v>
          </cell>
          <cell r="F2155">
            <v>163345.60000000001</v>
          </cell>
          <cell r="G2155">
            <v>41767</v>
          </cell>
        </row>
        <row r="2156">
          <cell r="C2156">
            <v>3937</v>
          </cell>
          <cell r="D2156" t="str">
            <v>Juntas De Dilatacion Con Cinta Sika Pvc De Junta 0 - 22 Y Sikaflex De 300 Cc O Similar (Ver Diseño)</v>
          </cell>
          <cell r="E2156" t="str">
            <v>ML</v>
          </cell>
          <cell r="F2156">
            <v>59146.73</v>
          </cell>
          <cell r="G2156">
            <v>41767</v>
          </cell>
        </row>
        <row r="2157">
          <cell r="C2157">
            <v>3939</v>
          </cell>
          <cell r="D2157" t="str">
            <v>Suministro E Instalacion De Membrana Geotextil (Ver Diseño).</v>
          </cell>
          <cell r="E2157" t="str">
            <v>M2</v>
          </cell>
          <cell r="F2157">
            <v>18907.11</v>
          </cell>
          <cell r="G2157">
            <v>42417</v>
          </cell>
        </row>
        <row r="2158">
          <cell r="C2158">
            <v>3940</v>
          </cell>
          <cell r="D2158" t="str">
            <v>Punto De Soldadura Para Traslapos De Varillas De 1" (Ver Diseño).</v>
          </cell>
          <cell r="E2158" t="str">
            <v>UN</v>
          </cell>
          <cell r="F2158">
            <v>35191.410000000003</v>
          </cell>
          <cell r="G2158">
            <v>41767</v>
          </cell>
        </row>
        <row r="2159">
          <cell r="C2159">
            <v>3941</v>
          </cell>
          <cell r="D2159" t="str">
            <v>Zapata Corrida En Concreto De 3000 Psi Pre Mezclado De 1.20 X 0.30 X 2.00 Metros, Incluye Acero De Refuerzo De 1/2" A Cada 0.20 Metros (Ver Diseño).</v>
          </cell>
          <cell r="E2159" t="str">
            <v>UN</v>
          </cell>
          <cell r="F2159">
            <v>410921.79</v>
          </cell>
          <cell r="G2159">
            <v>41767</v>
          </cell>
        </row>
        <row r="2160">
          <cell r="C2160">
            <v>3942</v>
          </cell>
          <cell r="D2160" t="str">
            <v>Pedestal En Concreto De 3000 Psi De 0.40 X 0.50 X 2.00 Metros, Incluye Acero De Refuerzo De 3/8" A Cada 0.30 Metros Y Ganchos De 1/2" A Cada 0.20 Metros (Ver Diseño).</v>
          </cell>
          <cell r="E2160" t="str">
            <v>UN</v>
          </cell>
          <cell r="F2160">
            <v>325894.37</v>
          </cell>
          <cell r="G2160">
            <v>41767</v>
          </cell>
        </row>
        <row r="2161">
          <cell r="C2161">
            <v>3943</v>
          </cell>
          <cell r="D2161" t="str">
            <v>Zapata Corrida En Concreto De 3000 Psi Pre Mezclado De 1.20 X 0.30 X 2.70 Metros, Incluye Acero De Refuerzo De 1/2" A Cada 0.20 Metros (Ver Diseño).</v>
          </cell>
          <cell r="E2161" t="str">
            <v>UN</v>
          </cell>
          <cell r="F2161">
            <v>542913.46</v>
          </cell>
          <cell r="G2161">
            <v>41767</v>
          </cell>
        </row>
        <row r="2162">
          <cell r="C2162">
            <v>3944</v>
          </cell>
          <cell r="D2162" t="str">
            <v>Pedestal En Concreto De 3000 Psi Pre Mezclado De 0.40 X 0.50 X 2 70 Metros, Incluye Acero De Refuerzo De 3/8", Estribos De 3/8" A Cada 0.30 Metros Y Ganchos De 1/2" A Cada 0.20 Metros (Ver Diseño).</v>
          </cell>
          <cell r="E2162" t="str">
            <v>UN</v>
          </cell>
          <cell r="F2162">
            <v>416465.71</v>
          </cell>
          <cell r="G2162">
            <v>41767</v>
          </cell>
        </row>
        <row r="2163">
          <cell r="C2163">
            <v>3945</v>
          </cell>
          <cell r="D2163" t="str">
            <v>Suministro E Instalacion De Griferia De Pared Tipo Push Antivandalica, Incluye Sifon Para Baños (Ver Diseño).</v>
          </cell>
          <cell r="E2163" t="str">
            <v>UN</v>
          </cell>
          <cell r="F2163">
            <v>209373.6</v>
          </cell>
          <cell r="G2163">
            <v>41736</v>
          </cell>
        </row>
        <row r="2164">
          <cell r="C2164">
            <v>3946</v>
          </cell>
          <cell r="D2164" t="str">
            <v>Pintura En Vinilo Tipo 1A, Con Adicion De Acronal Para Muros Color Gris Basalto (Ver Diseño).</v>
          </cell>
          <cell r="E2164" t="str">
            <v>M2</v>
          </cell>
          <cell r="F2164">
            <v>12956.98</v>
          </cell>
          <cell r="G2164">
            <v>42496</v>
          </cell>
        </row>
        <row r="2165">
          <cell r="C2165">
            <v>3948</v>
          </cell>
          <cell r="D2165" t="str">
            <v>Bolardo Metalico Cuerpo Estriado En Hierro Fundido, Anclado Al Piso (Ver Diseño).</v>
          </cell>
          <cell r="E2165" t="str">
            <v>UN</v>
          </cell>
          <cell r="F2165">
            <v>183529.85</v>
          </cell>
          <cell r="G2165">
            <v>42514</v>
          </cell>
        </row>
        <row r="2166">
          <cell r="C2166">
            <v>3949</v>
          </cell>
          <cell r="D2166" t="str">
            <v>Formaleteria En Madera, Incluye Gatos, Cerchas, Crucetas, Chazas Y Guarderas (Ver Diseño).</v>
          </cell>
          <cell r="E2166" t="str">
            <v>M2</v>
          </cell>
          <cell r="F2166">
            <v>23549.65</v>
          </cell>
          <cell r="G2166">
            <v>41732</v>
          </cell>
        </row>
        <row r="2167">
          <cell r="C2167">
            <v>3950</v>
          </cell>
          <cell r="D2167" t="str">
            <v>Zapata En Concreto De 3500 Psi De 1.50 X 1.00 X 0.50 Metros, Incluye Acero De Refuerzo 16 Varillas De 1/2" Y Estribos De 1/2" A Cada 0.15 Metros (Ver Diseño).</v>
          </cell>
          <cell r="E2167" t="str">
            <v>UN</v>
          </cell>
          <cell r="F2167">
            <v>1091134.72</v>
          </cell>
          <cell r="G2167">
            <v>41767</v>
          </cell>
        </row>
        <row r="2168">
          <cell r="C2168">
            <v>3951</v>
          </cell>
          <cell r="D2168" t="str">
            <v>Suministro E Instalacion De Valla Informativa Metalica De 8.00 X 4.00  Metros (Ver Diseño).</v>
          </cell>
          <cell r="E2168" t="str">
            <v>UN</v>
          </cell>
          <cell r="F2168">
            <v>5502328.8899999997</v>
          </cell>
          <cell r="G2168">
            <v>42201</v>
          </cell>
        </row>
        <row r="2169">
          <cell r="C2169">
            <v>3952</v>
          </cell>
          <cell r="D2169" t="str">
            <v>Suministro E Instalacion De Lavamanos Corrido En Mamposteria Y Losa, Acabado En Granito Pulido (Ver Diseño).</v>
          </cell>
          <cell r="E2169" t="str">
            <v>ML</v>
          </cell>
          <cell r="F2169">
            <v>321502.59999999998</v>
          </cell>
          <cell r="G2169">
            <v>42538</v>
          </cell>
        </row>
        <row r="2170">
          <cell r="C2170">
            <v>3953</v>
          </cell>
          <cell r="D2170" t="str">
            <v>Cerramiento En Tuberia Galvanizada De 2", Altura H= 1.20 Metros (Ver Diseño).</v>
          </cell>
          <cell r="E2170" t="str">
            <v>M2</v>
          </cell>
          <cell r="F2170">
            <v>196075.96</v>
          </cell>
          <cell r="G2170">
            <v>42578</v>
          </cell>
        </row>
        <row r="2171">
          <cell r="C2171">
            <v>3955</v>
          </cell>
          <cell r="D2171" t="str">
            <v>Suministro E Instalacion De Piso En Piedra Ceiba De 0.23 X 0.90 Metros, Color Madera (Ver Diseño).</v>
          </cell>
          <cell r="E2171" t="str">
            <v>M2</v>
          </cell>
          <cell r="F2171">
            <v>193780.51</v>
          </cell>
          <cell r="G2171">
            <v>41767</v>
          </cell>
        </row>
        <row r="2172">
          <cell r="C2172">
            <v>3958</v>
          </cell>
          <cell r="D2172" t="str">
            <v>Suministro E Instalacion De Orinal Corrido De 0.50 Metros Y Muro Salpicadero De Una Pieza De 2.00 X 1.12 Metros En Acero Inoxidable Calibre 20 (Ver Diseño).</v>
          </cell>
          <cell r="E2172" t="str">
            <v>ML</v>
          </cell>
          <cell r="F2172">
            <v>392682.09</v>
          </cell>
          <cell r="G2172">
            <v>42538</v>
          </cell>
        </row>
        <row r="2173">
          <cell r="C2173">
            <v>3959</v>
          </cell>
          <cell r="D2173" t="str">
            <v>Muelle Formas Diversas Paneles: Tablero Contrachapado Laminado Lacado De 22 Mm: Sucesivas Capas De Tablero Entrecruzadas Y Encoladas Entre Si, Lacadas Con Esmalte Acrilico De Poliuretano Facil De Restaurar, Conformado Por Pigmentos Biologicos Aplicando A Cada Pieza De 2 A 3 Capas En Superficie Y 4 Capas En Los Cantos Para Protegerlos De Manera Especial, Pintura A 3 Manos ( 5 En Los Cantos), De Esmalte Poliuretano Texturado Exento De Plomo Y Con Alta Resistencia A La Meteorizacion, (Ver Diseño)</v>
          </cell>
          <cell r="E2173" t="str">
            <v>UN</v>
          </cell>
          <cell r="F2173">
            <v>1000000</v>
          </cell>
          <cell r="G2173">
            <v>41767</v>
          </cell>
        </row>
        <row r="2174">
          <cell r="C2174">
            <v>3960</v>
          </cell>
          <cell r="D2174" t="str">
            <v>Conjuntos Modulares Dinamix Dx 203 O Similar Con Postes Con Postes De Madera Laminada De Pino Escandinavo Para Evitar Grietas Y Asegurar La Resistencia Estructural De Los Puntales, Paneles: Tablero Contrachapado Laminado Lacado De 22 Mm, Sucesivas Capas De Tablero Entrecruzadas Y Encoladas Entre Si, Lacadas Con  Esmalte Acrilico De Poliuretano Facil De Restaurar, Conformado Por Pigmentos Biologicos Aplicando A Cada Pieza De 2 A 3 Capas En Superficie Y 4 Capas En Los Cantos Para Prot (Ver Diseño)</v>
          </cell>
          <cell r="E2174" t="str">
            <v>UN</v>
          </cell>
          <cell r="F2174">
            <v>17400000</v>
          </cell>
          <cell r="G2174">
            <v>41767</v>
          </cell>
        </row>
        <row r="2175">
          <cell r="C2175">
            <v>3961</v>
          </cell>
          <cell r="D2175" t="str">
            <v>Conjuntos Modulares Dinamix Jr 400, De Diferentes Compuestos Metalicos Muy Resistentes A La Corrosion, Al Desgaste Y Al Vandalismo Como El Acero Inoxidable, Aluminio Anonizado, Hierro Con Zincado Electrolitico Y Lacado En Polvo Y Acero Galvanizado En Caliente, Paneles Idpe En Polietileno De Baja Densidad, Piezas De Plastico En Polietileno, Caucho Y Metacrilato, Piezas Metalicas En Acero S-235 Galvanizado Y Lacado, Acero Inox Aisi-30, Tornilleria En Acero Inox Aisi-304, Pintura A Una (Ver Diseño)</v>
          </cell>
          <cell r="E2175" t="str">
            <v>UN</v>
          </cell>
          <cell r="F2175">
            <v>17400000</v>
          </cell>
          <cell r="G2175">
            <v>41767</v>
          </cell>
        </row>
        <row r="2176">
          <cell r="C2176">
            <v>3963</v>
          </cell>
          <cell r="D2176" t="str">
            <v>Suministro E Instalacion De Cuadrata En Piedra Antizana De 0.40 X 0.40 Metros (Ver Diseño).</v>
          </cell>
          <cell r="E2176" t="str">
            <v>M2</v>
          </cell>
          <cell r="F2176">
            <v>118513.91</v>
          </cell>
          <cell r="G2176">
            <v>41767</v>
          </cell>
        </row>
        <row r="2177">
          <cell r="C2177">
            <v>3965</v>
          </cell>
          <cell r="D2177" t="str">
            <v>Banca En Concreto Tipo 1 De 2.40 X 0.70 X 0.73 Metros Y Mesa De 0.80 X 0.80 X 0.31 Metros, Conformado Por Asiento Con Espaldar Y Prisma Esquinero Cerrado, Consta De Una Placa Alargada En Concreto Armado De 3000 Psi Y Una Losa De Concreto Armado Que Srve Como Espaldar Del Asiento, Una Mesa O Prisma Elaborado En Concreto Armado De 3000 Psi Dilatado Al Piso A 0.05 Metros (Ver Diseño).</v>
          </cell>
          <cell r="E2177" t="str">
            <v>UN</v>
          </cell>
          <cell r="F2177">
            <v>3361716.34</v>
          </cell>
          <cell r="G2177">
            <v>41767</v>
          </cell>
        </row>
        <row r="2178">
          <cell r="C2178">
            <v>3966</v>
          </cell>
          <cell r="D2178" t="str">
            <v>Prisma En Concreto De 0.60 X 0.60 X 0.40 Metros, Zocalo Rebajado En La Cara Inferior Que Lo Levanta Para Salvar Las Irregularidades Del Suelo Y Mantener La Exactitud Geometrica Del Volumen (Ver Diseño).</v>
          </cell>
          <cell r="E2178" t="str">
            <v>UN</v>
          </cell>
          <cell r="F2178">
            <v>552133.30000000005</v>
          </cell>
          <cell r="G2178">
            <v>41733</v>
          </cell>
        </row>
        <row r="2179">
          <cell r="C2179">
            <v>3967</v>
          </cell>
          <cell r="D2179" t="str">
            <v>Banca En Concreto Tipo 2 De 2.00 X 0.50 X 0.43 (H) Metros, En Tres Piezas En Concreto De Facil Transporte Y Montaje Ideal Para Colocarse En Areas Duras Como Plazas, Alamedas, Etc, Formada Por Una Pieza En Concreto Armado De De 3000 Psi Moldeado Soportando Una Pieza Mas En Concreto Armado De 3000 Psi Moldeado Y Pulido Que Forma La Silla (Ver Diseño).</v>
          </cell>
          <cell r="E2179" t="str">
            <v>UN</v>
          </cell>
          <cell r="F2179">
            <v>1565179.95</v>
          </cell>
          <cell r="G2179">
            <v>41767</v>
          </cell>
        </row>
        <row r="2180">
          <cell r="C2180">
            <v>3968</v>
          </cell>
          <cell r="D2180" t="str">
            <v>Banca En Concreto Tipo 3 De 1.60 X 0.50 X 0.43 (H) Metros, En Tres Piezas En Concreto De Facil Transporte Y Montaje Ideal Para Colocarse En Areas Duras Como Plazas, Alamedas, Etc, Formada Por Una Pieza En Concreto Armado De 3000 Psi Moldeado Y Soportando Una Pieza Mas En Concreto Armado De 3000 Psi Moldeado Y Pulido Que Forma La Silla (Ver Diseño).</v>
          </cell>
          <cell r="E2180" t="str">
            <v>UN</v>
          </cell>
          <cell r="F2180">
            <v>1391115.86</v>
          </cell>
          <cell r="G2180">
            <v>41767</v>
          </cell>
        </row>
        <row r="2181">
          <cell r="C2181">
            <v>3969</v>
          </cell>
          <cell r="D2181" t="str">
            <v>Mesa De 12 Puestos Para Picnic Y Reuniones De 3.00 X 1.00 Metro, Altura (H) = 0.90 Metros Y Silla Rectangulo De 3.00 X 0.60 X 0.50 (H) Metros, Fabricadas En Concreto Modelado Y Ensambladas En Sitio, Prisma En Concreto, Zocalo Rebajado En La Cara Inferior Que Lo Levanta Un Poco Para Salvar Las Irregularidades Del Suelo Y Mantener La Exactitud Geometrica Del Volumen (Ver Diseño).</v>
          </cell>
          <cell r="E2181" t="str">
            <v>UN</v>
          </cell>
          <cell r="F2181">
            <v>8506701.0999999996</v>
          </cell>
          <cell r="G2181">
            <v>41767</v>
          </cell>
        </row>
        <row r="2182">
          <cell r="C2182">
            <v>3970</v>
          </cell>
          <cell r="D2182" t="str">
            <v>Suministro E Instalacion De Tierra Batida, Mezcla De Caliche 40%, Gravilla O Triturado De Arroyo De Piedra 20%, Arena De Santo Tomas 20% Y Arena Amarilla 20% (Ver Diseño).</v>
          </cell>
          <cell r="E2182" t="str">
            <v>M3</v>
          </cell>
          <cell r="F2182">
            <v>82175.62</v>
          </cell>
          <cell r="G2182">
            <v>41767</v>
          </cell>
        </row>
        <row r="2183">
          <cell r="C2183">
            <v>3972</v>
          </cell>
          <cell r="D2183" t="str">
            <v>Piso En Concreto Con Aditivo Liquido Sika Colorcreto O Similar (Ver Diseño)</v>
          </cell>
          <cell r="E2183" t="str">
            <v>M2</v>
          </cell>
          <cell r="F2183">
            <v>201757.29</v>
          </cell>
          <cell r="G2183">
            <v>42619</v>
          </cell>
        </row>
        <row r="2184">
          <cell r="C2184">
            <v>3974</v>
          </cell>
          <cell r="D2184" t="str">
            <v>Suministro E Instalacion De Impermeabilizacion De Placa Espejo De Agua (Ver Diseño).</v>
          </cell>
          <cell r="E2184" t="str">
            <v>M2</v>
          </cell>
          <cell r="F2184">
            <v>55919.14</v>
          </cell>
          <cell r="G2184">
            <v>41767</v>
          </cell>
        </row>
        <row r="2185">
          <cell r="C2185">
            <v>3975</v>
          </cell>
          <cell r="D2185" t="str">
            <v>Suministro E Instalacion De Escultura De Cubos En Concreto Y Acabado En Granito Pulido (Ver Diseño).</v>
          </cell>
          <cell r="E2185" t="str">
            <v>UN</v>
          </cell>
          <cell r="F2185">
            <v>14167904.75</v>
          </cell>
          <cell r="G2185">
            <v>41767</v>
          </cell>
        </row>
        <row r="2186">
          <cell r="C2186">
            <v>3976</v>
          </cell>
          <cell r="D2186" t="str">
            <v>Levante De Muro En Bloque Abuzardado De 0.15 X 0.20 X 0.40 Metros, Con Celdas Rellenas En Concreto De 2500 Psi, Refuerzo Central De D= 1/2" A Cada 2.00 Metros, Mortero De Pega 1:4 Con Anclaje A Concreto Existente Con Sikadur Anchor Fix - 4 Para Fijar Varillas Con Acabado En Pintura Viniltex Tipo I (Ver Diseño).</v>
          </cell>
          <cell r="E2186" t="str">
            <v>ML</v>
          </cell>
          <cell r="F2186">
            <v>137184.60999999999</v>
          </cell>
          <cell r="G2186">
            <v>41767</v>
          </cell>
        </row>
        <row r="2187">
          <cell r="C2187">
            <v>3977</v>
          </cell>
          <cell r="D2187" t="str">
            <v>Construccion De Filtros Interiores En Espina De Pescado De Ancho = 0.40 Metros X Altura Variable, Incluye Recubrimiento Perimetral En Geotextil Nt 1800, Tuberia Perforada Para Filtros Diametro De 4" Y Canto Rodado O Piedra Triturada Diametro 1" (Ver Diseño).</v>
          </cell>
          <cell r="E2187" t="str">
            <v>ML</v>
          </cell>
          <cell r="F2187">
            <v>97987.75</v>
          </cell>
          <cell r="G2187">
            <v>41767</v>
          </cell>
        </row>
        <row r="2188">
          <cell r="C2188">
            <v>3978</v>
          </cell>
          <cell r="D2188" t="str">
            <v>Construccion De Filtros Perimetrales De Ancho = 0.40 Metros X Altura Variable, Incluye: Recubrimiento Perimetral En Geotextil Nt 1800, Tuberia Perforada Para Filtros Diametro 8" Y Canto Rodado O Piedra Triturada Limpia De Diametro D= 1" (Ver Diseño).</v>
          </cell>
          <cell r="E2188" t="str">
            <v>ML</v>
          </cell>
          <cell r="F2188">
            <v>118709.75</v>
          </cell>
          <cell r="G2188">
            <v>42201</v>
          </cell>
        </row>
        <row r="2189">
          <cell r="C2189">
            <v>3979</v>
          </cell>
          <cell r="D2189" t="str">
            <v>Paisajismo General Zona Verde, Incluye: Coccoloba Uvifera-Uva De Playa Densidad 5 X M2 Conocardus Rectus-Mangle Verde-Densidad 4 X M2 Conocardus Erectus-Mangle Plateado-Densidad 4 X M2 Leucophylumfrytences-Frailejon Densidad 4 X M2 Bougainvillea Spectabilis-Trinitarias Surtidas Densidad 3 X M2 Carissa Macrocarda-Monedita Densidad 8 X M2 Sheflera Arboricola-Sheflera Densidad 6 X M2 Suinglea Glutinosa-Suingla O Limoncillo Densidad 6 X M2 (Ver Diseño).</v>
          </cell>
          <cell r="E2189" t="str">
            <v>UN</v>
          </cell>
          <cell r="F2189">
            <v>112319.53</v>
          </cell>
          <cell r="G2189">
            <v>41771</v>
          </cell>
        </row>
        <row r="2190">
          <cell r="C2190">
            <v>3980</v>
          </cell>
          <cell r="D2190" t="str">
            <v>Construccion De Cajas De Empalme En Concreto Reforzado Con Malla, Dimension 0.60 X 0.60 Metros Libres, Altura Variable, Incluye: Tapa, Cañuela Y Base (Ver Diseño).</v>
          </cell>
          <cell r="E2190" t="str">
            <v>UN</v>
          </cell>
          <cell r="F2190">
            <v>350732.08</v>
          </cell>
          <cell r="G2190">
            <v>42201</v>
          </cell>
        </row>
        <row r="2191">
          <cell r="C2191">
            <v>3981</v>
          </cell>
          <cell r="D2191" t="str">
            <v>Suministro E Instalacion De Juego Infantil Tipo Atom O Similar En Tubo De Acero Esrtructural, Esferas Repujadas En 1.00 Unidad 19.500.000 19.500.000 Lamina Galvanizada, Tuberia En Acero Galvanizado De 2 Pulgadas Cal 3 Mm, La Red Es En Guaya De Alma Elastomerica Recubierta En Polivinil Resistente A La Interperie (Ver Diseño)</v>
          </cell>
          <cell r="E2191" t="str">
            <v>UN</v>
          </cell>
          <cell r="F2191">
            <v>19500000</v>
          </cell>
          <cell r="G2191">
            <v>41767</v>
          </cell>
        </row>
        <row r="2192">
          <cell r="C2192">
            <v>3982</v>
          </cell>
          <cell r="D2192" t="str">
            <v>Suministro E Instalacion De Estructuras De Pergolas En Madera Teca Elaborado Con Piezas De 0.45 X 0.15 Metros Y Columnas Metalicas Como Soporte De La Estructura, Anclada Con Tornilleria Galvanizada La Cual Se Encuentra Incada En Base De Concreto Como Soporte, Todo Debidamente Pintado Y Acabado, Incluye Mano De Obra (Ver Diseño).</v>
          </cell>
          <cell r="E2192" t="str">
            <v>GL</v>
          </cell>
          <cell r="F2192">
            <v>160000000</v>
          </cell>
          <cell r="G2192">
            <v>41767</v>
          </cell>
        </row>
        <row r="2193">
          <cell r="C2193">
            <v>3983</v>
          </cell>
          <cell r="D2193" t="str">
            <v>Suministro E Instalacion De Sistema De Riego, Incluye: Materiales, Equipos, Transporte Y Mano De Obra (Ver Diseño).</v>
          </cell>
          <cell r="E2193" t="str">
            <v>ML</v>
          </cell>
          <cell r="F2193">
            <v>86923000</v>
          </cell>
          <cell r="G2193">
            <v>42195</v>
          </cell>
        </row>
        <row r="2194">
          <cell r="C2194">
            <v>3984</v>
          </cell>
          <cell r="D2194" t="str">
            <v>Suministro E Instalacion De Tuberia Para Vertimiento Final, Durafort De Hierro 10", Incluye Empalmes Y Emboquillado (Ver Diseño)</v>
          </cell>
          <cell r="E2194" t="str">
            <v>ML</v>
          </cell>
          <cell r="F2194">
            <v>87550.21</v>
          </cell>
          <cell r="G2194">
            <v>41767</v>
          </cell>
        </row>
        <row r="2195">
          <cell r="C2195">
            <v>3986</v>
          </cell>
          <cell r="D2195" t="str">
            <v>Suministro E Instalacion De Enchape En Piedra Mediterranea De 0.30 X 0.50 Metros, Incluye Pegante Para Exteriores Blanco Y Sellante Hidrofugante Mate (Ver Diseño).</v>
          </cell>
          <cell r="E2195" t="str">
            <v>M2</v>
          </cell>
          <cell r="F2195">
            <v>153069.48000000001</v>
          </cell>
          <cell r="G2195">
            <v>41767</v>
          </cell>
        </row>
        <row r="2196">
          <cell r="C2196">
            <v>3991</v>
          </cell>
          <cell r="D2196" t="str">
            <v>Suministro E Instalacion De Cubierta En Lamina De Policarbonato</v>
          </cell>
          <cell r="E2196" t="str">
            <v>M2</v>
          </cell>
          <cell r="F2196">
            <v>160377.04999999999</v>
          </cell>
          <cell r="G2196">
            <v>42669</v>
          </cell>
        </row>
        <row r="2197">
          <cell r="C2197">
            <v>3992</v>
          </cell>
          <cell r="D2197" t="str">
            <v>Suministro E Instalacion De Parales En Madera Teca De 0.10 A 0.12 Metros De Diametro X 2.50 Metros De Altura, Empotrados 0.50 Metros, Incluye Zapata De Concreto De 3000 Psi (Ver Diseño)</v>
          </cell>
          <cell r="E2197" t="str">
            <v>UN</v>
          </cell>
          <cell r="F2197">
            <v>243575.91</v>
          </cell>
          <cell r="G2197">
            <v>41767</v>
          </cell>
        </row>
        <row r="2198">
          <cell r="C2198">
            <v>3994</v>
          </cell>
          <cell r="D2198" t="str">
            <v>Plantilla Para Piso En Concreto De 3000 Psi E= 0.07 Metros, Incluye: Parrilla De Acero De D= 1/4" A Cada 0.50 Metros En Ambos Sentidos (Ver Diseño).</v>
          </cell>
          <cell r="E2198" t="str">
            <v>M2</v>
          </cell>
          <cell r="F2198">
            <v>40496.01</v>
          </cell>
          <cell r="G2198">
            <v>42779</v>
          </cell>
        </row>
        <row r="2199">
          <cell r="C2199">
            <v>3995</v>
          </cell>
          <cell r="D2199" t="str">
            <v>Suministro E Instalación De Pasamanos En Tubo Galvanizado De 2", Altura 0.20 Metros, Anclaje Cada 1.25 Metros, Incluye Platina Mas Tapa ( Ver Diseño)</v>
          </cell>
          <cell r="E2199" t="str">
            <v>ML</v>
          </cell>
          <cell r="F2199">
            <v>127600</v>
          </cell>
          <cell r="G2199">
            <v>41751</v>
          </cell>
        </row>
        <row r="2200">
          <cell r="C2200">
            <v>3996</v>
          </cell>
          <cell r="D2200" t="str">
            <v>Suministro E Instalación De Pasamanos En Acero Inoxidable Calibre 18 Ref. 304 Tubo 2", Altura 0.20 Metros ( Ver Diseño)</v>
          </cell>
          <cell r="E2200" t="str">
            <v>ML</v>
          </cell>
          <cell r="F2200">
            <v>150800</v>
          </cell>
          <cell r="G2200">
            <v>42538</v>
          </cell>
        </row>
        <row r="2201">
          <cell r="C2201">
            <v>3997</v>
          </cell>
          <cell r="D2201" t="str">
            <v>Suministro E Instalación De Baranda Pasamanos En Tubo Galvanizado De 2" Y De 1", Altura 1.20 Metros, Anclaje Cada 1.25 Metros, Incluye Platina Mas Tapa ( Ver Diseño)</v>
          </cell>
          <cell r="E2201" t="str">
            <v>ML</v>
          </cell>
          <cell r="F2201">
            <v>266800</v>
          </cell>
          <cell r="G2201">
            <v>41751</v>
          </cell>
        </row>
        <row r="2202">
          <cell r="C2202">
            <v>3998</v>
          </cell>
          <cell r="D2202" t="str">
            <v>Suministro E Instalación De Baranda Pasamanos En Acero Inoxidable Calibre 18 Ref. 304 Tubo 2" Y 1", Altura 1.20 Metros ( Ver Diseño)</v>
          </cell>
          <cell r="E2202" t="str">
            <v>ML</v>
          </cell>
          <cell r="F2202">
            <v>324800</v>
          </cell>
          <cell r="G2202">
            <v>42538</v>
          </cell>
        </row>
        <row r="2203">
          <cell r="C2203">
            <v>4000</v>
          </cell>
          <cell r="D2203" t="str">
            <v>Suministro E Instalacion De Conector Ampact 600525 (Ver Diseño)</v>
          </cell>
          <cell r="E2203" t="str">
            <v>UN</v>
          </cell>
          <cell r="F2203">
            <v>17037.75</v>
          </cell>
          <cell r="G2203">
            <v>42173</v>
          </cell>
        </row>
        <row r="2204">
          <cell r="C2204">
            <v>4002</v>
          </cell>
          <cell r="D2204" t="str">
            <v>Suministro E Instalacion De Grapa De Aluminio Tipo Pistola (Ver Diseño)</v>
          </cell>
          <cell r="E2204" t="str">
            <v>UN</v>
          </cell>
          <cell r="F2204">
            <v>50354.76</v>
          </cell>
          <cell r="G2204">
            <v>42173</v>
          </cell>
        </row>
        <row r="2205">
          <cell r="C2205">
            <v>4004</v>
          </cell>
          <cell r="D2205" t="str">
            <v>Suministro E Instalacion De Cable De Cobre Forrado N° 10 Awg-Aislamiento Thw (Ver Diseño)</v>
          </cell>
          <cell r="E2205" t="str">
            <v>ML</v>
          </cell>
          <cell r="F2205">
            <v>7242.25</v>
          </cell>
          <cell r="G2205">
            <v>42557</v>
          </cell>
        </row>
        <row r="2206">
          <cell r="C2206">
            <v>4006</v>
          </cell>
          <cell r="D2206" t="str">
            <v>Suministro E Instalacion De Line Post 57-1 Pin Corto (Ver Diseño)</v>
          </cell>
          <cell r="E2206" t="str">
            <v>UN</v>
          </cell>
          <cell r="F2206">
            <v>99474.15</v>
          </cell>
          <cell r="G2206">
            <v>42173</v>
          </cell>
        </row>
        <row r="2207">
          <cell r="C2207">
            <v>4008</v>
          </cell>
          <cell r="D2207" t="str">
            <v>Suministro E Instalacion De Aislador De Suspension Polimerico De 15 Kv (Ver Diseño).</v>
          </cell>
          <cell r="E2207" t="str">
            <v>UN</v>
          </cell>
          <cell r="F2207">
            <v>68989.119999999995</v>
          </cell>
          <cell r="G2207">
            <v>42173</v>
          </cell>
        </row>
        <row r="2208">
          <cell r="C2208">
            <v>4010</v>
          </cell>
          <cell r="D2208" t="str">
            <v>Suministro E Instalacion De Luminaria Tipo Panel Led De 1 X 36 W (Ver Diseño)</v>
          </cell>
          <cell r="E2208" t="str">
            <v>UN</v>
          </cell>
          <cell r="F2208">
            <v>371387.5</v>
          </cell>
          <cell r="G2208">
            <v>42472</v>
          </cell>
        </row>
        <row r="2209">
          <cell r="C2209">
            <v>4012</v>
          </cell>
          <cell r="D2209" t="str">
            <v>Suministro E Instalacion De Luminaria Tipo Aluled De 60 W (Ver Diseño)</v>
          </cell>
          <cell r="E2209" t="str">
            <v>UN</v>
          </cell>
          <cell r="F2209">
            <v>1232872.6399999999</v>
          </cell>
          <cell r="G2209">
            <v>42557</v>
          </cell>
        </row>
        <row r="2210">
          <cell r="C2210">
            <v>4014</v>
          </cell>
          <cell r="D2210" t="str">
            <v>Suministro E Instalacion De Tablero De Control Para Iluminacion, Incluye: Fotocelda,  Contactores, Breakers, Sistema De Sujecion Y Accesorios (Ver Diseño)</v>
          </cell>
          <cell r="E2210" t="str">
            <v>UN</v>
          </cell>
          <cell r="F2210">
            <v>1621249.51</v>
          </cell>
          <cell r="G2210">
            <v>42129</v>
          </cell>
        </row>
        <row r="2211">
          <cell r="C2211">
            <v>4016</v>
          </cell>
          <cell r="D2211" t="str">
            <v>Suministro E Instalacion De Luminaria Tipo Aluled De 90 W, Incluye: Brazo Tipo Cercha Para La Luminaria Galvanizado En Caliente (Ver Diseño)</v>
          </cell>
          <cell r="E2211" t="str">
            <v>UN</v>
          </cell>
          <cell r="F2211">
            <v>1669025.54</v>
          </cell>
          <cell r="G2211">
            <v>42557</v>
          </cell>
        </row>
        <row r="2212">
          <cell r="C2212">
            <v>4019</v>
          </cell>
          <cell r="D2212" t="str">
            <v>Suministro E Instalacion De Poste De Acero Galvanizado En Caliente De 8.00 Metros De Altura, Incluye: Tronco Conico Poligonal En Lamina De Acero Con Aditamento Para La Instalacion De Una Luminaria De 8.00 Metros Y Una De 6.00 Metros, Acabado Final En Pintura De Esmalte Para Exteriores, Anclaje De Concreto Y Pedestal (Ver Diseño)</v>
          </cell>
          <cell r="E2212" t="str">
            <v>UN</v>
          </cell>
          <cell r="F2212">
            <v>1837332.65</v>
          </cell>
          <cell r="G2212">
            <v>42067</v>
          </cell>
        </row>
        <row r="2213">
          <cell r="C2213">
            <v>4021</v>
          </cell>
          <cell r="D2213" t="str">
            <v>Suministro E Instalacion De Poste De Acero Galvanizado En Caliente De 9.00 Metros De Altura, Incluye: Tronco Conico Poligonal En Lamina De Acero Con Aditamento Para La Instalacion De Una Luminaria A 9.00 Metros Y Otra A 6.00 Metros, Acabado Final En Pintura De Esmalte Para Exteriores, Anclaje De Concreto Y Pedestal (Ver Diseño)</v>
          </cell>
          <cell r="E2213" t="str">
            <v>UN</v>
          </cell>
          <cell r="F2213">
            <v>2031672.65</v>
          </cell>
          <cell r="G2213">
            <v>42557</v>
          </cell>
        </row>
        <row r="2214">
          <cell r="C2214">
            <v>4025</v>
          </cell>
          <cell r="D2214" t="str">
            <v>Suministro E Instalacion De Tuberia Pvc Conduit De 4" (Ver Diseño)</v>
          </cell>
          <cell r="E2214" t="str">
            <v>ML</v>
          </cell>
          <cell r="F2214">
            <v>36395.769999999997</v>
          </cell>
          <cell r="G2214">
            <v>42557</v>
          </cell>
        </row>
        <row r="2215">
          <cell r="C2215">
            <v>4026</v>
          </cell>
          <cell r="D2215" t="str">
            <v>Suministro E Instalacion De Bajante En Tuberia Galvanizada De 1 1/2", Incluye: Capacete, Cinta Bandit, Hebillas Y Curva (Ver Diseño)</v>
          </cell>
          <cell r="E2215" t="str">
            <v>ML</v>
          </cell>
          <cell r="F2215">
            <v>435459.26</v>
          </cell>
          <cell r="G2215">
            <v>41771</v>
          </cell>
        </row>
        <row r="2216">
          <cell r="C2216">
            <v>4028</v>
          </cell>
          <cell r="D2216" t="str">
            <v>Suministro E Instalacion De Bajante En Tuberia Galvanizada De 1", Incluye: Capacete, Cinta Bandit, Hebillas Y Curva (Ver Diseño)</v>
          </cell>
          <cell r="E2216" t="str">
            <v>ML</v>
          </cell>
          <cell r="F2216">
            <v>312010.26</v>
          </cell>
          <cell r="G2216">
            <v>41771</v>
          </cell>
        </row>
        <row r="2217">
          <cell r="C2217">
            <v>4031</v>
          </cell>
          <cell r="D2217" t="str">
            <v>Puente Peatonal</v>
          </cell>
          <cell r="E2217" t="str">
            <v>SD</v>
          </cell>
          <cell r="F2217">
            <v>0</v>
          </cell>
          <cell r="G2217">
            <v>41743</v>
          </cell>
        </row>
        <row r="2218">
          <cell r="C2218">
            <v>4032</v>
          </cell>
          <cell r="D2218" t="str">
            <v>Placa Plazoleta 2</v>
          </cell>
          <cell r="E2218" t="str">
            <v>SD</v>
          </cell>
          <cell r="F2218">
            <v>0</v>
          </cell>
          <cell r="G2218">
            <v>41743</v>
          </cell>
        </row>
        <row r="2219">
          <cell r="C2219">
            <v>4033</v>
          </cell>
          <cell r="D2219" t="str">
            <v>Cancha Sintetica</v>
          </cell>
          <cell r="E2219" t="str">
            <v>SD</v>
          </cell>
          <cell r="F2219">
            <v>0</v>
          </cell>
          <cell r="G2219">
            <v>41743</v>
          </cell>
        </row>
        <row r="2220">
          <cell r="C2220">
            <v>4034</v>
          </cell>
          <cell r="D2220" t="str">
            <v>Canalizacion De Canal Paralelo A La Via Circunvalar</v>
          </cell>
          <cell r="E2220" t="str">
            <v>SD</v>
          </cell>
          <cell r="F2220">
            <v>0</v>
          </cell>
          <cell r="G2220">
            <v>41743</v>
          </cell>
        </row>
        <row r="2221">
          <cell r="C2221">
            <v>4035</v>
          </cell>
          <cell r="D2221" t="str">
            <v>Desmonte Y Montaje De Gabinete Cocina Existente (Ver Diseño).</v>
          </cell>
          <cell r="E2221" t="str">
            <v>UN</v>
          </cell>
          <cell r="F2221">
            <v>56000</v>
          </cell>
          <cell r="G2221">
            <v>42416</v>
          </cell>
        </row>
        <row r="2222">
          <cell r="C2222">
            <v>4036</v>
          </cell>
          <cell r="D2222" t="str">
            <v>Edificio De Mantenimiento</v>
          </cell>
          <cell r="E2222" t="str">
            <v>SD</v>
          </cell>
          <cell r="F2222">
            <v>0</v>
          </cell>
          <cell r="G2222">
            <v>41743</v>
          </cell>
        </row>
        <row r="2223">
          <cell r="C2223">
            <v>4037</v>
          </cell>
          <cell r="D2223" t="str">
            <v>Muro Para Soportes O Estribos De Puente En Concreto De 5000 Psi Premezclado, No Incluye Acero De Refuerzo</v>
          </cell>
          <cell r="E2223" t="str">
            <v>M3</v>
          </cell>
          <cell r="F2223">
            <v>717445.6</v>
          </cell>
          <cell r="G2223">
            <v>41821</v>
          </cell>
        </row>
        <row r="2224">
          <cell r="C2224">
            <v>4038</v>
          </cell>
          <cell r="D2224" t="str">
            <v>Placa De Fondo En Concreto De 5000 Psi Premezclado, No Incluye Acero De Refuerzo</v>
          </cell>
          <cell r="E2224" t="str">
            <v>M3</v>
          </cell>
          <cell r="F2224">
            <v>629284.30000000005</v>
          </cell>
          <cell r="G2224">
            <v>41821</v>
          </cell>
        </row>
        <row r="2225">
          <cell r="C2225">
            <v>4039</v>
          </cell>
          <cell r="D2225" t="str">
            <v>Vigas En Concreto De 5000 Psi Premezclado, No Incluye Acero De Refuerzo</v>
          </cell>
          <cell r="E2225" t="str">
            <v>M3</v>
          </cell>
          <cell r="F2225">
            <v>530428.67000000004</v>
          </cell>
          <cell r="G2225">
            <v>41821</v>
          </cell>
        </row>
        <row r="2226">
          <cell r="C2226">
            <v>4040</v>
          </cell>
          <cell r="D2226" t="str">
            <v>Equipamento</v>
          </cell>
          <cell r="E2226" t="str">
            <v>SD</v>
          </cell>
          <cell r="F2226">
            <v>0</v>
          </cell>
          <cell r="G2226">
            <v>41744</v>
          </cell>
        </row>
        <row r="2227">
          <cell r="C2227">
            <v>4041</v>
          </cell>
          <cell r="D2227" t="str">
            <v>Equipamento Gradas</v>
          </cell>
          <cell r="E2227" t="str">
            <v>SD</v>
          </cell>
          <cell r="F2227">
            <v>0</v>
          </cell>
          <cell r="G2227">
            <v>41744</v>
          </cell>
        </row>
        <row r="2228">
          <cell r="C2228">
            <v>4042</v>
          </cell>
          <cell r="D2228" t="str">
            <v>Otros</v>
          </cell>
          <cell r="E2228" t="str">
            <v>SD</v>
          </cell>
          <cell r="F2228">
            <v>0</v>
          </cell>
          <cell r="G2228">
            <v>41744</v>
          </cell>
        </row>
        <row r="2229">
          <cell r="C2229">
            <v>4043</v>
          </cell>
          <cell r="D2229" t="str">
            <v>Pañete En Concreto De 2000 Psi</v>
          </cell>
          <cell r="E2229" t="str">
            <v>M3</v>
          </cell>
          <cell r="F2229">
            <v>555423.5</v>
          </cell>
          <cell r="G2229">
            <v>41821</v>
          </cell>
        </row>
        <row r="2230">
          <cell r="C2230">
            <v>4044</v>
          </cell>
          <cell r="D2230" t="str">
            <v>Placa Superior En Concreto De 5000 Psi Premezclado, No Incluye Acero De Refuerzo</v>
          </cell>
          <cell r="E2230" t="str">
            <v>M3</v>
          </cell>
          <cell r="F2230">
            <v>743335.9</v>
          </cell>
          <cell r="G2230">
            <v>41821</v>
          </cell>
        </row>
        <row r="2231">
          <cell r="C2231">
            <v>4045</v>
          </cell>
          <cell r="D2231" t="str">
            <v>Estructura Locales</v>
          </cell>
          <cell r="E2231" t="str">
            <v>SD</v>
          </cell>
          <cell r="F2231">
            <v>0</v>
          </cell>
          <cell r="G2231">
            <v>41745</v>
          </cell>
        </row>
        <row r="2232">
          <cell r="C2232">
            <v>4046</v>
          </cell>
          <cell r="D2232" t="str">
            <v>Paisajismo Muro Vivo En Cascada Altura = 4.00 Metros (Ver Diseño)</v>
          </cell>
          <cell r="E2232" t="str">
            <v>M2</v>
          </cell>
          <cell r="F2232">
            <v>800000</v>
          </cell>
          <cell r="G2232">
            <v>41785</v>
          </cell>
        </row>
        <row r="2233">
          <cell r="C2233">
            <v>4047</v>
          </cell>
          <cell r="D2233" t="str">
            <v>Muro Cascada</v>
          </cell>
          <cell r="E2233" t="str">
            <v>SD</v>
          </cell>
          <cell r="F2233">
            <v>0</v>
          </cell>
          <cell r="G2233">
            <v>41758</v>
          </cell>
        </row>
        <row r="2234">
          <cell r="C2234">
            <v>4048</v>
          </cell>
          <cell r="D2234" t="str">
            <v>Muro De Contencion Lago 2</v>
          </cell>
          <cell r="E2234" t="str">
            <v>SD</v>
          </cell>
          <cell r="F2234">
            <v>0</v>
          </cell>
          <cell r="G2234">
            <v>41758</v>
          </cell>
        </row>
        <row r="2235">
          <cell r="C2235">
            <v>4049</v>
          </cell>
          <cell r="D2235" t="str">
            <v>Muro De Contencion Ojo De Agua</v>
          </cell>
          <cell r="E2235" t="str">
            <v>SD</v>
          </cell>
          <cell r="F2235">
            <v>0</v>
          </cell>
          <cell r="G2235">
            <v>41758</v>
          </cell>
        </row>
        <row r="2236">
          <cell r="C2236">
            <v>4050</v>
          </cell>
          <cell r="D2236" t="str">
            <v>Alberca Para Almacenamiento De Agua Para Riego</v>
          </cell>
          <cell r="E2236" t="str">
            <v>SD</v>
          </cell>
          <cell r="F2236">
            <v>0</v>
          </cell>
          <cell r="G2236">
            <v>41758</v>
          </cell>
        </row>
        <row r="2237">
          <cell r="C2237">
            <v>4051</v>
          </cell>
          <cell r="D2237" t="str">
            <v>Puentes Peatonales N° 1-2-3-4-5-6</v>
          </cell>
          <cell r="E2237" t="str">
            <v>SD</v>
          </cell>
          <cell r="F2237">
            <v>0</v>
          </cell>
          <cell r="G2237">
            <v>41758</v>
          </cell>
        </row>
        <row r="2238">
          <cell r="C2238">
            <v>4052</v>
          </cell>
          <cell r="D2238" t="str">
            <v>Cafeterias</v>
          </cell>
          <cell r="E2238" t="str">
            <v>SD</v>
          </cell>
          <cell r="F2238">
            <v>0</v>
          </cell>
          <cell r="G2238">
            <v>41758</v>
          </cell>
        </row>
        <row r="2239">
          <cell r="C2239">
            <v>4054</v>
          </cell>
          <cell r="D2239" t="str">
            <v>Plantilla Para Piso En Concreto De 3000 Psi E= 0.07 Metros, Incluye Parrilla De Acero De D= 1/4" A Cada 0.10 Metros En Ambos Sentidos (Ver Diseño).</v>
          </cell>
          <cell r="E2239" t="str">
            <v>M2</v>
          </cell>
          <cell r="F2239">
            <v>44916.39</v>
          </cell>
          <cell r="G2239">
            <v>42578</v>
          </cell>
        </row>
        <row r="2240">
          <cell r="C2240">
            <v>4055</v>
          </cell>
          <cell r="D2240" t="str">
            <v>Suministro E Instalacion De Banca Jardinera Para Parque En Levante De Bloque Abuzardado Reforzado, Placa En Concreto De 3000 Psi E= 0.07 Metros Y Pañete Impermeabilizado (Ver Diseño).</v>
          </cell>
          <cell r="E2240" t="str">
            <v>UN</v>
          </cell>
          <cell r="F2240">
            <v>932883</v>
          </cell>
          <cell r="G2240">
            <v>42195</v>
          </cell>
        </row>
        <row r="2241">
          <cell r="C2241">
            <v>4057</v>
          </cell>
          <cell r="D2241" t="str">
            <v>Suministro E Instalacion De Kioscos, Incluye Estructura En Perfiles Metalicos Y Contorno En Madera, Kioscos Ubicados En Los Senderos Del Parque (Ver Diseño)</v>
          </cell>
          <cell r="E2241" t="str">
            <v>GL</v>
          </cell>
          <cell r="F2241">
            <v>5350000</v>
          </cell>
          <cell r="G2241">
            <v>41785</v>
          </cell>
        </row>
        <row r="2242">
          <cell r="C2242">
            <v>4058</v>
          </cell>
          <cell r="D2242" t="str">
            <v>Suministro E Instalacion De Escalera En Estructura Metalica Con Peldaños En Lamina Galvanizada Antideslizante En Calibre 26 (Ver Diseño)</v>
          </cell>
          <cell r="E2242" t="str">
            <v>GL</v>
          </cell>
          <cell r="F2242">
            <v>3000000</v>
          </cell>
          <cell r="G2242">
            <v>42195</v>
          </cell>
        </row>
        <row r="2243">
          <cell r="C2243">
            <v>4059</v>
          </cell>
          <cell r="D2243" t="str">
            <v>Suministro E Instalacion De Cubierta En Estructura Metalica Con Lamina Traslucida En Policarbonato, Incluye Seis (6) Soportes Para Apoyo (Ver Diseño)</v>
          </cell>
          <cell r="E2243" t="str">
            <v>M2</v>
          </cell>
          <cell r="F2243">
            <v>112500</v>
          </cell>
          <cell r="G2243">
            <v>41785</v>
          </cell>
        </row>
        <row r="2244">
          <cell r="C2244">
            <v>4060</v>
          </cell>
          <cell r="D2244" t="str">
            <v>Sunministro E Instalacion De Partidor Electrico Para Salida En Pista De Bicicroos (Ver Diseño).</v>
          </cell>
          <cell r="E2244" t="str">
            <v>GL</v>
          </cell>
          <cell r="F2244">
            <v>4000000</v>
          </cell>
          <cell r="G2244">
            <v>42195</v>
          </cell>
        </row>
        <row r="2245">
          <cell r="C2245">
            <v>4061</v>
          </cell>
          <cell r="D2245" t="str">
            <v>Suministro E Instalacion De Placa Identificacion Parque Jardin Botanico (Ver Diseño)</v>
          </cell>
          <cell r="E2245" t="str">
            <v>UN</v>
          </cell>
          <cell r="F2245">
            <v>8000000</v>
          </cell>
          <cell r="G2245">
            <v>42195</v>
          </cell>
        </row>
        <row r="2246">
          <cell r="C2246">
            <v>4062</v>
          </cell>
          <cell r="D2246" t="str">
            <v>Suministro E Instalacion De Pozo Y Riego, Incluye: Adecuacion Del Area, Perforacion Exploratoria, Grava Y Gravilla (Ver Diseño)</v>
          </cell>
          <cell r="E2246" t="str">
            <v>UN</v>
          </cell>
          <cell r="F2246">
            <v>50000000</v>
          </cell>
          <cell r="G2246">
            <v>42195</v>
          </cell>
        </row>
        <row r="2247">
          <cell r="C2247">
            <v>4063</v>
          </cell>
          <cell r="D2247" t="str">
            <v>Provision Plan De Manejo De Tráfico.</v>
          </cell>
          <cell r="E2247" t="str">
            <v>GL</v>
          </cell>
          <cell r="F2247">
            <v>45000000</v>
          </cell>
          <cell r="G2247">
            <v>42578</v>
          </cell>
        </row>
        <row r="2248">
          <cell r="C2248">
            <v>4064</v>
          </cell>
          <cell r="D2248" t="str">
            <v>Suministro Transporte Y Siembra De Árboles Adultos.</v>
          </cell>
          <cell r="E2248" t="str">
            <v>UN</v>
          </cell>
          <cell r="F2248">
            <v>200000</v>
          </cell>
          <cell r="G2248">
            <v>42578</v>
          </cell>
        </row>
        <row r="2249">
          <cell r="C2249">
            <v>4065</v>
          </cell>
          <cell r="D2249" t="str">
            <v>Suministro E Instalacion De Sistema Electrico Para Muro Cascada, Incluye: Motobomba, Tuberias, Cables Y Cicuito En General (Ver Diseño)</v>
          </cell>
          <cell r="E2249" t="str">
            <v>GL</v>
          </cell>
          <cell r="F2249">
            <v>23000000</v>
          </cell>
          <cell r="G2249">
            <v>41785</v>
          </cell>
        </row>
        <row r="2250">
          <cell r="C2250">
            <v>4066</v>
          </cell>
          <cell r="D2250" t="str">
            <v>Suministro De Bolardo En Concreto Tipo M60. Incluye Transporte.</v>
          </cell>
          <cell r="E2250" t="str">
            <v>UN</v>
          </cell>
          <cell r="F2250">
            <v>81500</v>
          </cell>
          <cell r="G2250">
            <v>41764</v>
          </cell>
        </row>
        <row r="2251">
          <cell r="C2251">
            <v>4067</v>
          </cell>
          <cell r="D2251" t="str">
            <v>Bolardo En Concreto Tipo M60 F'C=3000 Psi.</v>
          </cell>
          <cell r="E2251" t="str">
            <v>UN</v>
          </cell>
          <cell r="F2251">
            <v>116515.21</v>
          </cell>
          <cell r="G2251">
            <v>41781</v>
          </cell>
        </row>
        <row r="2252">
          <cell r="C2252">
            <v>4068</v>
          </cell>
          <cell r="D2252" t="str">
            <v>Señales De Tránsito Grupo 1 (75X75).</v>
          </cell>
          <cell r="E2252" t="str">
            <v>UN</v>
          </cell>
          <cell r="F2252">
            <v>180000</v>
          </cell>
          <cell r="G2252">
            <v>41764</v>
          </cell>
        </row>
        <row r="2253">
          <cell r="C2253">
            <v>4069</v>
          </cell>
          <cell r="D2253" t="str">
            <v>Limpieza De Pozo De Inspección. Incluye Retiro De Material.</v>
          </cell>
          <cell r="E2253" t="str">
            <v>UN</v>
          </cell>
          <cell r="F2253">
            <v>138310.04999999999</v>
          </cell>
          <cell r="G2253">
            <v>41785</v>
          </cell>
        </row>
        <row r="2254">
          <cell r="C2254">
            <v>4070</v>
          </cell>
          <cell r="D2254" t="str">
            <v>Suministro E Instalacion De Cerramiento En Lamina De Zinc, Altura 2.00 Metros (Ver Diseño)</v>
          </cell>
          <cell r="E2254" t="str">
            <v>ML</v>
          </cell>
          <cell r="F2254">
            <v>45758.02</v>
          </cell>
          <cell r="G2254">
            <v>42578</v>
          </cell>
        </row>
        <row r="2255">
          <cell r="C2255">
            <v>4071</v>
          </cell>
          <cell r="D2255" t="str">
            <v>Construcción De Manhole De H=1.45 A 1.80 M. Incluye Tapa En Hierro Fundido.</v>
          </cell>
          <cell r="E2255" t="str">
            <v>UN</v>
          </cell>
          <cell r="F2255">
            <v>1122734.71</v>
          </cell>
          <cell r="G2255">
            <v>41785</v>
          </cell>
        </row>
        <row r="2256">
          <cell r="C2256">
            <v>4072</v>
          </cell>
          <cell r="D2256" t="str">
            <v>Excavacion A Mano Para Vigas De Amarre 0.60 X 0.80 Metros,  Senderos, Altura H= 0.10 Metros (Ver Diseño)</v>
          </cell>
          <cell r="E2256" t="str">
            <v>ML</v>
          </cell>
          <cell r="F2256">
            <v>10517.35</v>
          </cell>
          <cell r="G2256">
            <v>41835</v>
          </cell>
        </row>
        <row r="2257">
          <cell r="C2257">
            <v>4073</v>
          </cell>
          <cell r="D2257" t="str">
            <v>Excavacion A Mano Para Senderos Altura H= 0.10 Metros (Ver Diseño)</v>
          </cell>
          <cell r="E2257" t="str">
            <v>M3</v>
          </cell>
          <cell r="F2257">
            <v>45855.11</v>
          </cell>
          <cell r="G2257">
            <v>41771</v>
          </cell>
        </row>
        <row r="2258">
          <cell r="C2258">
            <v>4074</v>
          </cell>
          <cell r="D2258" t="str">
            <v>Suministro E Instalación  De Tubería Domiciliaria Pf + Uad De Polietileno D = 1/2" L=7.00 Metros</v>
          </cell>
          <cell r="E2258" t="str">
            <v>UN</v>
          </cell>
          <cell r="F2258">
            <v>40861.47</v>
          </cell>
          <cell r="G2258">
            <v>42461</v>
          </cell>
        </row>
        <row r="2259">
          <cell r="C2259">
            <v>4075</v>
          </cell>
          <cell r="D2259" t="str">
            <v>Reparación De Fugas De Agua Potable.</v>
          </cell>
          <cell r="E2259" t="str">
            <v>UN</v>
          </cell>
          <cell r="F2259">
            <v>317414.56</v>
          </cell>
          <cell r="G2259">
            <v>41785</v>
          </cell>
        </row>
        <row r="2260">
          <cell r="C2260">
            <v>4076</v>
          </cell>
          <cell r="D2260" t="str">
            <v>Conexión Domiciliaria De 6" De Alcantarillado L= 3 A 5 M.</v>
          </cell>
          <cell r="E2260" t="str">
            <v>UN</v>
          </cell>
          <cell r="F2260">
            <v>325200.89</v>
          </cell>
          <cell r="G2260">
            <v>41785</v>
          </cell>
        </row>
        <row r="2261">
          <cell r="C2261">
            <v>4077</v>
          </cell>
          <cell r="D2261" t="str">
            <v>Reposición De Tubería De Alcantarillado.</v>
          </cell>
          <cell r="E2261" t="str">
            <v>UN</v>
          </cell>
          <cell r="F2261">
            <v>263614.99</v>
          </cell>
          <cell r="G2261">
            <v>41785</v>
          </cell>
        </row>
        <row r="2262">
          <cell r="C2262">
            <v>4078</v>
          </cell>
          <cell r="D2262" t="str">
            <v>Pista De Bicicross</v>
          </cell>
          <cell r="E2262" t="str">
            <v>SD</v>
          </cell>
          <cell r="F2262">
            <v>0</v>
          </cell>
          <cell r="G2262">
            <v>41765</v>
          </cell>
        </row>
        <row r="2263">
          <cell r="C2263">
            <v>4083</v>
          </cell>
          <cell r="D2263" t="str">
            <v>Suministro E Instalación De Muro En Lámina Superboard De 8 Mm Por Ambas Caras</v>
          </cell>
          <cell r="E2263" t="str">
            <v>M2</v>
          </cell>
          <cell r="F2263">
            <v>84600.59</v>
          </cell>
          <cell r="G2263">
            <v>42538</v>
          </cell>
        </row>
        <row r="2264">
          <cell r="C2264">
            <v>4084</v>
          </cell>
          <cell r="D2264" t="str">
            <v>Suministro E Instalación De Muro En Lámina Superboard De 14 Mm Por Ambas Caras</v>
          </cell>
          <cell r="E2264" t="str">
            <v>M2</v>
          </cell>
          <cell r="F2264">
            <v>114000.59</v>
          </cell>
          <cell r="G2264">
            <v>41765</v>
          </cell>
        </row>
        <row r="2265">
          <cell r="C2265">
            <v>4085</v>
          </cell>
          <cell r="D2265" t="str">
            <v>Suministro E Instalación De Cielo Raso En Lámina Superboard De 14 Mm Por Ambas Caras, Con Estructura Metálica Y Perfil Omega A Cada 0.41 Metros</v>
          </cell>
          <cell r="E2265" t="str">
            <v>M2</v>
          </cell>
          <cell r="F2265">
            <v>107399.9</v>
          </cell>
          <cell r="G2265">
            <v>41765</v>
          </cell>
        </row>
        <row r="2266">
          <cell r="C2266">
            <v>4086</v>
          </cell>
          <cell r="D2266" t="str">
            <v>Suministro E Instalación De Superboard De 8 Mm Para Recubrimiento De Estera Metálica Y Vista De Cubierta</v>
          </cell>
          <cell r="E2266" t="str">
            <v>ML</v>
          </cell>
          <cell r="F2266">
            <v>44364.97</v>
          </cell>
          <cell r="G2266">
            <v>42314</v>
          </cell>
        </row>
        <row r="2267">
          <cell r="C2267">
            <v>4087</v>
          </cell>
          <cell r="D2267" t="str">
            <v>Canalización 0.30 X 0.90 En Zona De Arena. Incluye Excavación, Compactado Con Material Del Sitio Y Cinta De Seguridad.</v>
          </cell>
          <cell r="E2267" t="str">
            <v>ML</v>
          </cell>
          <cell r="F2267">
            <v>63267.99</v>
          </cell>
          <cell r="G2267">
            <v>42557</v>
          </cell>
        </row>
        <row r="2268">
          <cell r="C2268">
            <v>4088</v>
          </cell>
          <cell r="D2268" t="str">
            <v>Suministro E Instalación De Ducto Tdp D=4" Bajo Andén O Calzada De Redes De Telecomunicaciones. Incluye Transporte, Tendido Y Sondeo De Ductos.</v>
          </cell>
          <cell r="E2268" t="str">
            <v>ML</v>
          </cell>
          <cell r="F2268">
            <v>457720.15</v>
          </cell>
          <cell r="G2268">
            <v>41785</v>
          </cell>
        </row>
        <row r="2269">
          <cell r="C2269">
            <v>4092</v>
          </cell>
          <cell r="D2269" t="str">
            <v>Suministro E Instalacion De Enchape En Piedra Tipo Espacato O Similar Para Muro (Ver Diseño).</v>
          </cell>
          <cell r="E2269" t="str">
            <v>M2</v>
          </cell>
          <cell r="F2269">
            <v>128702.25</v>
          </cell>
          <cell r="G2269">
            <v>41771</v>
          </cell>
        </row>
        <row r="2270">
          <cell r="C2270">
            <v>4093</v>
          </cell>
          <cell r="D2270" t="str">
            <v>Marca Vial Para Demarcación De Pasos Peatonales (Cebra).</v>
          </cell>
          <cell r="E2270" t="str">
            <v>M2</v>
          </cell>
          <cell r="F2270">
            <v>16603.28</v>
          </cell>
          <cell r="G2270">
            <v>41911</v>
          </cell>
        </row>
        <row r="2271">
          <cell r="C2271">
            <v>4094</v>
          </cell>
          <cell r="D2271" t="str">
            <v>Cicloruta En Mezcla Asfáltica E=0.06M.</v>
          </cell>
          <cell r="E2271" t="str">
            <v>M2</v>
          </cell>
          <cell r="F2271">
            <v>78236.509999999995</v>
          </cell>
          <cell r="G2271">
            <v>41781</v>
          </cell>
        </row>
        <row r="2272">
          <cell r="C2272">
            <v>4095</v>
          </cell>
          <cell r="D2272" t="str">
            <v>Registro En Concreto De 1.10 X 1.10 X 1.10 M. Incluye Tapa En Ángulo De Hierro De 1 1/2" X 3/16" En Marco Galvanizado.</v>
          </cell>
          <cell r="E2272" t="str">
            <v>UN</v>
          </cell>
          <cell r="F2272">
            <v>987049.91</v>
          </cell>
          <cell r="G2272">
            <v>41785</v>
          </cell>
        </row>
        <row r="2273">
          <cell r="C2273">
            <v>4097</v>
          </cell>
          <cell r="D2273" t="str">
            <v>Suministro E Instalación De Tubería Galvanizada Cuadrada De 2"</v>
          </cell>
          <cell r="E2273" t="str">
            <v>ML</v>
          </cell>
          <cell r="F2273">
            <v>29965.7</v>
          </cell>
          <cell r="G2273">
            <v>41766</v>
          </cell>
        </row>
        <row r="2274">
          <cell r="C2274">
            <v>4098</v>
          </cell>
          <cell r="D2274" t="str">
            <v>Suministro E Instalación De Tubería Galvanizada Cuadrada De 3"</v>
          </cell>
          <cell r="E2274" t="str">
            <v>ML</v>
          </cell>
          <cell r="F2274">
            <v>35180</v>
          </cell>
          <cell r="G2274">
            <v>41766</v>
          </cell>
        </row>
        <row r="2275">
          <cell r="C2275">
            <v>4100</v>
          </cell>
          <cell r="D2275" t="str">
            <v>Suministro E Instalación De Sumideros Con Rejilla Metálica De 1 Metro De Ancho.</v>
          </cell>
          <cell r="E2275" t="str">
            <v>ML</v>
          </cell>
          <cell r="F2275">
            <v>580600</v>
          </cell>
          <cell r="G2275">
            <v>42417</v>
          </cell>
        </row>
        <row r="2276">
          <cell r="C2276">
            <v>4101</v>
          </cell>
          <cell r="D2276" t="str">
            <v>Canal De Conducción Tipo I En Concreto (1 X 1 X 1) F'C=4000 Psi.</v>
          </cell>
          <cell r="E2276" t="str">
            <v>ML</v>
          </cell>
          <cell r="F2276">
            <v>880358.59</v>
          </cell>
          <cell r="G2276">
            <v>41785</v>
          </cell>
        </row>
        <row r="2277">
          <cell r="C2277">
            <v>4102</v>
          </cell>
          <cell r="D2277" t="str">
            <v>Construccion De Registro  En Concreto Dim (1.00X 1.00 X 1.40 M) - Tapa En Angulo De Hierro De 1 1/2" X 3/16". Marco Galvanizado.</v>
          </cell>
          <cell r="E2277" t="str">
            <v>UN</v>
          </cell>
          <cell r="F2277">
            <v>893535.99</v>
          </cell>
          <cell r="G2277">
            <v>41785</v>
          </cell>
        </row>
        <row r="2278">
          <cell r="C2278">
            <v>4103</v>
          </cell>
          <cell r="D2278" t="str">
            <v>Suminstro E Instalación De Luminaria De Led 60 W. (Incluye Brazo Ornamental 2,5 Mts., Pernos Y Fotocelda).</v>
          </cell>
          <cell r="E2278" t="str">
            <v>UN</v>
          </cell>
          <cell r="F2278">
            <v>1714537.62</v>
          </cell>
          <cell r="G2278">
            <v>41766</v>
          </cell>
        </row>
        <row r="2279">
          <cell r="C2279">
            <v>4105</v>
          </cell>
          <cell r="D2279" t="str">
            <v>Escalera - Rampas</v>
          </cell>
          <cell r="E2279" t="str">
            <v>SD</v>
          </cell>
          <cell r="F2279">
            <v>0</v>
          </cell>
          <cell r="G2279">
            <v>41771</v>
          </cell>
        </row>
        <row r="2280">
          <cell r="C2280">
            <v>4106</v>
          </cell>
          <cell r="D2280" t="str">
            <v>Estructura Metalica</v>
          </cell>
          <cell r="E2280" t="str">
            <v>SD</v>
          </cell>
          <cell r="F2280">
            <v>0</v>
          </cell>
          <cell r="G2280">
            <v>41771</v>
          </cell>
        </row>
        <row r="2281">
          <cell r="C2281">
            <v>4107</v>
          </cell>
          <cell r="D2281" t="str">
            <v>Suministro E Instalación De Sardinel En Concreto Prefabricado De 0.35 X 0.20 X 0.80 Tipo Titan Ref. A80 O Similar. Incluye Solado En Concreto De 2000 Psi.</v>
          </cell>
          <cell r="E2281" t="str">
            <v>ML</v>
          </cell>
          <cell r="F2281">
            <v>80307.44</v>
          </cell>
          <cell r="G2281">
            <v>42552</v>
          </cell>
        </row>
        <row r="2282">
          <cell r="C2282">
            <v>4110</v>
          </cell>
          <cell r="D2282" t="str">
            <v>Control Topografico Y Planos Record Durante El Proceso Constructivo, Proyecto Alcaldias Locales En El Distrito De Barranquilla, Con Un Area De 1308 M2 (Ver Diseño)</v>
          </cell>
          <cell r="E2282" t="str">
            <v>GL</v>
          </cell>
          <cell r="F2282">
            <v>3495833.33</v>
          </cell>
          <cell r="G2282">
            <v>41927</v>
          </cell>
        </row>
        <row r="2283">
          <cell r="C2283">
            <v>4112</v>
          </cell>
          <cell r="D2283" t="str">
            <v>Suministro E Instalacion De Wind De Aluminio Natural Acolillada Sobre Muro ( Ver Diseño)</v>
          </cell>
          <cell r="E2283" t="str">
            <v>ML</v>
          </cell>
          <cell r="F2283">
            <v>1565.63</v>
          </cell>
          <cell r="G2283">
            <v>41927</v>
          </cell>
        </row>
        <row r="2284">
          <cell r="C2284">
            <v>4113</v>
          </cell>
          <cell r="D2284" t="str">
            <v>Suministro E Instalacion De Punto Salida Interruptor Doble</v>
          </cell>
          <cell r="E2284" t="str">
            <v>UN</v>
          </cell>
          <cell r="F2284">
            <v>91436.14</v>
          </cell>
          <cell r="G2284">
            <v>42578</v>
          </cell>
        </row>
        <row r="2285">
          <cell r="C2285">
            <v>4115</v>
          </cell>
          <cell r="D2285" t="str">
            <v>Suministro E Instalacion De Luminaria T-5, 4 X 17 Watios De 0.60 X 0.60 Metros</v>
          </cell>
          <cell r="E2285" t="str">
            <v>UN</v>
          </cell>
          <cell r="F2285">
            <v>179396.13</v>
          </cell>
          <cell r="G2285">
            <v>41912</v>
          </cell>
        </row>
        <row r="2286">
          <cell r="C2286">
            <v>4117</v>
          </cell>
          <cell r="D2286" t="str">
            <v>Suministro E Instalacion De Luminaria Tipo Aplique De Pared De 1 X 20 Watios, Incluye Bombillo</v>
          </cell>
          <cell r="E2286" t="str">
            <v>UN</v>
          </cell>
          <cell r="F2286">
            <v>72399.13</v>
          </cell>
          <cell r="G2286">
            <v>41927</v>
          </cell>
        </row>
        <row r="2287">
          <cell r="C2287">
            <v>4120</v>
          </cell>
          <cell r="D2287" t="str">
            <v>Suministro E Instalacion De Interruptor Termomagnetico Tipo Industrial 3 X 80 Amperios</v>
          </cell>
          <cell r="E2287" t="str">
            <v>UN</v>
          </cell>
          <cell r="F2287">
            <v>248233.26</v>
          </cell>
          <cell r="G2287">
            <v>41927</v>
          </cell>
        </row>
        <row r="2288">
          <cell r="C2288">
            <v>4121</v>
          </cell>
          <cell r="D2288" t="str">
            <v>Suministro E Instalacion De Interruptor Termomagnetico Tipo Industrial 3 X 125 Amperios</v>
          </cell>
          <cell r="E2288" t="str">
            <v>UN</v>
          </cell>
          <cell r="F2288">
            <v>301325.96999999997</v>
          </cell>
          <cell r="G2288">
            <v>41927</v>
          </cell>
        </row>
        <row r="2289">
          <cell r="C2289">
            <v>4122</v>
          </cell>
          <cell r="D2289" t="str">
            <v>Capítulo - Obras De Urbanismo</v>
          </cell>
          <cell r="E2289" t="str">
            <v>SD</v>
          </cell>
          <cell r="F2289">
            <v>0</v>
          </cell>
          <cell r="G2289">
            <v>41773</v>
          </cell>
        </row>
        <row r="2290">
          <cell r="C2290">
            <v>4123</v>
          </cell>
          <cell r="D2290" t="str">
            <v>Suministro E Instalacion De Acometida Para Tablero Td/Tl, 3X#1/0 X Fases + 1#1/0 Neutro + 1#2 Tierra Thhn Marca Certificada, Incluye Ducto Emt 2"</v>
          </cell>
          <cell r="E2290" t="str">
            <v>ML</v>
          </cell>
          <cell r="F2290">
            <v>95347.53</v>
          </cell>
          <cell r="G2290">
            <v>41927</v>
          </cell>
        </row>
        <row r="2291">
          <cell r="C2291">
            <v>4124</v>
          </cell>
          <cell r="D2291" t="str">
            <v>Suministro E Instalacion De Acometida Para Tablero A.A. 3X#2 Fases + 1#2 Neutro + 1#2 Tierra Thhn Marca Certificada Para El Tablero, Incluye Ducto Pvc 1 1/2" Tipo Pesado</v>
          </cell>
          <cell r="E2291" t="str">
            <v>ML</v>
          </cell>
          <cell r="F2291">
            <v>63274.57</v>
          </cell>
          <cell r="G2291">
            <v>41927</v>
          </cell>
        </row>
        <row r="2292">
          <cell r="C2292">
            <v>4126</v>
          </cell>
          <cell r="D2292" t="str">
            <v>Suministro E Instalacion De Cofre Metalico Calibre 16 Con Lamina Cold Roll Tipo Intemperie Color Almendra Con Medidas De 1.00 Metro De Alto X 1.05 Metros De Ancho X 0.50 Metros De Fondo Con Certificacion Retie</v>
          </cell>
          <cell r="E2292" t="str">
            <v>UN</v>
          </cell>
          <cell r="F2292">
            <v>911821</v>
          </cell>
          <cell r="G2292">
            <v>41927</v>
          </cell>
        </row>
        <row r="2293">
          <cell r="C2293">
            <v>4127</v>
          </cell>
          <cell r="D2293" t="str">
            <v>Suministro E Instalacion De Barraje En Cobre Electrolitico 3" X 1/2" Para Capacidad 250 Amperios, Incluye Aisladores, Tornilleria Y El Protector En Acrilico</v>
          </cell>
          <cell r="E2293" t="str">
            <v>UN</v>
          </cell>
          <cell r="F2293">
            <v>649564.23</v>
          </cell>
          <cell r="G2293">
            <v>41927</v>
          </cell>
        </row>
        <row r="2294">
          <cell r="C2294">
            <v>4129</v>
          </cell>
          <cell r="D2294" t="str">
            <v>Suministro E Instalacion De Terminales De Ponchar Para Cable 4/0</v>
          </cell>
          <cell r="E2294" t="str">
            <v>UN</v>
          </cell>
          <cell r="F2294">
            <v>21778.91</v>
          </cell>
          <cell r="G2294">
            <v>41927</v>
          </cell>
        </row>
        <row r="2295">
          <cell r="C2295">
            <v>4131</v>
          </cell>
          <cell r="D2295" t="str">
            <v>Suministro E Instalacion De Terminales De Ponchar Para Cable # 1/0 Thhn</v>
          </cell>
          <cell r="E2295" t="str">
            <v>UN</v>
          </cell>
          <cell r="F2295">
            <v>13353.88</v>
          </cell>
          <cell r="G2295">
            <v>41927</v>
          </cell>
        </row>
        <row r="2296">
          <cell r="C2296">
            <v>4133</v>
          </cell>
          <cell r="D2296" t="str">
            <v>Suministro E Instalacion De Terminales De Ponchar Para Cable # 2 Thhn</v>
          </cell>
          <cell r="E2296" t="str">
            <v>UN</v>
          </cell>
          <cell r="F2296">
            <v>11349.17</v>
          </cell>
          <cell r="G2296">
            <v>41927</v>
          </cell>
        </row>
        <row r="2297">
          <cell r="C2297">
            <v>4135</v>
          </cell>
          <cell r="D2297" t="str">
            <v>Suministro E Instalacion De Transformador De 75 Kva Trifasico 13,2 Kv - 208-120 Voltios, Convencional En Aceite Marca Homologada Por Electricaribe (Ver Diseño)</v>
          </cell>
          <cell r="E2297" t="str">
            <v>UN</v>
          </cell>
          <cell r="F2297">
            <v>6454995.9800000004</v>
          </cell>
          <cell r="G2297">
            <v>42457</v>
          </cell>
        </row>
        <row r="2298">
          <cell r="C2298">
            <v>4138</v>
          </cell>
          <cell r="D2298" t="str">
            <v>Vestida De Poste Nuevo Estructura Corrida En Caliente (Ver Diseño)</v>
          </cell>
          <cell r="E2298" t="str">
            <v>UN</v>
          </cell>
          <cell r="F2298">
            <v>1742074</v>
          </cell>
          <cell r="G2298">
            <v>41927</v>
          </cell>
        </row>
        <row r="2299">
          <cell r="C2299">
            <v>4140</v>
          </cell>
          <cell r="D2299" t="str">
            <v>Retiro De Poste Y Estructura Existente Con Los Demas Equipos (Ver Diseño)</v>
          </cell>
          <cell r="E2299" t="str">
            <v>UN</v>
          </cell>
          <cell r="F2299">
            <v>1589632</v>
          </cell>
          <cell r="G2299">
            <v>41927</v>
          </cell>
        </row>
        <row r="2300">
          <cell r="C2300">
            <v>4142</v>
          </cell>
          <cell r="D2300" t="str">
            <v>Suministro E Instalacion De Acometida Principal 3#4/0 X Fases + 1X4/0 Neutro + 1#2/0 Tierra Marca Certificada</v>
          </cell>
          <cell r="E2300" t="str">
            <v>ML</v>
          </cell>
          <cell r="F2300">
            <v>162557</v>
          </cell>
          <cell r="G2300">
            <v>41927</v>
          </cell>
        </row>
        <row r="2301">
          <cell r="C2301">
            <v>4144</v>
          </cell>
          <cell r="D2301" t="str">
            <v>Suministro E Instalacion De Puesta A Tierra En El Poste</v>
          </cell>
          <cell r="E2301" t="str">
            <v>UN</v>
          </cell>
          <cell r="F2301">
            <v>198600.27</v>
          </cell>
          <cell r="G2301">
            <v>42557</v>
          </cell>
        </row>
        <row r="2302">
          <cell r="C2302">
            <v>4146</v>
          </cell>
          <cell r="D2302" t="str">
            <v>Suministro E Instalacion De Tuberia Imc De 3" X 3.00 Metros, Incluye Capacete Mas Accesorios De Instalacion</v>
          </cell>
          <cell r="E2302" t="str">
            <v>UN</v>
          </cell>
          <cell r="F2302">
            <v>333626.13</v>
          </cell>
          <cell r="G2302">
            <v>41927</v>
          </cell>
        </row>
        <row r="2303">
          <cell r="C2303">
            <v>4149</v>
          </cell>
          <cell r="D2303" t="str">
            <v>Suministro E Instalacion De Tuberia De Agua Potable En Pvc De D= 1 1/2"</v>
          </cell>
          <cell r="E2303" t="str">
            <v>ML</v>
          </cell>
          <cell r="F2303">
            <v>27051</v>
          </cell>
          <cell r="G2303">
            <v>42572</v>
          </cell>
        </row>
        <row r="2304">
          <cell r="C2304">
            <v>4150</v>
          </cell>
          <cell r="D2304" t="str">
            <v>Aplicación De Endurecedor Y Sellador Sika Floor Curehard 24 O Similar Para Piso De Concreto</v>
          </cell>
          <cell r="E2304" t="str">
            <v>M2</v>
          </cell>
          <cell r="F2304">
            <v>11751.5</v>
          </cell>
          <cell r="G2304">
            <v>41821</v>
          </cell>
        </row>
        <row r="2305">
          <cell r="C2305">
            <v>4153</v>
          </cell>
          <cell r="D2305" t="str">
            <v>Suministro, Transporte E Instalacion De Panel De Fachada Machimbrado En Aluzinc Tipo 300 Fs De Hunter-Douglas, Calibre 26 Con Perforaciones N. 110 M 104 Mm, Instalado De Forma Vertical, Acabado En Pintura De Poliester Horneado Por Ambas Caras, Color Verde Manzana, Incluye: Remate Superior E Inferior, Andamios Y Todos Los Elementos Necesarios Para Su Correcta Instalacion Y Funcionamiento (Ver Diseño)</v>
          </cell>
          <cell r="E2305" t="str">
            <v>M2</v>
          </cell>
          <cell r="F2305">
            <v>107417</v>
          </cell>
          <cell r="G2305">
            <v>41800</v>
          </cell>
        </row>
        <row r="2306">
          <cell r="C2306">
            <v>4155</v>
          </cell>
          <cell r="D2306" t="str">
            <v>Rampa En Concreto F'C=3000 Psi. Incluye Relleno En Material Seleccionado.</v>
          </cell>
          <cell r="E2306" t="str">
            <v>UN</v>
          </cell>
          <cell r="F2306">
            <v>881244.31</v>
          </cell>
          <cell r="G2306">
            <v>41774</v>
          </cell>
        </row>
        <row r="2307">
          <cell r="C2307">
            <v>4156</v>
          </cell>
          <cell r="D2307" t="str">
            <v>Relleno En Rajón O Piedra Partida</v>
          </cell>
          <cell r="E2307" t="str">
            <v>M3</v>
          </cell>
          <cell r="F2307">
            <v>40510</v>
          </cell>
          <cell r="G2307">
            <v>41821</v>
          </cell>
        </row>
        <row r="2308">
          <cell r="C2308">
            <v>4158</v>
          </cell>
          <cell r="D2308" t="str">
            <v>Suministro E Instalación De Rejilla En Concreto De 1.5X1.5 E=0.05M Para Contenedores De Raíz Con Orificios De 0.10X0.10M.</v>
          </cell>
          <cell r="E2308" t="str">
            <v>UN</v>
          </cell>
          <cell r="F2308">
            <v>99686.5</v>
          </cell>
          <cell r="G2308">
            <v>41774</v>
          </cell>
        </row>
        <row r="2309">
          <cell r="C2309">
            <v>4159</v>
          </cell>
          <cell r="D2309" t="str">
            <v>Suministro E Instalacion De Punto Salida En Tuberia 3/4" Pvc, Alambre Aislado 3#10 Awg Thhn Para Lamparas Alumbrado Publico 220 Voltios 250 Watios (Ver Diseño)</v>
          </cell>
          <cell r="E2309" t="str">
            <v>UN</v>
          </cell>
          <cell r="F2309">
            <v>20868.39</v>
          </cell>
          <cell r="G2309">
            <v>41927</v>
          </cell>
        </row>
        <row r="2310">
          <cell r="C2310">
            <v>4160</v>
          </cell>
          <cell r="D2310" t="str">
            <v>Suministro E Instalacion De Equipo De Bombeo Agua Potable Y Contra Incendio, Incluye: Equipo De Bombeo Para El Abastecimiento De Agua Con Los Elementos De Succion Y Descarga Necesarios; Equipo De Bombeo Contra Incendio Con Sus Motobombas, Controles, Tablero Y Accesorios Para Su Correcto Funcionamiento; Equipos De Manejo De Aguas Negras Y Aguas Lluvias (Ver Diseño)</v>
          </cell>
          <cell r="E2310" t="str">
            <v>UN</v>
          </cell>
          <cell r="F2310">
            <v>39197841</v>
          </cell>
          <cell r="G2310">
            <v>41800</v>
          </cell>
        </row>
        <row r="2311">
          <cell r="C2311">
            <v>4162</v>
          </cell>
          <cell r="D2311" t="str">
            <v>Suministro E Instalacion De Tuberia Pvc C-900</v>
          </cell>
          <cell r="E2311" t="str">
            <v>ML</v>
          </cell>
          <cell r="F2311">
            <v>62683.42</v>
          </cell>
          <cell r="G2311">
            <v>41799</v>
          </cell>
        </row>
        <row r="2312">
          <cell r="C2312">
            <v>4164</v>
          </cell>
          <cell r="D2312" t="str">
            <v>Suministro E Instalacion De Tuberia En Hierro Galvanizado De 4" H.G.</v>
          </cell>
          <cell r="E2312" t="str">
            <v>ML</v>
          </cell>
          <cell r="F2312">
            <v>212387.43</v>
          </cell>
          <cell r="G2312">
            <v>41799</v>
          </cell>
        </row>
        <row r="2313">
          <cell r="C2313">
            <v>4166</v>
          </cell>
          <cell r="D2313" t="str">
            <v>Suministro E Instalacion De Siamesas</v>
          </cell>
          <cell r="E2313" t="str">
            <v>UN</v>
          </cell>
          <cell r="F2313">
            <v>1984438</v>
          </cell>
          <cell r="G2313">
            <v>41936</v>
          </cell>
        </row>
        <row r="2314">
          <cell r="C2314">
            <v>4168</v>
          </cell>
          <cell r="D2314" t="str">
            <v>Suministro E Instalacion De Valvula De 1 1/2" Para Red Contra Incendio</v>
          </cell>
          <cell r="E2314" t="str">
            <v>UN</v>
          </cell>
          <cell r="F2314">
            <v>222763.41</v>
          </cell>
          <cell r="G2314">
            <v>41799</v>
          </cell>
        </row>
        <row r="2315">
          <cell r="C2315">
            <v>4169</v>
          </cell>
          <cell r="D2315" t="str">
            <v>Punto De Red Contra Incendio De 1 1/2"</v>
          </cell>
          <cell r="E2315" t="str">
            <v>UN</v>
          </cell>
          <cell r="F2315">
            <v>124045.81</v>
          </cell>
          <cell r="G2315">
            <v>41799</v>
          </cell>
        </row>
        <row r="2316">
          <cell r="C2316">
            <v>4170</v>
          </cell>
          <cell r="D2316" t="str">
            <v>Punto De Red Contra Incendio De 4" Siamesa</v>
          </cell>
          <cell r="E2316" t="str">
            <v>UN</v>
          </cell>
          <cell r="F2316">
            <v>387845</v>
          </cell>
          <cell r="G2316">
            <v>41799</v>
          </cell>
        </row>
        <row r="2317">
          <cell r="C2317">
            <v>4171</v>
          </cell>
          <cell r="D2317" t="str">
            <v>Suministro E Instalacion De Gabinete Contra Incendio Completo, Incluye: Gabinete Contra Incendio De Lamina Negra Calibre 20 Para Empotrar De 0.88 X 0.21 X 0.70 Metros, Puerta De Vidrio Con Chapa Y Pintura Anticorrosiva, Equipo Completo Con Extinguidor, Manguera, Accesorios Y Demas Elementos Para Su Correcto Funcionamiento (Ver Diseño)</v>
          </cell>
          <cell r="E2317" t="str">
            <v>UN</v>
          </cell>
          <cell r="F2317">
            <v>6182404</v>
          </cell>
          <cell r="G2317">
            <v>41800</v>
          </cell>
        </row>
        <row r="2318">
          <cell r="C2318">
            <v>4173</v>
          </cell>
          <cell r="D2318" t="str">
            <v>Suministro E Instalación De Barrera Bidireccional New Yersey Altura = 0.80 Metros, Base = 0.60 Metros, Longitud = 1.50 Metros, Peso 830 Kg, Tipo Titan O Similar, Incluye Cargue, Descargue Y Fijación Con Acero</v>
          </cell>
          <cell r="E2318" t="str">
            <v>UN</v>
          </cell>
          <cell r="F2318">
            <v>430278.40000000002</v>
          </cell>
          <cell r="G2318">
            <v>41775</v>
          </cell>
        </row>
        <row r="2319">
          <cell r="C2319">
            <v>4181</v>
          </cell>
          <cell r="D2319" t="str">
            <v>Concreto Clase C (28 Mpa) 4000 Psi</v>
          </cell>
          <cell r="E2319" t="str">
            <v>M3</v>
          </cell>
          <cell r="F2319">
            <v>738330.17</v>
          </cell>
          <cell r="G2319">
            <v>42067</v>
          </cell>
        </row>
        <row r="2320">
          <cell r="C2320">
            <v>4182</v>
          </cell>
          <cell r="D2320" t="str">
            <v>Suministro E Instalacion De Punto Salida En Tuberia Pvc Conduit De 3/4" Para Datos Y Telefono Sin Cableado</v>
          </cell>
          <cell r="E2320" t="str">
            <v>UN</v>
          </cell>
          <cell r="F2320">
            <v>55852.74</v>
          </cell>
          <cell r="G2320">
            <v>41799</v>
          </cell>
        </row>
        <row r="2321">
          <cell r="C2321">
            <v>4183</v>
          </cell>
          <cell r="D2321" t="str">
            <v>Colector Enterrado Tubo De Concreto, Clase 2, De 304 Mm De Diámetro, Incluye Lecho De Arena Nivelado Y Compactado, Relleno, Accesorios, Piezas Especiales, Junta De Goma Y Lubricantes.</v>
          </cell>
          <cell r="E2321" t="str">
            <v>ML</v>
          </cell>
          <cell r="F2321">
            <v>132900.9</v>
          </cell>
          <cell r="G2321">
            <v>42067</v>
          </cell>
        </row>
        <row r="2322">
          <cell r="C2322">
            <v>4184</v>
          </cell>
          <cell r="D2322" t="str">
            <v>Nivelación, Replanteo Y Señalización Alcantarillado</v>
          </cell>
          <cell r="E2322" t="str">
            <v>ML</v>
          </cell>
          <cell r="F2322">
            <v>1954.44</v>
          </cell>
          <cell r="G2322">
            <v>42067</v>
          </cell>
        </row>
        <row r="2323">
          <cell r="C2323">
            <v>4188</v>
          </cell>
          <cell r="D2323" t="str">
            <v>Suministro E Instalación De Tubería Pvc De Alcantarillado De 315 Mm, D = 12"</v>
          </cell>
          <cell r="E2323" t="str">
            <v>ML</v>
          </cell>
          <cell r="F2323">
            <v>155112.54999999999</v>
          </cell>
          <cell r="G2323">
            <v>42067</v>
          </cell>
        </row>
        <row r="2324">
          <cell r="C2324">
            <v>4190</v>
          </cell>
          <cell r="D2324" t="str">
            <v>Punto De Agua Potable En Tuberia Pvc De 1"</v>
          </cell>
          <cell r="E2324" t="str">
            <v>UN</v>
          </cell>
          <cell r="F2324">
            <v>53235.35</v>
          </cell>
          <cell r="G2324">
            <v>42578</v>
          </cell>
        </row>
        <row r="2325">
          <cell r="C2325">
            <v>4191</v>
          </cell>
          <cell r="D2325" t="str">
            <v>Colector Enterrado Tubo De Concreto, Clase 2, De 500 Mm De Diámetro, Incluye Lecho De Arena Nivelado Y Compactado, Relleno, Accesorios, Piezas Especiales, Junta De Goma Y Lubricantes.</v>
          </cell>
          <cell r="E2325" t="str">
            <v>ML</v>
          </cell>
          <cell r="F2325">
            <v>282673.32</v>
          </cell>
          <cell r="G2325">
            <v>42067</v>
          </cell>
        </row>
        <row r="2326">
          <cell r="C2326">
            <v>4195</v>
          </cell>
          <cell r="D2326" t="str">
            <v>Cilindro Para Pozo De Inspección, Sección De Pozo D = 1.20 Metros, E = 0.25 Metros, L = 1.00 Metro, Elemento Prefabricado De Concreto Tipo Titan O Similar</v>
          </cell>
          <cell r="E2326" t="str">
            <v>ML</v>
          </cell>
          <cell r="F2326">
            <v>746482.42</v>
          </cell>
          <cell r="G2326">
            <v>42067</v>
          </cell>
        </row>
        <row r="2327">
          <cell r="C2327">
            <v>4196</v>
          </cell>
          <cell r="D2327" t="str">
            <v>Base  Para Pozo De Inspección, Sección De Pozo D = 1.20 Metros, E = 0.20 Metros, Elemento Prefabricado De Concreto Tipo Titan O Similar.</v>
          </cell>
          <cell r="E2327" t="str">
            <v>UN</v>
          </cell>
          <cell r="F2327">
            <v>878082.6</v>
          </cell>
          <cell r="G2327">
            <v>42067</v>
          </cell>
        </row>
        <row r="2328">
          <cell r="C2328">
            <v>4197</v>
          </cell>
          <cell r="D2328" t="str">
            <v>Placa De Cubierta Para Pozo De Inspección, Sección De Pozo D = 1.20 Metros, E = 0.20 Metros, Elemento Prefabricado De Concreto Tipo Titan O Similar</v>
          </cell>
          <cell r="E2328" t="str">
            <v>UN</v>
          </cell>
          <cell r="F2328">
            <v>680583.9</v>
          </cell>
          <cell r="G2328">
            <v>42067</v>
          </cell>
        </row>
        <row r="2329">
          <cell r="C2329">
            <v>4198</v>
          </cell>
          <cell r="D2329" t="str">
            <v>Barrera De Seguridad Tipo A180 Monodireccional, En Concreto De 3000 Psi Reforzado, Fundida En Sitio</v>
          </cell>
          <cell r="E2329" t="str">
            <v>ML</v>
          </cell>
          <cell r="F2329">
            <v>208623.87</v>
          </cell>
          <cell r="G2329">
            <v>41821</v>
          </cell>
        </row>
        <row r="2330">
          <cell r="C2330">
            <v>4201</v>
          </cell>
          <cell r="D2330" t="str">
            <v>Pilotes En Concreto Preexcavados    F'C=4000 Psi    D=0.80M. Incluye Acero De Refuerzo</v>
          </cell>
          <cell r="E2330" t="str">
            <v>ML</v>
          </cell>
          <cell r="F2330">
            <v>769597.38</v>
          </cell>
          <cell r="G2330">
            <v>42667</v>
          </cell>
        </row>
        <row r="2331">
          <cell r="C2331">
            <v>4202</v>
          </cell>
          <cell r="D2331" t="str">
            <v>Concreto Para Estribo De Puente    F'C=4000Psi.</v>
          </cell>
          <cell r="E2331" t="str">
            <v>M3</v>
          </cell>
          <cell r="F2331">
            <v>835184.1</v>
          </cell>
          <cell r="G2331">
            <v>42066</v>
          </cell>
        </row>
        <row r="2332">
          <cell r="C2332">
            <v>4203</v>
          </cell>
          <cell r="D2332" t="str">
            <v>Concreto Para Viga Aéreas De Puente   F'C=4000 Psi.</v>
          </cell>
          <cell r="E2332" t="str">
            <v>M3</v>
          </cell>
          <cell r="F2332">
            <v>964749.11</v>
          </cell>
          <cell r="G2332">
            <v>41806</v>
          </cell>
        </row>
        <row r="2333">
          <cell r="C2333">
            <v>4204</v>
          </cell>
          <cell r="D2333" t="str">
            <v>Concreto Para Baranda De Puentes    F'C=3000 Psi.</v>
          </cell>
          <cell r="E2333" t="str">
            <v>M3</v>
          </cell>
          <cell r="F2333">
            <v>827803.1</v>
          </cell>
          <cell r="G2333">
            <v>41806</v>
          </cell>
        </row>
        <row r="2334">
          <cell r="C2334">
            <v>4206</v>
          </cell>
          <cell r="D2334" t="str">
            <v>Concreto Para Losa De Protección De Fondo  E=0.20M.</v>
          </cell>
          <cell r="E2334" t="str">
            <v>M2</v>
          </cell>
          <cell r="F2334">
            <v>116700.04</v>
          </cell>
          <cell r="G2334">
            <v>41808</v>
          </cell>
        </row>
        <row r="2335">
          <cell r="C2335">
            <v>4207</v>
          </cell>
          <cell r="D2335" t="str">
            <v>Escarificación Y Compactación De Terreno Natural.</v>
          </cell>
          <cell r="E2335" t="str">
            <v>M3</v>
          </cell>
          <cell r="F2335">
            <v>17716.650000000001</v>
          </cell>
          <cell r="G2335">
            <v>41808</v>
          </cell>
        </row>
        <row r="2336">
          <cell r="C2336">
            <v>4208</v>
          </cell>
          <cell r="D2336" t="str">
            <v>Relleno En Base Invias No Incluye Transporte De Material</v>
          </cell>
          <cell r="E2336" t="str">
            <v>M3</v>
          </cell>
          <cell r="F2336">
            <v>71864.37</v>
          </cell>
          <cell r="G2336">
            <v>42537</v>
          </cell>
        </row>
        <row r="2337">
          <cell r="C2337">
            <v>4211</v>
          </cell>
          <cell r="D2337" t="str">
            <v>Suministro E Instalación De Geotextil No Tejido 2100.</v>
          </cell>
          <cell r="E2337" t="str">
            <v>M2</v>
          </cell>
          <cell r="F2337">
            <v>14984.74</v>
          </cell>
          <cell r="G2337">
            <v>41808</v>
          </cell>
        </row>
        <row r="2338">
          <cell r="C2338">
            <v>4212</v>
          </cell>
          <cell r="D2338" t="str">
            <v>Losa De Aproximación De Puente   E=0.25M  F'C=4000 Psi.</v>
          </cell>
          <cell r="E2338" t="str">
            <v>M2</v>
          </cell>
          <cell r="F2338">
            <v>167744.85</v>
          </cell>
          <cell r="G2338">
            <v>41808</v>
          </cell>
        </row>
        <row r="2339">
          <cell r="C2339">
            <v>4213</v>
          </cell>
          <cell r="D2339" t="str">
            <v>Concreto Para Tablero De Puente E=0.20M    F'C=4000 Psi.</v>
          </cell>
          <cell r="E2339" t="str">
            <v>M3</v>
          </cell>
          <cell r="F2339">
            <v>870836.92</v>
          </cell>
          <cell r="G2339">
            <v>41808</v>
          </cell>
        </row>
        <row r="2340">
          <cell r="C2340">
            <v>4214</v>
          </cell>
          <cell r="D2340" t="str">
            <v>Víga Aérea En Concreto   F'C=3000 Psi. No Incluye Acero De Refuerzo.</v>
          </cell>
          <cell r="E2340" t="str">
            <v>M3</v>
          </cell>
          <cell r="F2340">
            <v>586209.49</v>
          </cell>
          <cell r="G2340">
            <v>42102</v>
          </cell>
        </row>
        <row r="2341">
          <cell r="C2341">
            <v>4215</v>
          </cell>
          <cell r="D2341" t="str">
            <v>Suministro E Instalación De Puerta Doble De Acceso De 2.50X2.00 En Vidrio Templado E=10Mm. Incluye Manijas En Acero Inoxidable Y Cerraduras.</v>
          </cell>
          <cell r="E2341" t="str">
            <v>UN</v>
          </cell>
          <cell r="F2341">
            <v>2500000</v>
          </cell>
          <cell r="G2341">
            <v>42102</v>
          </cell>
        </row>
        <row r="2342">
          <cell r="C2342">
            <v>4217</v>
          </cell>
          <cell r="D2342" t="str">
            <v>Suministro E Instalación De Puerta De Seguridad Con Espesor En 70 Mm. De 0.96 X 2.05 Metros, En Acero Lámina Calibre 0.7 Mm Coll Rolled, Incluye Marco, Ojo Mágico, Cerradura De Seguridad Con Doble Grado De Cierre, 13 Pasadores Y Pestillo Interior, 3 Bisagras En Cámara Que Impiden El Desmonte De La Puerta.</v>
          </cell>
          <cell r="E2342" t="str">
            <v>UN</v>
          </cell>
          <cell r="F2342">
            <v>626862.32999999996</v>
          </cell>
          <cell r="G2342">
            <v>41816</v>
          </cell>
        </row>
        <row r="2343">
          <cell r="C2343">
            <v>4219</v>
          </cell>
          <cell r="D2343" t="str">
            <v>Conexion Al Sistema Sanitario Existente (Ver Diseño)</v>
          </cell>
          <cell r="E2343" t="str">
            <v>GL</v>
          </cell>
          <cell r="F2343">
            <v>3000000</v>
          </cell>
          <cell r="G2343">
            <v>41835</v>
          </cell>
        </row>
        <row r="2344">
          <cell r="C2344">
            <v>4220</v>
          </cell>
          <cell r="D2344" t="str">
            <v>Conexion Al Sistema De Presion Existente (Ver Diseño)</v>
          </cell>
          <cell r="E2344" t="str">
            <v>GL</v>
          </cell>
          <cell r="F2344">
            <v>2500000</v>
          </cell>
          <cell r="G2344">
            <v>41835</v>
          </cell>
        </row>
        <row r="2345">
          <cell r="C2345">
            <v>4221</v>
          </cell>
          <cell r="D2345" t="str">
            <v>Red De Media Tension Aerea (Ver Diseño)</v>
          </cell>
          <cell r="E2345" t="str">
            <v>GL</v>
          </cell>
          <cell r="F2345">
            <v>25000000</v>
          </cell>
          <cell r="G2345">
            <v>41835</v>
          </cell>
        </row>
        <row r="2346">
          <cell r="C2346">
            <v>4222</v>
          </cell>
          <cell r="D2346" t="str">
            <v>Red De Media Tension Subterranea (Ver Diseño)</v>
          </cell>
          <cell r="E2346" t="str">
            <v>GL</v>
          </cell>
          <cell r="F2346">
            <v>105000000</v>
          </cell>
          <cell r="G2346">
            <v>41835</v>
          </cell>
        </row>
        <row r="2347">
          <cell r="C2347">
            <v>4223</v>
          </cell>
          <cell r="D2347" t="str">
            <v>Celda De Medida (Ver Diseño)</v>
          </cell>
          <cell r="E2347" t="str">
            <v>GL</v>
          </cell>
          <cell r="F2347">
            <v>5405400</v>
          </cell>
          <cell r="G2347">
            <v>41835</v>
          </cell>
        </row>
        <row r="2348">
          <cell r="C2348">
            <v>4224</v>
          </cell>
          <cell r="D2348" t="str">
            <v>Conexión Equipo De Medida General Por Alta (Electricaribe)</v>
          </cell>
          <cell r="E2348" t="str">
            <v>GL</v>
          </cell>
          <cell r="F2348">
            <v>12000000</v>
          </cell>
          <cell r="G2348">
            <v>42558</v>
          </cell>
        </row>
        <row r="2349">
          <cell r="C2349">
            <v>4225</v>
          </cell>
          <cell r="D2349" t="str">
            <v>Transferencia Automatica En Mt (Ver Diseño)</v>
          </cell>
          <cell r="E2349" t="str">
            <v>GL</v>
          </cell>
          <cell r="F2349">
            <v>60000000</v>
          </cell>
          <cell r="G2349">
            <v>41835</v>
          </cell>
        </row>
        <row r="2350">
          <cell r="C2350">
            <v>4226</v>
          </cell>
          <cell r="D2350" t="str">
            <v>Transformador De 300 Kva, 440/13.200 V, Servicio De Emergencia (Ver Diseño)</v>
          </cell>
          <cell r="E2350" t="str">
            <v>GL</v>
          </cell>
          <cell r="F2350">
            <v>37073600</v>
          </cell>
          <cell r="G2350">
            <v>41835</v>
          </cell>
        </row>
        <row r="2351">
          <cell r="C2351">
            <v>4227</v>
          </cell>
          <cell r="D2351" t="str">
            <v>Transformador De 75 Kva, 13.200/440 V, Pad-Mounted, Iluminacion De Campo De Juego (Ver Diseño)</v>
          </cell>
          <cell r="E2351" t="str">
            <v>GL</v>
          </cell>
          <cell r="F2351">
            <v>22156000</v>
          </cell>
          <cell r="G2351">
            <v>41835</v>
          </cell>
        </row>
        <row r="2352">
          <cell r="C2352">
            <v>4228</v>
          </cell>
          <cell r="D2352" t="str">
            <v>Transformador De 150 Kva, 13.200/220 V, Servicios Normales (Ver Diseño)</v>
          </cell>
          <cell r="E2352" t="str">
            <v>GL</v>
          </cell>
          <cell r="F2352">
            <v>26127840</v>
          </cell>
          <cell r="G2352">
            <v>41835</v>
          </cell>
        </row>
        <row r="2353">
          <cell r="C2353">
            <v>4229</v>
          </cell>
          <cell r="D2353" t="str">
            <v>Transformador De 75 Kva, 13.200/220 V, Servicio De Emergencia (Ver Diseño)</v>
          </cell>
          <cell r="E2353" t="str">
            <v>GL</v>
          </cell>
          <cell r="F2353">
            <v>16331640</v>
          </cell>
          <cell r="G2353">
            <v>41835</v>
          </cell>
        </row>
        <row r="2354">
          <cell r="C2354">
            <v>4230</v>
          </cell>
          <cell r="D2354" t="str">
            <v>Celda De Seccionamiento General En Mt (Ver Diseño)</v>
          </cell>
          <cell r="E2354" t="str">
            <v>GL</v>
          </cell>
          <cell r="F2354">
            <v>5405400</v>
          </cell>
          <cell r="G2354">
            <v>41835</v>
          </cell>
        </row>
        <row r="2355">
          <cell r="C2355">
            <v>4231</v>
          </cell>
          <cell r="D2355" t="str">
            <v>Malla De Puesta A Tierra De La Subestacion (Ver Diseño)</v>
          </cell>
          <cell r="E2355" t="str">
            <v>GL</v>
          </cell>
          <cell r="F2355">
            <v>15000000</v>
          </cell>
          <cell r="G2355">
            <v>41835</v>
          </cell>
        </row>
        <row r="2356">
          <cell r="C2356">
            <v>4232</v>
          </cell>
          <cell r="D2356" t="str">
            <v>Tableros De Bt (Ver Diseño)</v>
          </cell>
          <cell r="E2356" t="str">
            <v>GL</v>
          </cell>
          <cell r="F2356">
            <v>10000000</v>
          </cell>
          <cell r="G2356">
            <v>41835</v>
          </cell>
        </row>
        <row r="2357">
          <cell r="C2357">
            <v>4233</v>
          </cell>
          <cell r="D2357" t="str">
            <v>Planta De Emergencia De 300 Kva, 440 V (Ver Diseño)</v>
          </cell>
          <cell r="E2357" t="str">
            <v>GL</v>
          </cell>
          <cell r="F2357">
            <v>82000000</v>
          </cell>
          <cell r="G2357">
            <v>41835</v>
          </cell>
        </row>
        <row r="2358">
          <cell r="C2358">
            <v>4234</v>
          </cell>
          <cell r="D2358" t="str">
            <v>Protecciones De La Planta De Emergencia (Ver Diseño)</v>
          </cell>
          <cell r="E2358" t="str">
            <v>GL</v>
          </cell>
          <cell r="F2358">
            <v>10000000</v>
          </cell>
          <cell r="G2358">
            <v>41835</v>
          </cell>
        </row>
        <row r="2359">
          <cell r="C2359">
            <v>4235</v>
          </cell>
          <cell r="D2359" t="str">
            <v>Torres Metalicas De 24.00 Metros (Ver Diseño)</v>
          </cell>
          <cell r="E2359" t="str">
            <v>UN</v>
          </cell>
          <cell r="F2359">
            <v>12000000</v>
          </cell>
          <cell r="G2359">
            <v>41835</v>
          </cell>
        </row>
        <row r="2360">
          <cell r="C2360">
            <v>4236</v>
          </cell>
          <cell r="D2360" t="str">
            <v>Lamparas De 1000 W (Ver Diseño)</v>
          </cell>
          <cell r="E2360" t="str">
            <v>UN</v>
          </cell>
          <cell r="F2360">
            <v>400000</v>
          </cell>
          <cell r="G2360">
            <v>41835</v>
          </cell>
        </row>
        <row r="2361">
          <cell r="C2361">
            <v>4237</v>
          </cell>
          <cell r="D2361" t="str">
            <v>Alimentadores En Bt, 440 V (Ver Diseño)</v>
          </cell>
          <cell r="E2361" t="str">
            <v>ML</v>
          </cell>
          <cell r="F2361">
            <v>50000</v>
          </cell>
          <cell r="G2361">
            <v>41835</v>
          </cell>
        </row>
        <row r="2362">
          <cell r="C2362">
            <v>4238</v>
          </cell>
          <cell r="D2362" t="str">
            <v>Zapata En Concreto Premezclado De 5000 Psi, No Incluye Acero De Refuerzo</v>
          </cell>
          <cell r="E2362" t="str">
            <v>M3</v>
          </cell>
          <cell r="F2362">
            <v>505800.23</v>
          </cell>
          <cell r="G2362">
            <v>41835</v>
          </cell>
        </row>
        <row r="2363">
          <cell r="C2363">
            <v>4239</v>
          </cell>
          <cell r="D2363" t="str">
            <v>Tableros En Bt, 440 V (Ver Diseño)</v>
          </cell>
          <cell r="E2363" t="str">
            <v>UN</v>
          </cell>
          <cell r="F2363">
            <v>450000</v>
          </cell>
          <cell r="G2363">
            <v>41835</v>
          </cell>
        </row>
        <row r="2364">
          <cell r="C2364">
            <v>4240</v>
          </cell>
          <cell r="D2364" t="str">
            <v>Registros (Ver Diseño)</v>
          </cell>
          <cell r="E2364" t="str">
            <v>UN</v>
          </cell>
          <cell r="F2364">
            <v>250000</v>
          </cell>
          <cell r="G2364">
            <v>41835</v>
          </cell>
        </row>
        <row r="2365">
          <cell r="C2365">
            <v>4241</v>
          </cell>
          <cell r="D2365" t="str">
            <v>Cajas De Paso (Ver Diseño)</v>
          </cell>
          <cell r="E2365" t="str">
            <v>UN</v>
          </cell>
          <cell r="F2365">
            <v>120000</v>
          </cell>
          <cell r="G2365">
            <v>41817</v>
          </cell>
        </row>
        <row r="2366">
          <cell r="C2366">
            <v>4242</v>
          </cell>
          <cell r="D2366" t="str">
            <v>Viga Inferior De Amarre En Concreto De 4000 Psi De 0.80 X 0.80 Metros, No Incluye Acero De Refuerzo</v>
          </cell>
          <cell r="E2366" t="str">
            <v>ML</v>
          </cell>
          <cell r="F2366">
            <v>541929.55000000005</v>
          </cell>
          <cell r="G2366">
            <v>41835</v>
          </cell>
        </row>
        <row r="2367">
          <cell r="C2367">
            <v>4243</v>
          </cell>
          <cell r="D2367" t="str">
            <v>Luminarias (Ver Diseño)</v>
          </cell>
          <cell r="E2367" t="str">
            <v>UN</v>
          </cell>
          <cell r="F2367">
            <v>180000</v>
          </cell>
          <cell r="G2367">
            <v>41835</v>
          </cell>
        </row>
        <row r="2368">
          <cell r="C2368">
            <v>4244</v>
          </cell>
          <cell r="D2368" t="str">
            <v>Suministro E Instalacion De Accesorios (Ver Diseño)</v>
          </cell>
          <cell r="E2368" t="str">
            <v>JG</v>
          </cell>
          <cell r="F2368">
            <v>180000</v>
          </cell>
          <cell r="G2368">
            <v>41817</v>
          </cell>
        </row>
        <row r="2369">
          <cell r="C2369">
            <v>4245</v>
          </cell>
          <cell r="D2369" t="str">
            <v>Columnas En Concreto De 5000 Psi, No Incluye Acero De Refuerzo</v>
          </cell>
          <cell r="E2369" t="str">
            <v>M3</v>
          </cell>
          <cell r="F2369">
            <v>822492.45</v>
          </cell>
          <cell r="G2369">
            <v>41835</v>
          </cell>
        </row>
        <row r="2370">
          <cell r="C2370">
            <v>4246</v>
          </cell>
          <cell r="D2370" t="str">
            <v>Suministro E Instalacion De Sistema Contra Incendio (Ver Diseño)</v>
          </cell>
          <cell r="E2370" t="str">
            <v>GL</v>
          </cell>
          <cell r="F2370">
            <v>210000000</v>
          </cell>
          <cell r="G2370">
            <v>41835</v>
          </cell>
        </row>
        <row r="2371">
          <cell r="C2371">
            <v>4247</v>
          </cell>
          <cell r="D2371" t="str">
            <v>Suministro E Instalacion De Deteccion De Humos Y Sprinkler (Ver Diseño)</v>
          </cell>
          <cell r="E2371" t="str">
            <v>GL</v>
          </cell>
          <cell r="F2371">
            <v>125000000</v>
          </cell>
          <cell r="G2371">
            <v>41835</v>
          </cell>
        </row>
        <row r="2372">
          <cell r="C2372">
            <v>4248</v>
          </cell>
          <cell r="D2372" t="str">
            <v>Suministro E Instalacion De Sistema De Sonido Y Alarma (Ver Diseño)</v>
          </cell>
          <cell r="E2372" t="str">
            <v>GL</v>
          </cell>
          <cell r="F2372">
            <v>160000000</v>
          </cell>
          <cell r="G2372">
            <v>41835</v>
          </cell>
        </row>
        <row r="2373">
          <cell r="C2373">
            <v>4249</v>
          </cell>
          <cell r="D2373" t="str">
            <v>Viga Principal De Carga Portico, En Concreto De 5000 Psi, No Incluye Acero De Refuerzo</v>
          </cell>
          <cell r="E2373" t="str">
            <v>M3</v>
          </cell>
          <cell r="F2373">
            <v>629646.63</v>
          </cell>
          <cell r="G2373">
            <v>41835</v>
          </cell>
        </row>
        <row r="2374">
          <cell r="C2374">
            <v>4250</v>
          </cell>
          <cell r="D2374" t="str">
            <v>Acabado Cancha En Polvo De Ladrillo (Ver Diseño)</v>
          </cell>
          <cell r="E2374" t="str">
            <v>M2</v>
          </cell>
          <cell r="F2374">
            <v>45000</v>
          </cell>
          <cell r="G2374">
            <v>41835</v>
          </cell>
        </row>
        <row r="2375">
          <cell r="C2375">
            <v>4251</v>
          </cell>
          <cell r="D2375" t="str">
            <v>Grama Natural Para Cancha ( Ver Diseño)</v>
          </cell>
          <cell r="E2375" t="str">
            <v>M2</v>
          </cell>
          <cell r="F2375">
            <v>18000</v>
          </cell>
          <cell r="G2375">
            <v>41821</v>
          </cell>
        </row>
        <row r="2376">
          <cell r="C2376">
            <v>4252</v>
          </cell>
          <cell r="D2376" t="str">
            <v>Sistema De Drenaje Cancha (Ver Diseño)</v>
          </cell>
          <cell r="E2376" t="str">
            <v>GL</v>
          </cell>
          <cell r="F2376">
            <v>90000000</v>
          </cell>
          <cell r="G2376">
            <v>41835</v>
          </cell>
        </row>
        <row r="2377">
          <cell r="C2377">
            <v>4253</v>
          </cell>
          <cell r="D2377" t="str">
            <v>Sistema De Riego Cancha (Ver Diseño)</v>
          </cell>
          <cell r="E2377" t="str">
            <v>GL</v>
          </cell>
          <cell r="F2377">
            <v>145000000</v>
          </cell>
          <cell r="G2377">
            <v>41835</v>
          </cell>
        </row>
        <row r="2378">
          <cell r="C2378">
            <v>4254</v>
          </cell>
          <cell r="D2378" t="str">
            <v>Señalizacion General (Ver Diseño)</v>
          </cell>
          <cell r="E2378" t="str">
            <v>GL</v>
          </cell>
          <cell r="F2378">
            <v>75000000</v>
          </cell>
          <cell r="G2378">
            <v>41835</v>
          </cell>
        </row>
        <row r="2379">
          <cell r="C2379">
            <v>4255</v>
          </cell>
          <cell r="D2379" t="str">
            <v>Losa Maciza En Concreto De 3500 Psi, No Incluye Acero De Refuerzo, E = 0.40 Metros</v>
          </cell>
          <cell r="E2379" t="str">
            <v>M2</v>
          </cell>
          <cell r="F2379">
            <v>236620.9</v>
          </cell>
          <cell r="G2379">
            <v>41835</v>
          </cell>
        </row>
        <row r="2380">
          <cell r="C2380">
            <v>4256</v>
          </cell>
          <cell r="D2380" t="str">
            <v>Suministro E Instalacion De Silleteria De Respaldo (Ver Diseño)</v>
          </cell>
          <cell r="E2380" t="str">
            <v>UN</v>
          </cell>
          <cell r="F2380">
            <v>69600</v>
          </cell>
          <cell r="G2380">
            <v>41835</v>
          </cell>
        </row>
        <row r="2381">
          <cell r="C2381">
            <v>4257</v>
          </cell>
          <cell r="D2381" t="str">
            <v>Suministro E Instalacion De Tablero (Ver Diseño)</v>
          </cell>
          <cell r="E2381" t="str">
            <v>UN</v>
          </cell>
          <cell r="F2381">
            <v>35550000</v>
          </cell>
          <cell r="G2381">
            <v>41835</v>
          </cell>
        </row>
        <row r="2382">
          <cell r="C2382">
            <v>4258</v>
          </cell>
          <cell r="D2382" t="str">
            <v>Suministro E Instalacion De Pantalla Leed (Ver Diseño)</v>
          </cell>
          <cell r="E2382" t="str">
            <v>UN</v>
          </cell>
          <cell r="F2382">
            <v>266597137</v>
          </cell>
          <cell r="G2382">
            <v>41835</v>
          </cell>
        </row>
        <row r="2383">
          <cell r="C2383">
            <v>4259</v>
          </cell>
          <cell r="D2383" t="str">
            <v>Torniquetes Electronicos De Banderas (Ver Diseño)</v>
          </cell>
          <cell r="E2383" t="str">
            <v>UN</v>
          </cell>
          <cell r="F2383">
            <v>350000</v>
          </cell>
          <cell r="G2383">
            <v>41835</v>
          </cell>
        </row>
        <row r="2384">
          <cell r="C2384">
            <v>4260</v>
          </cell>
          <cell r="D2384" t="str">
            <v>Viga Intermedia En Concreto De 3500 Psi, Para Tribunas Laterales, No Incluye Acero De Refuerzo</v>
          </cell>
          <cell r="E2384" t="str">
            <v>M3</v>
          </cell>
          <cell r="F2384">
            <v>587163.63</v>
          </cell>
          <cell r="G2384">
            <v>41835</v>
          </cell>
        </row>
        <row r="2385">
          <cell r="C2385">
            <v>4261</v>
          </cell>
          <cell r="D2385" t="str">
            <v>Circuito De Voz Y Datos De Oficinas Administrativas (Ver Diseño)</v>
          </cell>
          <cell r="E2385" t="str">
            <v>GL</v>
          </cell>
          <cell r="F2385">
            <v>92235000</v>
          </cell>
          <cell r="G2385">
            <v>41835</v>
          </cell>
        </row>
        <row r="2386">
          <cell r="C2386">
            <v>4262</v>
          </cell>
          <cell r="D2386" t="str">
            <v>Ascensores (Ver Diseño)</v>
          </cell>
          <cell r="E2386" t="str">
            <v>GL</v>
          </cell>
          <cell r="F2386">
            <v>123330000</v>
          </cell>
          <cell r="G2386">
            <v>41835</v>
          </cell>
        </row>
        <row r="2387">
          <cell r="C2387">
            <v>4263</v>
          </cell>
          <cell r="D2387" t="str">
            <v>Pantalla De Anotaciones (Ver Diseño)</v>
          </cell>
          <cell r="E2387" t="str">
            <v>GL</v>
          </cell>
          <cell r="F2387">
            <v>239670000</v>
          </cell>
          <cell r="G2387">
            <v>41835</v>
          </cell>
        </row>
        <row r="2388">
          <cell r="C2388">
            <v>4264</v>
          </cell>
          <cell r="D2388" t="str">
            <v>Pantalla De Video (Ver Diseño)</v>
          </cell>
          <cell r="E2388" t="str">
            <v>GL</v>
          </cell>
          <cell r="F2388">
            <v>270870000</v>
          </cell>
          <cell r="G2388">
            <v>41835</v>
          </cell>
        </row>
        <row r="2389">
          <cell r="C2389">
            <v>4265</v>
          </cell>
          <cell r="D2389" t="str">
            <v>Sistemas Ininterrumpidos De Potencia - Ups`S (Ver Diseño)</v>
          </cell>
          <cell r="E2389" t="str">
            <v>GL</v>
          </cell>
          <cell r="F2389">
            <v>121595000</v>
          </cell>
          <cell r="G2389">
            <v>41835</v>
          </cell>
        </row>
        <row r="2390">
          <cell r="C2390">
            <v>4266</v>
          </cell>
          <cell r="D2390" t="str">
            <v>Telefonia Basica Conmutada (Ver Diseño)</v>
          </cell>
          <cell r="E2390" t="str">
            <v>GL</v>
          </cell>
          <cell r="F2390">
            <v>24135000</v>
          </cell>
          <cell r="G2390">
            <v>41835</v>
          </cell>
        </row>
        <row r="2391">
          <cell r="C2391">
            <v>4267</v>
          </cell>
          <cell r="D2391" t="str">
            <v>Sistema De Administracion De Energia (Ver Diseño)</v>
          </cell>
          <cell r="E2391" t="str">
            <v>GL</v>
          </cell>
          <cell r="F2391">
            <v>30000000</v>
          </cell>
          <cell r="G2391">
            <v>41835</v>
          </cell>
        </row>
        <row r="2392">
          <cell r="C2392">
            <v>4268</v>
          </cell>
          <cell r="D2392" t="str">
            <v>Portico Tipo Cajon En Acero Estructural De Seccion Variable Para Backstop Y Graderias (Ver Diseño)</v>
          </cell>
          <cell r="E2392" t="str">
            <v>KG</v>
          </cell>
          <cell r="F2392">
            <v>7200</v>
          </cell>
          <cell r="G2392">
            <v>41817</v>
          </cell>
        </row>
        <row r="2393">
          <cell r="C2393">
            <v>4269</v>
          </cell>
          <cell r="D2393" t="str">
            <v>Portico Tipo Cajon En Phr-C220X80X3 Mm(Ver Diseño)</v>
          </cell>
          <cell r="E2393" t="str">
            <v>KG</v>
          </cell>
          <cell r="F2393">
            <v>7200</v>
          </cell>
          <cell r="G2393">
            <v>41835</v>
          </cell>
        </row>
        <row r="2394">
          <cell r="C2394">
            <v>4270</v>
          </cell>
          <cell r="D2394" t="str">
            <v>Cerramiento Muro En Super Board Rampas De Evacuacion (Ver Diseño)</v>
          </cell>
          <cell r="E2394" t="str">
            <v>M2</v>
          </cell>
          <cell r="F2394">
            <v>45000</v>
          </cell>
          <cell r="G2394">
            <v>41835</v>
          </cell>
        </row>
        <row r="2395">
          <cell r="C2395">
            <v>4271</v>
          </cell>
          <cell r="D2395" t="str">
            <v>Cerramiento En Malla Anudada Cancha, Incluye Colchon Protector Segun Detalle (Ver Diseño)</v>
          </cell>
          <cell r="E2395" t="str">
            <v>M2</v>
          </cell>
          <cell r="F2395">
            <v>145000</v>
          </cell>
          <cell r="G2395">
            <v>41835</v>
          </cell>
        </row>
        <row r="2396">
          <cell r="C2396">
            <v>4272</v>
          </cell>
          <cell r="D2396" t="str">
            <v>Cerramiento En Malla Anudada Segun Detalle (Ver Diseño)</v>
          </cell>
          <cell r="E2396" t="str">
            <v>M2</v>
          </cell>
          <cell r="F2396">
            <v>125000</v>
          </cell>
          <cell r="G2396">
            <v>41835</v>
          </cell>
        </row>
        <row r="2397">
          <cell r="C2397">
            <v>4273</v>
          </cell>
          <cell r="D2397" t="str">
            <v>Suministro E Instalacion De Corta Sol En Celoscreen Panel (Ver Diseño)</v>
          </cell>
          <cell r="E2397" t="str">
            <v>M2</v>
          </cell>
          <cell r="F2397">
            <v>200000</v>
          </cell>
          <cell r="G2397">
            <v>41835</v>
          </cell>
        </row>
        <row r="2398">
          <cell r="C2398">
            <v>4274</v>
          </cell>
          <cell r="D2398" t="str">
            <v>Recubrimiento Muros Garitas En Alucobon Color Rojo, Incluye Panel De Fibra De Vidrio (Ver Diseño)</v>
          </cell>
          <cell r="E2398" t="str">
            <v>M2</v>
          </cell>
          <cell r="F2398">
            <v>96200</v>
          </cell>
          <cell r="G2398">
            <v>41835</v>
          </cell>
        </row>
        <row r="2399">
          <cell r="C2399">
            <v>4275</v>
          </cell>
          <cell r="D2399" t="str">
            <v>Suministro E Instalacion De Torniquetes (Ver Diseño)</v>
          </cell>
          <cell r="E2399" t="str">
            <v>UN</v>
          </cell>
          <cell r="F2399">
            <v>125000</v>
          </cell>
          <cell r="G2399">
            <v>41835</v>
          </cell>
        </row>
        <row r="2400">
          <cell r="C2400">
            <v>4276</v>
          </cell>
          <cell r="D2400" t="str">
            <v>Demolicion De Estacion De Policia (Cai), Incluye Muros Y Desmontes En General, Mas Retiro De Material Sobrante</v>
          </cell>
          <cell r="E2400" t="str">
            <v>GL</v>
          </cell>
          <cell r="F2400">
            <v>5000000</v>
          </cell>
          <cell r="G2400">
            <v>41835</v>
          </cell>
        </row>
        <row r="2401">
          <cell r="C2401">
            <v>4277</v>
          </cell>
          <cell r="D2401" t="str">
            <v>Demolicion De Escuela Primaria, Incluye Muros Y Desmontes En General Mas Retiro De Material Sobrante (Ver Diseño).</v>
          </cell>
          <cell r="E2401" t="str">
            <v>GL</v>
          </cell>
          <cell r="F2401">
            <v>8000000</v>
          </cell>
          <cell r="G2401">
            <v>41835</v>
          </cell>
        </row>
        <row r="2402">
          <cell r="C2402">
            <v>4278</v>
          </cell>
          <cell r="D2402" t="str">
            <v>Desmonte De Malla De Backstop Tomas Arrieta (Ver Diseño)</v>
          </cell>
          <cell r="E2402" t="str">
            <v>GL</v>
          </cell>
          <cell r="F2402">
            <v>1500000</v>
          </cell>
          <cell r="G2402">
            <v>41835</v>
          </cell>
        </row>
        <row r="2403">
          <cell r="C2403">
            <v>4279</v>
          </cell>
          <cell r="D2403" t="str">
            <v>Tala De Arboles Existentes Mas Retiro De Material Sobrante (Ver Diseño)</v>
          </cell>
          <cell r="E2403" t="str">
            <v>UN</v>
          </cell>
          <cell r="F2403">
            <v>50000</v>
          </cell>
          <cell r="G2403">
            <v>42241</v>
          </cell>
        </row>
        <row r="2404">
          <cell r="C2404">
            <v>4280</v>
          </cell>
          <cell r="D2404" t="str">
            <v>Desmonte De Postes Existentes Exteriores (Ver Diseño)</v>
          </cell>
          <cell r="E2404" t="str">
            <v>UN</v>
          </cell>
          <cell r="F2404">
            <v>80000</v>
          </cell>
          <cell r="G2404">
            <v>41835</v>
          </cell>
        </row>
        <row r="2405">
          <cell r="C2405">
            <v>4281</v>
          </cell>
          <cell r="D2405" t="str">
            <v>Desmonte De Torres Externas Estadio (Ver Diseño)</v>
          </cell>
          <cell r="E2405" t="str">
            <v>UN</v>
          </cell>
          <cell r="F2405">
            <v>150000</v>
          </cell>
          <cell r="G2405">
            <v>41835</v>
          </cell>
        </row>
        <row r="2406">
          <cell r="C2406">
            <v>4282</v>
          </cell>
          <cell r="D2406" t="str">
            <v>Descapote Y Retiro De Grama Existente Estadio Mas Retiro De Material Sobrante (Ver Diseño)</v>
          </cell>
          <cell r="E2406" t="str">
            <v>M2</v>
          </cell>
          <cell r="F2406">
            <v>4500</v>
          </cell>
          <cell r="G2406">
            <v>41835</v>
          </cell>
        </row>
        <row r="2407">
          <cell r="C2407">
            <v>4283</v>
          </cell>
          <cell r="D2407" t="str">
            <v>Trazado Y Replanteo Sobre Terreno (Ver Diseño)</v>
          </cell>
          <cell r="E2407" t="str">
            <v>M2</v>
          </cell>
          <cell r="F2407">
            <v>800</v>
          </cell>
          <cell r="G2407">
            <v>41835</v>
          </cell>
        </row>
        <row r="2408">
          <cell r="C2408">
            <v>4284</v>
          </cell>
          <cell r="D2408" t="str">
            <v>Levantamiento Topografico Inicial (Ver Diseño)</v>
          </cell>
          <cell r="E2408" t="str">
            <v>HA</v>
          </cell>
          <cell r="F2408">
            <v>1500000</v>
          </cell>
          <cell r="G2408">
            <v>41835</v>
          </cell>
        </row>
        <row r="2409">
          <cell r="C2409">
            <v>4285</v>
          </cell>
          <cell r="D2409" t="str">
            <v>Columna Tipo 2 De 1.50 X 0.60 Metros En Concreto 5000 Psi, No Incluye Hierro De Refuerzo (Ver Diseño)</v>
          </cell>
          <cell r="E2409" t="str">
            <v>M3</v>
          </cell>
          <cell r="F2409">
            <v>721931.88</v>
          </cell>
          <cell r="G2409">
            <v>41821</v>
          </cell>
        </row>
        <row r="2410">
          <cell r="C2410">
            <v>4286</v>
          </cell>
          <cell r="D2410" t="str">
            <v>Gradas En Concreto De 3500 Psi De 0.20 Metros (Ver Diseño)</v>
          </cell>
          <cell r="E2410" t="str">
            <v>M3</v>
          </cell>
          <cell r="F2410">
            <v>650000</v>
          </cell>
          <cell r="G2410">
            <v>41835</v>
          </cell>
        </row>
        <row r="2411">
          <cell r="C2411">
            <v>4287</v>
          </cell>
          <cell r="D2411" t="str">
            <v>Escalera En Concreto De 3500 Psi Para Vomitorios, Segun Diseño</v>
          </cell>
          <cell r="E2411" t="str">
            <v>UN</v>
          </cell>
          <cell r="F2411">
            <v>4500000</v>
          </cell>
          <cell r="G2411">
            <v>41835</v>
          </cell>
        </row>
        <row r="2412">
          <cell r="C2412">
            <v>4288</v>
          </cell>
          <cell r="D2412" t="str">
            <v>Imprimación Slurry - Seal</v>
          </cell>
          <cell r="E2412" t="str">
            <v>M2</v>
          </cell>
          <cell r="F2412">
            <v>5000</v>
          </cell>
          <cell r="G2412">
            <v>41835</v>
          </cell>
        </row>
        <row r="2413">
          <cell r="C2413">
            <v>4289</v>
          </cell>
          <cell r="D2413" t="str">
            <v>Muro En Block Vibrado A La Vista Nº 4, Mortero De Pega 1:4 (Ver Diseño)</v>
          </cell>
          <cell r="E2413" t="str">
            <v>ML</v>
          </cell>
          <cell r="F2413">
            <v>16450</v>
          </cell>
          <cell r="G2413">
            <v>41835</v>
          </cell>
        </row>
        <row r="2414">
          <cell r="C2414">
            <v>4290</v>
          </cell>
          <cell r="D2414" t="str">
            <v>Muro De Cerramiento Perimetral En Tapias Rusticas, H= 2.20 Metros (Ver Diseño)</v>
          </cell>
          <cell r="E2414" t="str">
            <v>M2</v>
          </cell>
          <cell r="F2414">
            <v>55000</v>
          </cell>
          <cell r="G2414">
            <v>41835</v>
          </cell>
        </row>
        <row r="2415">
          <cell r="C2415">
            <v>4291</v>
          </cell>
          <cell r="D2415" t="str">
            <v>Locetas Rectangular Boton Para Sendero Discapacitados</v>
          </cell>
          <cell r="E2415" t="str">
            <v>ML</v>
          </cell>
          <cell r="F2415">
            <v>10500</v>
          </cell>
          <cell r="G2415">
            <v>41835</v>
          </cell>
        </row>
        <row r="2416">
          <cell r="C2416">
            <v>4292</v>
          </cell>
          <cell r="D2416" t="str">
            <v>Banca En Hierro Y Madera Según Modelo</v>
          </cell>
          <cell r="E2416" t="str">
            <v>UN</v>
          </cell>
          <cell r="F2416">
            <v>455000</v>
          </cell>
          <cell r="G2416">
            <v>41835</v>
          </cell>
        </row>
        <row r="2417">
          <cell r="C2417">
            <v>4293</v>
          </cell>
          <cell r="D2417" t="str">
            <v>Cubierta En Policarbonato Referencia Alucobon Dp-16 Mm Color Opal Graderias Y Backstop (Ver Diseño)</v>
          </cell>
          <cell r="E2417" t="str">
            <v>M2</v>
          </cell>
          <cell r="F2417">
            <v>191400</v>
          </cell>
          <cell r="G2417">
            <v>41835</v>
          </cell>
        </row>
        <row r="2418">
          <cell r="C2418">
            <v>4294</v>
          </cell>
          <cell r="D2418" t="str">
            <v>Pergolas En Madera (Ver Diseño)</v>
          </cell>
          <cell r="E2418" t="str">
            <v>M2</v>
          </cell>
          <cell r="F2418">
            <v>110000</v>
          </cell>
          <cell r="G2418">
            <v>41835</v>
          </cell>
        </row>
        <row r="2419">
          <cell r="C2419">
            <v>4295</v>
          </cell>
          <cell r="D2419" t="str">
            <v>Viga Canal En Lamina Galvanizada Calibere 14, De 0.40 X 0.70 Metros (Ver Diseño)</v>
          </cell>
          <cell r="E2419" t="str">
            <v>ML</v>
          </cell>
          <cell r="F2419">
            <v>25500</v>
          </cell>
          <cell r="G2419">
            <v>41835</v>
          </cell>
        </row>
        <row r="2420">
          <cell r="C2420">
            <v>4296</v>
          </cell>
          <cell r="D2420" t="str">
            <v>Señalización</v>
          </cell>
          <cell r="E2420" t="str">
            <v>GL</v>
          </cell>
          <cell r="F2420">
            <v>13000000</v>
          </cell>
          <cell r="G2420">
            <v>41835</v>
          </cell>
        </row>
        <row r="2421">
          <cell r="C2421">
            <v>4297</v>
          </cell>
          <cell r="D2421" t="str">
            <v>Acometida General En Pvc Rde 21 De 2 1/2"</v>
          </cell>
          <cell r="E2421" t="str">
            <v>GL</v>
          </cell>
          <cell r="F2421">
            <v>5000000</v>
          </cell>
          <cell r="G2421">
            <v>41835</v>
          </cell>
        </row>
        <row r="2422">
          <cell r="C2422">
            <v>4298</v>
          </cell>
          <cell r="D2422" t="str">
            <v>Punto Hidráulico De 1 1/2" Para Fluxometro</v>
          </cell>
          <cell r="E2422" t="str">
            <v>UN</v>
          </cell>
          <cell r="F2422">
            <v>48500</v>
          </cell>
          <cell r="G2422">
            <v>41835</v>
          </cell>
        </row>
        <row r="2423">
          <cell r="C2423">
            <v>4299</v>
          </cell>
          <cell r="D2423" t="str">
            <v>Pedestal En Concreto De 3500 Psi De 1.30 X 1.30 X 0.70 Metros</v>
          </cell>
          <cell r="E2423" t="str">
            <v>M3</v>
          </cell>
          <cell r="F2423">
            <v>110656.87</v>
          </cell>
          <cell r="G2423">
            <v>41835</v>
          </cell>
        </row>
        <row r="2424">
          <cell r="C2424">
            <v>4300</v>
          </cell>
          <cell r="D2424" t="str">
            <v>Concreto Asfáltico De 0.07 Metros Para Ciclo Ruta</v>
          </cell>
          <cell r="E2424" t="str">
            <v>M2</v>
          </cell>
          <cell r="F2424">
            <v>42710.239999999998</v>
          </cell>
          <cell r="G2424">
            <v>41831</v>
          </cell>
        </row>
        <row r="2425">
          <cell r="C2425">
            <v>4301</v>
          </cell>
          <cell r="D2425" t="str">
            <v>Carpeta . Pavimento En Concreto Asfáltico De 0.05 Metros Para Vías Perimetrales</v>
          </cell>
          <cell r="E2425" t="str">
            <v>M2</v>
          </cell>
          <cell r="F2425">
            <v>30507.32</v>
          </cell>
          <cell r="G2425">
            <v>41831</v>
          </cell>
        </row>
        <row r="2426">
          <cell r="C2426">
            <v>4302</v>
          </cell>
          <cell r="D2426" t="str">
            <v>Impermeabilizacion De Muros Con Pintura De Esmalte Siliconite (Ver Diseño).</v>
          </cell>
          <cell r="E2426" t="str">
            <v>M2</v>
          </cell>
          <cell r="F2426">
            <v>7702.99</v>
          </cell>
          <cell r="G2426">
            <v>41927</v>
          </cell>
        </row>
        <row r="2427">
          <cell r="C2427">
            <v>4304</v>
          </cell>
          <cell r="D2427" t="str">
            <v>Suministro E Instalación De Luminaria Led De 60 Watios, Incluye Brazo Ornamental De 2.50 Metros, Perno Y Fotocelda (Ver Diseño)</v>
          </cell>
          <cell r="E2427" t="str">
            <v>UN</v>
          </cell>
          <cell r="F2427">
            <v>2135318.9500000002</v>
          </cell>
          <cell r="G2427">
            <v>42457</v>
          </cell>
        </row>
        <row r="2428">
          <cell r="C2428">
            <v>4305</v>
          </cell>
          <cell r="D2428" t="str">
            <v>Suministro E Instalacion De Terminales De Captacion Franklin No Radiactivas, Incluye: Punta Franklin Para Pararrayo, Grapa Doble Ala Galvanizada De 3/4, Tornillos 5/8 X 10, Tuberia Metalica Galvanizada De 3/4, Union Conduit De 3/4, Herramientas, Transporte, Equipos Varios Y Mano De Obra (Ver Diseño)</v>
          </cell>
          <cell r="E2428" t="str">
            <v>UN</v>
          </cell>
          <cell r="F2428">
            <v>102651</v>
          </cell>
          <cell r="G2428">
            <v>41936</v>
          </cell>
        </row>
        <row r="2429">
          <cell r="C2429">
            <v>4308</v>
          </cell>
          <cell r="D2429" t="str">
            <v>Acero Estructural.</v>
          </cell>
          <cell r="E2429" t="str">
            <v>KG</v>
          </cell>
          <cell r="F2429">
            <v>5552.74</v>
          </cell>
          <cell r="G2429">
            <v>42538</v>
          </cell>
        </row>
        <row r="2430">
          <cell r="C2430">
            <v>4309</v>
          </cell>
          <cell r="D2430" t="str">
            <v>Bordillo De 0.15 X 0.20 Metros En Concreto De 3000 Psi, Incluye Anclaje Con Sikadur (Ver Diseño)</v>
          </cell>
          <cell r="E2430" t="str">
            <v>ML</v>
          </cell>
          <cell r="F2430">
            <v>77659.53</v>
          </cell>
          <cell r="G2430">
            <v>41906</v>
          </cell>
        </row>
        <row r="2431">
          <cell r="C2431">
            <v>4311</v>
          </cell>
          <cell r="D2431" t="str">
            <v>Suministro E Instalación  De Tubería Novafort O Similar De 18" - 450 Mm</v>
          </cell>
          <cell r="E2431" t="str">
            <v>ML</v>
          </cell>
          <cell r="F2431">
            <v>366850.36</v>
          </cell>
          <cell r="G2431">
            <v>42548</v>
          </cell>
        </row>
        <row r="2432">
          <cell r="C2432">
            <v>4313</v>
          </cell>
          <cell r="D2432" t="str">
            <v>Estuco Y Pintura Tres Manos</v>
          </cell>
          <cell r="E2432" t="str">
            <v>M2</v>
          </cell>
          <cell r="F2432">
            <v>20366.48</v>
          </cell>
          <cell r="G2432">
            <v>42416</v>
          </cell>
        </row>
        <row r="2433">
          <cell r="C2433">
            <v>4314</v>
          </cell>
          <cell r="D2433" t="str">
            <v>Acabado Para Parqueaderos En Piedra Suelta O Granzon E=0.10M</v>
          </cell>
          <cell r="E2433" t="str">
            <v>M2</v>
          </cell>
          <cell r="F2433">
            <v>26851.34</v>
          </cell>
          <cell r="G2433">
            <v>42102</v>
          </cell>
        </row>
        <row r="2434">
          <cell r="C2434">
            <v>4317</v>
          </cell>
          <cell r="D2434" t="str">
            <v>Salida Para Aire Acondicionado Bifasico (Ver Diseño)</v>
          </cell>
          <cell r="E2434" t="str">
            <v>UN</v>
          </cell>
          <cell r="F2434">
            <v>681920.3</v>
          </cell>
          <cell r="G2434">
            <v>42135</v>
          </cell>
        </row>
        <row r="2435">
          <cell r="C2435">
            <v>4320</v>
          </cell>
          <cell r="D2435" t="str">
            <v>Suministro E Instalacion De Acometida Parcial 3#6 + #6 + #8T Cu Thhw</v>
          </cell>
          <cell r="E2435" t="str">
            <v>ML</v>
          </cell>
          <cell r="F2435">
            <v>27380.9</v>
          </cell>
          <cell r="G2435">
            <v>42524</v>
          </cell>
        </row>
        <row r="2436">
          <cell r="C2436">
            <v>4322</v>
          </cell>
          <cell r="D2436" t="str">
            <v>Suministro E Instalacion De Acometida Parcial 3#10 + #12T Cu Thhw</v>
          </cell>
          <cell r="E2436" t="str">
            <v>ML</v>
          </cell>
          <cell r="F2436">
            <v>10754.34</v>
          </cell>
          <cell r="G2436">
            <v>42135</v>
          </cell>
        </row>
        <row r="2437">
          <cell r="C2437">
            <v>4323</v>
          </cell>
          <cell r="D2437" t="str">
            <v>Suministro E Instalacion De Acometida Parcial 2#6 + #8T Cu Thhw (Ver Diseño).</v>
          </cell>
          <cell r="E2437" t="str">
            <v>ML</v>
          </cell>
          <cell r="F2437">
            <v>26352.6</v>
          </cell>
          <cell r="G2437">
            <v>42135</v>
          </cell>
        </row>
        <row r="2438">
          <cell r="C2438">
            <v>4325</v>
          </cell>
          <cell r="D2438" t="str">
            <v>Suministro E Instalacion De Breaker Enchufable De 2 X 50 Amperios (Ver Diseño)</v>
          </cell>
          <cell r="E2438" t="str">
            <v>UN</v>
          </cell>
          <cell r="F2438">
            <v>44525.83</v>
          </cell>
          <cell r="G2438">
            <v>42135</v>
          </cell>
        </row>
        <row r="2439">
          <cell r="C2439">
            <v>4326</v>
          </cell>
          <cell r="D2439" t="str">
            <v>Suministro E Instalacion De Tuberia Pvc Conduit De 1/2" (Ver Diseño)</v>
          </cell>
          <cell r="E2439" t="str">
            <v>ML</v>
          </cell>
          <cell r="F2439">
            <v>8515.43</v>
          </cell>
          <cell r="G2439">
            <v>42135</v>
          </cell>
        </row>
        <row r="2440">
          <cell r="C2440">
            <v>4329</v>
          </cell>
          <cell r="D2440" t="str">
            <v>Suministro E Instalación De Sanitario Tipo A En Lámina De Acero Inoxidable Aisi 304</v>
          </cell>
          <cell r="E2440" t="str">
            <v>UN</v>
          </cell>
          <cell r="F2440">
            <v>1505551.31</v>
          </cell>
          <cell r="G2440">
            <v>41862</v>
          </cell>
        </row>
        <row r="2441">
          <cell r="C2441">
            <v>4330</v>
          </cell>
          <cell r="D2441" t="str">
            <v>Suministro E Instalacion De Malla Pat 4 Varillas Cuadradas + Caja De Inspeccion (Ver Diseño)</v>
          </cell>
          <cell r="E2441" t="str">
            <v>GL</v>
          </cell>
          <cell r="F2441">
            <v>1737258.28</v>
          </cell>
          <cell r="G2441">
            <v>42538</v>
          </cell>
        </row>
        <row r="2442">
          <cell r="C2442">
            <v>4331</v>
          </cell>
          <cell r="D2442" t="str">
            <v>Suministro E Instalacion De Acometida 2 X ( 3#4/0 + #4/0 + #2/0T Cu Thhw) (Ver Diseño)</v>
          </cell>
          <cell r="E2442" t="str">
            <v>ML</v>
          </cell>
          <cell r="F2442">
            <v>342323.32</v>
          </cell>
          <cell r="G2442">
            <v>42135</v>
          </cell>
        </row>
        <row r="2443">
          <cell r="C2443">
            <v>4333</v>
          </cell>
          <cell r="D2443" t="str">
            <v>Suministro E Instalacion De Transferencia Trifasica Automatica De 112.5 Kva (Ver Diseño)</v>
          </cell>
          <cell r="E2443" t="str">
            <v>UN</v>
          </cell>
          <cell r="F2443">
            <v>7005875</v>
          </cell>
          <cell r="G2443">
            <v>42135</v>
          </cell>
        </row>
        <row r="2444">
          <cell r="C2444">
            <v>4335</v>
          </cell>
          <cell r="D2444" t="str">
            <v>Construccion Canalizacion C/ Un Tubo De 1" Diametro En Lecho De Arena (Ver Diseño).</v>
          </cell>
          <cell r="E2444" t="str">
            <v>ML</v>
          </cell>
          <cell r="F2444">
            <v>34475.56</v>
          </cell>
          <cell r="G2444">
            <v>42538</v>
          </cell>
        </row>
        <row r="2445">
          <cell r="C2445">
            <v>4336</v>
          </cell>
          <cell r="D2445" t="str">
            <v>Construccion Canalizacion Cada Cuatro Tubos De 3" De Diametro En Lecho De Arena (Ver Diseño)</v>
          </cell>
          <cell r="E2445" t="str">
            <v>ML</v>
          </cell>
          <cell r="F2445">
            <v>98736.67</v>
          </cell>
          <cell r="G2445">
            <v>42135</v>
          </cell>
        </row>
        <row r="2446">
          <cell r="C2446">
            <v>4337</v>
          </cell>
          <cell r="D2446" t="str">
            <v>Suministro E Instalación De Reja En Varilla Cuadrada De 5/8" A Cada 0.12 Metros Entre Ejes, Refuerzo Horizontal En Platina De 2 1/2" X 1/4" A Cada 0.40 Metros, Pintada Con Anticorrosivo Y Esmalte Empotrada A La Viga De Cimiento Y Losa</v>
          </cell>
          <cell r="E2446" t="str">
            <v>M2</v>
          </cell>
          <cell r="F2446">
            <v>180939.73</v>
          </cell>
          <cell r="G2446">
            <v>41862</v>
          </cell>
        </row>
        <row r="2447">
          <cell r="C2447">
            <v>4338</v>
          </cell>
          <cell r="D2447" t="str">
            <v>Suministro E Instalación De Puerta En Reja De Varillas De 5/8" A Cada 0.12 Metros Entre Ejes, Refuerzo Horizontal En Platina De 2 1/2" X 1/4" A Cada 0.40 Metros, Con Marco Y Contra Marco Angular De 3" X 3" X 1/4", Con Bisagra Tipo Capsula, Cerradura De Pasador Con Base Para Candado, Pintada Con Anticorrosivo Y Esmalte</v>
          </cell>
          <cell r="E2447" t="str">
            <v>M2</v>
          </cell>
          <cell r="F2447">
            <v>345135.7</v>
          </cell>
          <cell r="G2447">
            <v>41862</v>
          </cell>
        </row>
        <row r="2448">
          <cell r="C2448">
            <v>4339</v>
          </cell>
          <cell r="D2448" t="str">
            <v>Construccion De Tanque Enterrado De 10 M3 (Ver Diseño)</v>
          </cell>
          <cell r="E2448" t="str">
            <v>GL</v>
          </cell>
          <cell r="F2448">
            <v>12000000</v>
          </cell>
          <cell r="G2448">
            <v>42132</v>
          </cell>
        </row>
        <row r="2449">
          <cell r="C2449">
            <v>4340</v>
          </cell>
          <cell r="D2449" t="str">
            <v>Suministro E Instalacion De Puerta De Triplex De 2.00 X 0.90, 0.80, 0,70 Metros, Incluye Marco De Madera, Bisagras Y Cerradura Para El Centro Regional De Victimas (Ver Diseño)</v>
          </cell>
          <cell r="E2449" t="str">
            <v>UN</v>
          </cell>
          <cell r="F2449">
            <v>200000</v>
          </cell>
          <cell r="G2449">
            <v>42132</v>
          </cell>
        </row>
        <row r="2450">
          <cell r="C2450">
            <v>4341</v>
          </cell>
          <cell r="D2450" t="str">
            <v>Pintura En Vinilo Sobre Pañete, Dos Manos.</v>
          </cell>
          <cell r="E2450" t="str">
            <v>M2</v>
          </cell>
          <cell r="F2450">
            <v>8397.9699999999993</v>
          </cell>
          <cell r="G2450">
            <v>42102</v>
          </cell>
        </row>
        <row r="2451">
          <cell r="C2451">
            <v>4347</v>
          </cell>
          <cell r="D2451" t="str">
            <v>Suministro E Instalacion De Punto Salida En Tuberia De 3/4" Imc, Para Lamparas Tipo Campana De 220 Voltios 250 Watios En Cable # 10 Awg (Ver Diseño).</v>
          </cell>
          <cell r="E2451" t="str">
            <v>UN</v>
          </cell>
          <cell r="F2451">
            <v>312248.76</v>
          </cell>
          <cell r="G2451">
            <v>41871</v>
          </cell>
        </row>
        <row r="2452">
          <cell r="C2452">
            <v>4348</v>
          </cell>
          <cell r="D2452" t="str">
            <v>Suministro E Instalacion De Luminaria Tipo Bala 6", Incluye Bombillo De 20 Watios (Ver Diseño).</v>
          </cell>
          <cell r="E2452" t="str">
            <v>UN</v>
          </cell>
          <cell r="F2452">
            <v>74665.61</v>
          </cell>
          <cell r="G2452">
            <v>41871</v>
          </cell>
        </row>
        <row r="2453">
          <cell r="C2453">
            <v>4350</v>
          </cell>
          <cell r="D2453" t="str">
            <v>Suministro E Instalacion De Luminaria Tipo Campana De 250 Watios Metal Haline En Acrilico De 220 Voltios (Ver Diseño).</v>
          </cell>
          <cell r="E2453" t="str">
            <v>UN</v>
          </cell>
          <cell r="F2453">
            <v>648858.44999999995</v>
          </cell>
          <cell r="G2453">
            <v>41871</v>
          </cell>
        </row>
        <row r="2454">
          <cell r="C2454">
            <v>4352</v>
          </cell>
          <cell r="D2454" t="str">
            <v>Suministro E Instalacion De Luminaria Tipo Reflector De 400 Watios Marca Phillips Tempo O Similar (Ver Diseño).</v>
          </cell>
          <cell r="E2454" t="str">
            <v>UN</v>
          </cell>
          <cell r="F2454">
            <v>748858.45</v>
          </cell>
          <cell r="G2454">
            <v>41871</v>
          </cell>
        </row>
        <row r="2455">
          <cell r="C2455">
            <v>4353</v>
          </cell>
          <cell r="D2455" t="str">
            <v>Suministro E Instalacion De Punto Salida Para Aires Acondicionados En Tuberia De 3/4" Pvc, Cable 7 Hilos 3X#10 Awg, Incluye Cableado De Fuerza Y Control Distancia Aproximada 20 Metros (Ver Diseño)</v>
          </cell>
          <cell r="E2455" t="str">
            <v>UN</v>
          </cell>
          <cell r="F2455">
            <v>203402.09</v>
          </cell>
          <cell r="G2455">
            <v>42524</v>
          </cell>
        </row>
        <row r="2456">
          <cell r="C2456">
            <v>4354</v>
          </cell>
          <cell r="D2456" t="str">
            <v>Suministro E Instalacion De Acometida 3X#4 Fases + 1#4 Neutro + 1#4 Tierra Thhn Marca Certificada Para El Tablero De Tomas Y Luces, Incluye Ducto Pvc De 11/2" Tipo Pesado (Ver Diseño).</v>
          </cell>
          <cell r="E2456" t="str">
            <v>ML</v>
          </cell>
          <cell r="F2456">
            <v>54928.76</v>
          </cell>
          <cell r="G2456">
            <v>41872</v>
          </cell>
        </row>
        <row r="2457">
          <cell r="C2457">
            <v>4356</v>
          </cell>
          <cell r="D2457" t="str">
            <v>Suministro E Instalacion De Acometida 3X#6 Fases + 1#6 Neutro + 1#8 Tierra Thhn Marca Certificada Para El Tablero De Tomas Y Luces, Incluye Ducto Pvc De 1 1/2" Tipo Pesado (Ver Diseño)</v>
          </cell>
          <cell r="E2457" t="str">
            <v>ML</v>
          </cell>
          <cell r="F2457">
            <v>42497.760000000002</v>
          </cell>
          <cell r="G2457">
            <v>41872</v>
          </cell>
        </row>
        <row r="2458">
          <cell r="C2458">
            <v>4357</v>
          </cell>
          <cell r="D2458" t="str">
            <v>Suministro E Instalacion De Acometida 3X#4 Fases + 1#6 Neutro + 1#6 Tierra Thhn Marca Certificada Para El Tablero De Tomas Y Luces, Incluye Ducto Pvc 1 1/2" Tipo Pesado (Ver Diseño)</v>
          </cell>
          <cell r="E2458" t="str">
            <v>ML</v>
          </cell>
          <cell r="F2458">
            <v>50718.76</v>
          </cell>
          <cell r="G2458">
            <v>41872</v>
          </cell>
        </row>
        <row r="2459">
          <cell r="C2459">
            <v>4359</v>
          </cell>
          <cell r="D2459" t="str">
            <v>Suministro E Instalacion De Acometida 3X#2 Fases + 1#4 Neutro + 1#4 Tierra Thhn Marca Certificada Para El Tablero De Aire Acondicionado, Incluye Ducto Pvc De 2" Tipo Pesado (Ver Diseño).</v>
          </cell>
          <cell r="E2459" t="str">
            <v>ML</v>
          </cell>
          <cell r="F2459">
            <v>68722.009999999995</v>
          </cell>
          <cell r="G2459">
            <v>41927</v>
          </cell>
        </row>
        <row r="2460">
          <cell r="C2460">
            <v>4361</v>
          </cell>
          <cell r="D2460" t="str">
            <v>Suministro E Instalacion De Acometida 3X#1/0 Fases + 1#4 Neutro + 1#4 Tierra Thhn Marca Certificada Para El Tablero De Aire Acondicionado, Incluye Ducto Pvc De 2" Tipo Pesado (Ver Diseño).</v>
          </cell>
          <cell r="E2460" t="str">
            <v>ML</v>
          </cell>
          <cell r="F2460">
            <v>94800.33</v>
          </cell>
          <cell r="G2460">
            <v>41873</v>
          </cell>
        </row>
        <row r="2461">
          <cell r="C2461">
            <v>4363</v>
          </cell>
          <cell r="D2461" t="str">
            <v>Suministro E Instalacion De Cofre Metalico Calibre 16 Con Lamina Cold Roll Tipo Intemperie, Color Almendra, Con Medidas De 2.10 Metros De Alto X 1.05 Metros De Ancho X 0.50 Metros De Fondo, Con Certificacion Retie (Ver Diseño)</v>
          </cell>
          <cell r="E2461" t="str">
            <v>UN</v>
          </cell>
          <cell r="F2461">
            <v>2670875</v>
          </cell>
          <cell r="G2461">
            <v>41873</v>
          </cell>
        </row>
        <row r="2462">
          <cell r="C2462">
            <v>4365</v>
          </cell>
          <cell r="D2462" t="str">
            <v>Suministro E Instalacion De Interruptor Totalizador Termomagnetico Tipo Industrial Fijo 3 X 800 Amperios (Ver Diseño)</v>
          </cell>
          <cell r="E2462" t="str">
            <v>UN</v>
          </cell>
          <cell r="F2462">
            <v>2154890</v>
          </cell>
          <cell r="G2462">
            <v>41873</v>
          </cell>
        </row>
        <row r="2463">
          <cell r="C2463">
            <v>4367</v>
          </cell>
          <cell r="D2463" t="str">
            <v>Suministro E Instalacion De Terminales De Ponchar Para Cable Nº 4 Y Nº 6 Thhn (Ver Diseño)</v>
          </cell>
          <cell r="E2463" t="str">
            <v>UN</v>
          </cell>
          <cell r="F2463">
            <v>12425.88</v>
          </cell>
          <cell r="G2463">
            <v>41876</v>
          </cell>
        </row>
        <row r="2464">
          <cell r="C2464">
            <v>4369</v>
          </cell>
          <cell r="D2464" t="str">
            <v>Suministro E Instalacion De Transformador De 225 Kva Trifasico, 13200/208-120 Voltios Convencional En Aceite Marca Mologada Por Electricaribe (Ver Diseño)</v>
          </cell>
          <cell r="E2464" t="str">
            <v>UN</v>
          </cell>
          <cell r="F2464">
            <v>15370555.560000001</v>
          </cell>
          <cell r="G2464">
            <v>41876</v>
          </cell>
        </row>
        <row r="2465">
          <cell r="C2465">
            <v>4370</v>
          </cell>
          <cell r="D2465" t="str">
            <v>Suministro E Instalacion De Acometida Principal 3X3#4/0 X Fases + 3X4/0 Neutro + 1#2/0 Tierra Marca Certificada (Ver Diseño)</v>
          </cell>
          <cell r="E2465" t="str">
            <v>ML</v>
          </cell>
          <cell r="F2465">
            <v>421381.25</v>
          </cell>
          <cell r="G2465">
            <v>41876</v>
          </cell>
        </row>
        <row r="2466">
          <cell r="C2466">
            <v>4372</v>
          </cell>
          <cell r="D2466" t="str">
            <v>Suministro E Instalacion De Cable Mono Polar Xlpe Nº 2 Al 100% (Ver Diseño)</v>
          </cell>
          <cell r="E2466" t="str">
            <v>ML</v>
          </cell>
          <cell r="F2466">
            <v>101756</v>
          </cell>
          <cell r="G2466">
            <v>41876</v>
          </cell>
        </row>
        <row r="2467">
          <cell r="C2467">
            <v>4376</v>
          </cell>
          <cell r="D2467" t="str">
            <v>Suministro E Instalacion De Celda Con Seccionador Tripolar Hh Baja Carga Con Cuchilla A Tierra De 17,5 Kv - 400 Amperios Color Almendra Marca Socol O Similar (Ver Diseño)</v>
          </cell>
          <cell r="E2467" t="str">
            <v>UN</v>
          </cell>
          <cell r="F2467">
            <v>8574009.6699999999</v>
          </cell>
          <cell r="G2467">
            <v>42067</v>
          </cell>
        </row>
        <row r="2468">
          <cell r="C2468">
            <v>4381</v>
          </cell>
          <cell r="D2468" t="str">
            <v>Suministro E Instalacion De Celda Con Su Equipo De Medida 3-Tp-13200/120V-3-Tc-20/5 Medidor Electronico Perfil De Carga (Ver Diseño)</v>
          </cell>
          <cell r="E2468" t="str">
            <v>UN</v>
          </cell>
          <cell r="F2468">
            <v>17902898.670000002</v>
          </cell>
          <cell r="G2468">
            <v>41876</v>
          </cell>
        </row>
        <row r="2469">
          <cell r="C2469">
            <v>4383</v>
          </cell>
          <cell r="D2469" t="str">
            <v>Suministro E Instalacion De Juego De Premoldeados Tipo Interior (Ver Diseño)</v>
          </cell>
          <cell r="E2469" t="str">
            <v>UN</v>
          </cell>
          <cell r="F2469">
            <v>675506.75</v>
          </cell>
          <cell r="G2469">
            <v>41876</v>
          </cell>
        </row>
        <row r="2470">
          <cell r="C2470">
            <v>4386</v>
          </cell>
          <cell r="D2470" t="str">
            <v>Acero Estructural,Vigas, Correas Y Piezas Simples, Mediante Uniones Soldadas, Preparación De Bordes, Soldaduras, Cortes, Manipulación Y Montaje.</v>
          </cell>
          <cell r="E2470" t="str">
            <v>KG</v>
          </cell>
          <cell r="F2470">
            <v>5550.76</v>
          </cell>
          <cell r="G2470">
            <v>42572</v>
          </cell>
        </row>
        <row r="2471">
          <cell r="C2471">
            <v>4387</v>
          </cell>
          <cell r="D2471" t="str">
            <v>Suministro E Instalación De Marquesina Fijo De 2.20 Metros De Largo Y 2.50 Metros De Salida, Con Estructura En Tubería Cuadrada De 25 X 25 Calibre 18 Galvanizada, Pintada Con Anticorrosivo Y Acabado En Esmalte En Color Negro, Con Carpa Lona Huracán O Similar Impermeabilizada En Color Azul (Ver Diseño)</v>
          </cell>
          <cell r="E2471" t="str">
            <v>UN</v>
          </cell>
          <cell r="F2471">
            <v>479880</v>
          </cell>
          <cell r="G2471">
            <v>41884</v>
          </cell>
        </row>
        <row r="2472">
          <cell r="C2472">
            <v>4388</v>
          </cell>
          <cell r="D2472" t="str">
            <v>Suministro E Instalación De Módulo En Superboard De 6Mm Y Perfilería Galvanizada Calibre 24, Pintada Con Anticorrosivo Y Acabado En Color Blanco, Con Entrepaños En Vidrio De 4 Mm Crudo De 0.15 X 1.00 Metros, Puerta Doble En Vidrio Con Cerrojo, De 1.10 X 1.20 X 0.20 Metros</v>
          </cell>
          <cell r="E2472" t="str">
            <v>UN</v>
          </cell>
          <cell r="F2472">
            <v>601000</v>
          </cell>
          <cell r="G2472">
            <v>41884</v>
          </cell>
        </row>
        <row r="2473">
          <cell r="C2473">
            <v>4389</v>
          </cell>
          <cell r="D2473" t="str">
            <v>Suministro E Instalación De Mueble Auxiliar En Lámina Galvanizada No. 14 Pintada Con Pintura Electrostática De Color Blanco Incluye Bisagras Y Manija De Doble Cerrojo, De 0.40 X 1.10 X 0.20 Metros</v>
          </cell>
          <cell r="E2473" t="str">
            <v>UN</v>
          </cell>
          <cell r="F2473">
            <v>350000</v>
          </cell>
          <cell r="G2473">
            <v>41884</v>
          </cell>
        </row>
        <row r="2474">
          <cell r="C2474">
            <v>4390</v>
          </cell>
          <cell r="D2474" t="str">
            <v>Provisión De Instalaciones Y Redes Eléctricas - Proyecto Mejoramiento Integral De Barrios (Ver Diseño).</v>
          </cell>
          <cell r="E2474" t="str">
            <v>GL</v>
          </cell>
          <cell r="F2474">
            <v>254999756.96000001</v>
          </cell>
          <cell r="G2474">
            <v>41907</v>
          </cell>
        </row>
        <row r="2475">
          <cell r="C2475">
            <v>4391</v>
          </cell>
          <cell r="D2475" t="str">
            <v>Provision De Acometidas Y Redes De Servicios Publicos Para Las Alcaldias Locales (Ver Diseño).</v>
          </cell>
          <cell r="E2475" t="str">
            <v>GL</v>
          </cell>
          <cell r="F2475">
            <v>200000000</v>
          </cell>
          <cell r="G2475">
            <v>41911</v>
          </cell>
        </row>
        <row r="2476">
          <cell r="C2476">
            <v>4392</v>
          </cell>
          <cell r="D2476" t="str">
            <v>Demolición De Vigas De Concreto De Fachada. Incluye Retiro De Material.</v>
          </cell>
          <cell r="E2476" t="str">
            <v>ML</v>
          </cell>
          <cell r="F2476">
            <v>11025.12</v>
          </cell>
          <cell r="G2476">
            <v>42538</v>
          </cell>
        </row>
        <row r="2477">
          <cell r="C2477">
            <v>4393</v>
          </cell>
          <cell r="D2477" t="str">
            <v>Capítulo - Instalaciones De Redes Contra Incendios.</v>
          </cell>
          <cell r="E2477" t="str">
            <v>SD</v>
          </cell>
          <cell r="F2477">
            <v>0</v>
          </cell>
          <cell r="G2477">
            <v>41919</v>
          </cell>
        </row>
        <row r="2478">
          <cell r="C2478">
            <v>4394</v>
          </cell>
          <cell r="D2478" t="str">
            <v>Viga Aérea En Concreto F'C=4000 Psi. No Incluye Acero De Refuerzo.</v>
          </cell>
          <cell r="E2478" t="str">
            <v>M3</v>
          </cell>
          <cell r="F2478">
            <v>950028.95</v>
          </cell>
          <cell r="G2478">
            <v>42538</v>
          </cell>
        </row>
        <row r="2479">
          <cell r="C2479">
            <v>4395</v>
          </cell>
          <cell r="D2479" t="str">
            <v>Pantalla En Concreto F'C=4000 Psi. No Incluye Acero De Refuerzo.</v>
          </cell>
          <cell r="E2479" t="str">
            <v>M3</v>
          </cell>
          <cell r="F2479">
            <v>619358.57999999996</v>
          </cell>
          <cell r="G2479">
            <v>41936</v>
          </cell>
        </row>
        <row r="2480">
          <cell r="C2480">
            <v>4396</v>
          </cell>
          <cell r="D2480" t="str">
            <v>Concreto Para Placa De Fondo Y Muro De Ascensor F'C= 3000 Psi. No Incluye Acero De Refuerzo.</v>
          </cell>
          <cell r="E2480" t="str">
            <v>M3</v>
          </cell>
          <cell r="F2480">
            <v>679569.53</v>
          </cell>
          <cell r="G2480">
            <v>41936</v>
          </cell>
        </row>
        <row r="2481">
          <cell r="C2481">
            <v>4400</v>
          </cell>
          <cell r="D2481" t="str">
            <v>Suministro E Instalación De Tubería Cpvc Rde 11 D= 1 1/2".</v>
          </cell>
          <cell r="E2481" t="str">
            <v>ML</v>
          </cell>
          <cell r="F2481">
            <v>99970.1</v>
          </cell>
          <cell r="G2481">
            <v>41936</v>
          </cell>
        </row>
        <row r="2482">
          <cell r="C2482">
            <v>4402</v>
          </cell>
          <cell r="D2482" t="str">
            <v>Rociadores Para Red Contra Incendios D=1/2".</v>
          </cell>
          <cell r="E2482" t="str">
            <v>UN</v>
          </cell>
          <cell r="F2482">
            <v>101532.8</v>
          </cell>
          <cell r="G2482">
            <v>41936</v>
          </cell>
        </row>
        <row r="2483">
          <cell r="C2483">
            <v>4403</v>
          </cell>
          <cell r="D2483" t="str">
            <v>Suministro E Instalación De Puerta Corrediza En Aluminio Anodizado Natural Con Sensor, Incluye Vidrio Templado De Seguridad De 10Mm Color Azul Océano Y Cerradura.</v>
          </cell>
          <cell r="E2483" t="str">
            <v>M2</v>
          </cell>
          <cell r="F2483">
            <v>873237.33</v>
          </cell>
          <cell r="G2483">
            <v>42403</v>
          </cell>
        </row>
        <row r="2484">
          <cell r="C2484">
            <v>4405</v>
          </cell>
          <cell r="D2484" t="str">
            <v>Suministro Y Aplicación De Impermeabilizante Sika Fill O Similar.</v>
          </cell>
          <cell r="E2484" t="str">
            <v>M2</v>
          </cell>
          <cell r="F2484">
            <v>15483.97</v>
          </cell>
          <cell r="G2484">
            <v>42538</v>
          </cell>
        </row>
        <row r="2485">
          <cell r="C2485">
            <v>4409</v>
          </cell>
          <cell r="D2485" t="str">
            <v>Suministro E Instalación De Breaker Enchufable De 3 X 40A.</v>
          </cell>
          <cell r="E2485" t="str">
            <v>UN</v>
          </cell>
          <cell r="F2485">
            <v>77866.47</v>
          </cell>
          <cell r="G2485">
            <v>42067</v>
          </cell>
        </row>
        <row r="2486">
          <cell r="C2486">
            <v>4410</v>
          </cell>
          <cell r="D2486" t="str">
            <v>Suministro E Instalación De Breaker Tipo Industrial De 3 X 30A.</v>
          </cell>
          <cell r="E2486" t="str">
            <v>UN</v>
          </cell>
          <cell r="F2486">
            <v>160091.26</v>
          </cell>
          <cell r="G2486">
            <v>42067</v>
          </cell>
        </row>
        <row r="2487">
          <cell r="C2487">
            <v>4411</v>
          </cell>
          <cell r="D2487" t="str">
            <v>Suministro E Instalación De Breaker Tipo Industrial De 3 X 60A.</v>
          </cell>
          <cell r="E2487" t="str">
            <v>UN</v>
          </cell>
          <cell r="F2487">
            <v>313352.11</v>
          </cell>
          <cell r="G2487">
            <v>42067</v>
          </cell>
        </row>
        <row r="2488">
          <cell r="C2488">
            <v>4415</v>
          </cell>
          <cell r="D2488" t="str">
            <v>Suministro E Instalación De Transformador Tipo Seco De 75 Kva Con Celda.</v>
          </cell>
          <cell r="E2488" t="str">
            <v>UN</v>
          </cell>
          <cell r="F2488">
            <v>30532445.390000001</v>
          </cell>
          <cell r="G2488">
            <v>42067</v>
          </cell>
        </row>
        <row r="2489">
          <cell r="C2489">
            <v>4417</v>
          </cell>
          <cell r="D2489" t="str">
            <v>Suministro E Instalación De Celda De Remonte 17.5 Kv 630 A 20 Ka Ref: Cgmcosmos - Rc</v>
          </cell>
          <cell r="E2489" t="str">
            <v>UN</v>
          </cell>
          <cell r="F2489">
            <v>14951640.73</v>
          </cell>
          <cell r="G2489">
            <v>42067</v>
          </cell>
        </row>
        <row r="2490">
          <cell r="C2490">
            <v>4419</v>
          </cell>
          <cell r="D2490" t="str">
            <v>Suministro E Instalación De Pararrayos Para Tipo Codo 15 Kv - Ref: 400Pb10Sa-15L O Similar.</v>
          </cell>
          <cell r="E2490" t="str">
            <v>JG</v>
          </cell>
          <cell r="F2490">
            <v>3581669.02</v>
          </cell>
          <cell r="G2490">
            <v>42067</v>
          </cell>
        </row>
        <row r="2491">
          <cell r="C2491">
            <v>4422</v>
          </cell>
          <cell r="D2491" t="str">
            <v>Suministro E Instalación De Terminal Tipo Codo De Frente Muerto Cable 2 Awg - 3F.</v>
          </cell>
          <cell r="E2491" t="str">
            <v>JG</v>
          </cell>
          <cell r="F2491">
            <v>2496377.6</v>
          </cell>
          <cell r="G2491">
            <v>42067</v>
          </cell>
        </row>
        <row r="2492">
          <cell r="C2492">
            <v>4423</v>
          </cell>
          <cell r="D2492" t="str">
            <v>Suministro E Instalación De Barraje Equipotencial De Cobre 1/4" X 3" X 30Cm</v>
          </cell>
          <cell r="E2492" t="str">
            <v>UN</v>
          </cell>
          <cell r="F2492">
            <v>236051.47</v>
          </cell>
          <cell r="G2492">
            <v>42538</v>
          </cell>
        </row>
        <row r="2493">
          <cell r="C2493">
            <v>4425</v>
          </cell>
          <cell r="D2493" t="str">
            <v>Suministro E Instalación De Medidor 3F 4H 220V 100A Tipo 2 En Tablero De Medida.</v>
          </cell>
          <cell r="E2493" t="str">
            <v>UN</v>
          </cell>
          <cell r="F2493">
            <v>689693.38</v>
          </cell>
          <cell r="G2493">
            <v>42067</v>
          </cell>
        </row>
        <row r="2494">
          <cell r="C2494">
            <v>4426</v>
          </cell>
          <cell r="D2494" t="str">
            <v>Construcción De Cárcamo De Media Tensión.</v>
          </cell>
          <cell r="E2494" t="str">
            <v>ML</v>
          </cell>
          <cell r="F2494">
            <v>204058.23</v>
          </cell>
          <cell r="G2494">
            <v>42538</v>
          </cell>
        </row>
        <row r="2495">
          <cell r="C2495">
            <v>4428</v>
          </cell>
          <cell r="D2495" t="str">
            <v>Suministro E Instalación De Tablero De Distribución De Sobreponer 40 X 60 X 25 Cm Con Barraje Trifásico De 125A.</v>
          </cell>
          <cell r="E2495" t="str">
            <v>UN</v>
          </cell>
          <cell r="F2495">
            <v>2614701.4300000002</v>
          </cell>
          <cell r="G2495">
            <v>42067</v>
          </cell>
        </row>
        <row r="2496">
          <cell r="C2496">
            <v>4429</v>
          </cell>
          <cell r="D2496" t="str">
            <v>Ascensor Eléctrico De Adherencia De 1 M/S De Velocidad, 3 Paradas, 450 Kg De Carga Nominal, Con Capacidad Para 6 Personas, Nivel Básico De Acabado En Cabina De 1000X1250X2200 Mm, Maniobra Colectiva De Bajada, Puertas Interiores Automáticas De Acero Inoxidable Y Puertas Exteriores Automáticas En Acero Para Pintar De 800X2000 Mm. Ver Diseño</v>
          </cell>
          <cell r="E2496" t="str">
            <v>GL</v>
          </cell>
          <cell r="F2496">
            <v>52850296</v>
          </cell>
          <cell r="G2496">
            <v>42438</v>
          </cell>
        </row>
        <row r="2497">
          <cell r="C2497">
            <v>4431</v>
          </cell>
          <cell r="D2497" t="str">
            <v>Corte De Concreto Para Instalacion De Ducteria Incluye Reposición</v>
          </cell>
          <cell r="E2497" t="str">
            <v>UN</v>
          </cell>
          <cell r="F2497">
            <v>87581.77</v>
          </cell>
          <cell r="G2497">
            <v>42067</v>
          </cell>
        </row>
        <row r="2498">
          <cell r="C2498">
            <v>4432</v>
          </cell>
          <cell r="D2498" t="str">
            <v>Base O Plataforma De Concreto De 3000 Psi Armado De 3.00 Metros X 5.00 Metros X 1.5 Metros De Altura, Para Base De Monumento (Ver Diseño).</v>
          </cell>
          <cell r="E2498" t="str">
            <v>M3</v>
          </cell>
          <cell r="F2498">
            <v>674168.47</v>
          </cell>
          <cell r="G2498">
            <v>42066</v>
          </cell>
        </row>
        <row r="2499">
          <cell r="C2499">
            <v>4433</v>
          </cell>
          <cell r="D2499" t="str">
            <v>Base En Concreto De 3000 Psi Premezclado De 0.30 Metros X 0.30 Metros X 0.20 Metros De Altura, Para Fijar Reflectores Monumento (Ver Diseño).</v>
          </cell>
          <cell r="E2499" t="str">
            <v>UN</v>
          </cell>
          <cell r="F2499">
            <v>69252.12</v>
          </cell>
          <cell r="G2499">
            <v>42496</v>
          </cell>
        </row>
        <row r="2500">
          <cell r="C2500">
            <v>4434</v>
          </cell>
          <cell r="D2500" t="str">
            <v>Suministro E Instalacion De Monumento Mariposas (Ver Diseño).</v>
          </cell>
          <cell r="E2500" t="str">
            <v>UN</v>
          </cell>
          <cell r="F2500">
            <v>160000000</v>
          </cell>
          <cell r="G2500">
            <v>42067</v>
          </cell>
        </row>
        <row r="2501">
          <cell r="C2501">
            <v>4435</v>
          </cell>
          <cell r="D2501" t="str">
            <v>Suministro E Instalacion De Sistema De Riego Parque San Andresito (Ver Diseño).</v>
          </cell>
          <cell r="E2501" t="str">
            <v>ML</v>
          </cell>
          <cell r="F2501">
            <v>19665</v>
          </cell>
          <cell r="G2501">
            <v>41949</v>
          </cell>
        </row>
        <row r="2502">
          <cell r="C2502">
            <v>4436</v>
          </cell>
          <cell r="D2502" t="str">
            <v>Cruce De Vias Con Equipo De Perforacion Horizontal 6" Parque San Andresito, Incluye: Pasantes Sobre Las Vias Vehiculares (Ver Diseño)</v>
          </cell>
          <cell r="E2502" t="str">
            <v>ML</v>
          </cell>
          <cell r="F2502">
            <v>275000</v>
          </cell>
          <cell r="G2502">
            <v>42067</v>
          </cell>
        </row>
        <row r="2503">
          <cell r="C2503">
            <v>4437</v>
          </cell>
          <cell r="D2503" t="str">
            <v>Viga Aerea De 0.25 X 0.50 Metros En Concreto De 4000 Psi, No Incluye Acero De Refuerzo</v>
          </cell>
          <cell r="E2503" t="str">
            <v>ML</v>
          </cell>
          <cell r="F2503">
            <v>88310.399999999994</v>
          </cell>
          <cell r="G2503">
            <v>41940</v>
          </cell>
        </row>
        <row r="2504">
          <cell r="C2504">
            <v>4438</v>
          </cell>
          <cell r="D2504" t="str">
            <v>Viga Aerea De 0.40 X 0.50 Metros En Concreto De 4000 Psi, No Incluye Acero De Refuerzo</v>
          </cell>
          <cell r="E2504" t="str">
            <v>ML</v>
          </cell>
          <cell r="F2504">
            <v>118660.75</v>
          </cell>
          <cell r="G2504">
            <v>41940</v>
          </cell>
        </row>
        <row r="2505">
          <cell r="C2505">
            <v>4439</v>
          </cell>
          <cell r="D2505" t="str">
            <v>Relleno En Material De Subbase Granular De Cbr &gt;= 30% Para Edificaciones</v>
          </cell>
          <cell r="E2505" t="str">
            <v>M3</v>
          </cell>
          <cell r="F2505">
            <v>81712.850000000006</v>
          </cell>
          <cell r="G2505">
            <v>42578</v>
          </cell>
        </row>
        <row r="2506">
          <cell r="C2506">
            <v>4441</v>
          </cell>
          <cell r="D2506" t="str">
            <v>Suministro E Instalacion De Campamento Con Instalaciones, Incluye: Alquiler De Contenedor De 20' Para Campamento Tipo Oficina Y/O Bodega (Ver Diseño).</v>
          </cell>
          <cell r="E2506" t="str">
            <v>ME</v>
          </cell>
          <cell r="F2506">
            <v>1142857.1399999999</v>
          </cell>
          <cell r="G2506">
            <v>41968</v>
          </cell>
        </row>
        <row r="2507">
          <cell r="C2507">
            <v>4442</v>
          </cell>
          <cell r="D2507" t="str">
            <v>Demolicion De Bancas En Concreto, Incluye: Retiro De Materiales (Ver Diseño).</v>
          </cell>
          <cell r="E2507" t="str">
            <v>UN</v>
          </cell>
          <cell r="F2507">
            <v>18158.560000000001</v>
          </cell>
          <cell r="G2507">
            <v>42496</v>
          </cell>
        </row>
        <row r="2508">
          <cell r="C2508">
            <v>4444</v>
          </cell>
          <cell r="D2508" t="str">
            <v>Relleno De Piedra En Colores Varios Para Diseño De Paisajismo, Tamaño 0.025 Metros, Para Parque Coliseo Humberto Perea (Ver Diseño).</v>
          </cell>
          <cell r="E2508" t="str">
            <v>M3</v>
          </cell>
          <cell r="F2508">
            <v>124063.81</v>
          </cell>
          <cell r="G2508">
            <v>42066</v>
          </cell>
        </row>
        <row r="2509">
          <cell r="C2509">
            <v>4445</v>
          </cell>
          <cell r="D2509" t="str">
            <v>Demolicion De Muros De Mamposteria En Los Camerinos Del Cliseo Humberto Perea, Incluye: Cargue, Retiro, Limpieza Y Demoliciones De Elementos Estructurales (Ver Diseño).</v>
          </cell>
          <cell r="E2509" t="str">
            <v>GL</v>
          </cell>
          <cell r="F2509">
            <v>150000000</v>
          </cell>
          <cell r="G2509">
            <v>41968</v>
          </cell>
        </row>
        <row r="2510">
          <cell r="C2510">
            <v>4446</v>
          </cell>
          <cell r="D2510" t="str">
            <v>Concreto De Zapata Y Pedestal En Concreto De 3000 Psi Premezclado, Incluye Acero De Refuerzo (Ver Diseño).</v>
          </cell>
          <cell r="E2510" t="str">
            <v>M3</v>
          </cell>
          <cell r="F2510">
            <v>580183.54</v>
          </cell>
          <cell r="G2510">
            <v>42066</v>
          </cell>
        </row>
        <row r="2511">
          <cell r="C2511">
            <v>4447</v>
          </cell>
          <cell r="D2511" t="str">
            <v>Suministro E Instalacion De Iluminacion Led Con Postes De Acero Galvanizado En Caliente De 6.00 Metros De Altura, Tronco Conico Poligonal En Lamina De Acero, Acabado Final En Pintura De Esmalte Para Exteriores, Incluye Base De Concreto (Ver Diseño).</v>
          </cell>
          <cell r="E2511" t="str">
            <v>GL</v>
          </cell>
          <cell r="F2511">
            <v>450000000</v>
          </cell>
          <cell r="G2511">
            <v>41968</v>
          </cell>
        </row>
        <row r="2512">
          <cell r="C2512">
            <v>4448</v>
          </cell>
          <cell r="D2512" t="str">
            <v>Suministro E Instalacion De Alcorques Para Arboles (Ver Diseño).</v>
          </cell>
          <cell r="E2512" t="str">
            <v>UN</v>
          </cell>
          <cell r="F2512">
            <v>200000</v>
          </cell>
          <cell r="G2512">
            <v>42067</v>
          </cell>
        </row>
        <row r="2513">
          <cell r="C2513">
            <v>4450</v>
          </cell>
          <cell r="D2513" t="str">
            <v>Suministro E Instalacion De Manto Para Control De La Erosion (Ver Diseño).</v>
          </cell>
          <cell r="E2513" t="str">
            <v>M2</v>
          </cell>
          <cell r="F2513">
            <v>37291.25</v>
          </cell>
          <cell r="G2513">
            <v>42066</v>
          </cell>
        </row>
        <row r="2514">
          <cell r="C2514">
            <v>4453</v>
          </cell>
          <cell r="D2514" t="str">
            <v>Suministro E Instalacion De Cortasoles En Estructura En Tuberia Galvanizada, Bases Con Platinas Y Pernos De Anclajes, Pergolas En Madera Plastica Con Pintura Aeroflex De Pintuco O Similar ( Ver Diseño).</v>
          </cell>
          <cell r="E2514" t="str">
            <v>M2</v>
          </cell>
          <cell r="F2514">
            <v>647594.75</v>
          </cell>
          <cell r="G2514">
            <v>41968</v>
          </cell>
        </row>
        <row r="2515">
          <cell r="C2515">
            <v>4455</v>
          </cell>
          <cell r="D2515" t="str">
            <v>Suministro E Instalacion De Adoquin Peatonal En Losetas Prefabricadas Lisas De 0.20X0.20X0.06 Metros Y Demarcacion Tactil Para Discapacidad Segun Normativa Del Espacio Publico En Losetas Toperoles Guias Y Alertas De 0.40X0.40X0.06 Metros, Incluye Base En Material Seleccionado.</v>
          </cell>
          <cell r="E2515" t="str">
            <v>M2</v>
          </cell>
          <cell r="F2515">
            <v>111344.01</v>
          </cell>
          <cell r="G2515">
            <v>42800</v>
          </cell>
        </row>
        <row r="2516">
          <cell r="C2516">
            <v>4456</v>
          </cell>
          <cell r="D2516" t="str">
            <v>Suministro E Instalacion De Campamento, Incluye: Piso En Concreto, Cerramiento, Cubierta En Lamina De Zinc, Instalacion Y Desmonte (Ver Diseño).</v>
          </cell>
          <cell r="E2516" t="str">
            <v>M2</v>
          </cell>
          <cell r="F2516">
            <v>89277.23</v>
          </cell>
          <cell r="G2516">
            <v>42066</v>
          </cell>
        </row>
        <row r="2517">
          <cell r="C2517">
            <v>4459</v>
          </cell>
          <cell r="D2517" t="str">
            <v>Provision De Ornamentacion Para Paisajismo General (Ver Diseño).</v>
          </cell>
          <cell r="E2517" t="str">
            <v>GL</v>
          </cell>
          <cell r="F2517">
            <v>200000000</v>
          </cell>
          <cell r="G2517">
            <v>42067</v>
          </cell>
        </row>
        <row r="2518">
          <cell r="C2518">
            <v>4460</v>
          </cell>
          <cell r="D2518" t="str">
            <v>Provision Para Iluminacion Tipo Led (Ver Diseño)</v>
          </cell>
          <cell r="E2518" t="str">
            <v>GL</v>
          </cell>
          <cell r="F2518">
            <v>100000000</v>
          </cell>
          <cell r="G2518">
            <v>42067</v>
          </cell>
        </row>
        <row r="2519">
          <cell r="C2519">
            <v>4461</v>
          </cell>
          <cell r="D2519" t="str">
            <v>Pozo Profundo Con Su Sistema De Riego (Ver Diseño).</v>
          </cell>
          <cell r="E2519" t="str">
            <v>GL</v>
          </cell>
          <cell r="F2519">
            <v>65061360</v>
          </cell>
          <cell r="G2519">
            <v>42237</v>
          </cell>
        </row>
        <row r="2520">
          <cell r="C2520">
            <v>4462</v>
          </cell>
          <cell r="D2520" t="str">
            <v>Provision Para Elsuministro E Instalacion De Cortasoles (Ver Diseño)</v>
          </cell>
          <cell r="E2520" t="str">
            <v>GL</v>
          </cell>
          <cell r="F2520">
            <v>150000000</v>
          </cell>
          <cell r="G2520">
            <v>42067</v>
          </cell>
        </row>
        <row r="2521">
          <cell r="C2521">
            <v>4463</v>
          </cell>
          <cell r="D2521" t="str">
            <v>Provision Para El Paisajismo General Parque Coliseo Humberto Perea (Ver Diseño).</v>
          </cell>
          <cell r="E2521" t="str">
            <v>GL</v>
          </cell>
          <cell r="F2521">
            <v>103656310</v>
          </cell>
          <cell r="G2521">
            <v>42067</v>
          </cell>
        </row>
        <row r="2522">
          <cell r="C2522">
            <v>4464</v>
          </cell>
          <cell r="D2522" t="str">
            <v>Provision Para La Iluminacion Tipo Led Parque Coliseo Humberto Perea (Ver Diseño).</v>
          </cell>
          <cell r="E2522" t="str">
            <v>GL</v>
          </cell>
          <cell r="F2522">
            <v>400000000</v>
          </cell>
          <cell r="G2522">
            <v>42067</v>
          </cell>
        </row>
        <row r="2523">
          <cell r="C2523">
            <v>4465</v>
          </cell>
          <cell r="D2523" t="str">
            <v>Provision Para Elsistema De Riego Parque Coliseo Humberto Perea (Ver Diseño).</v>
          </cell>
          <cell r="E2523" t="str">
            <v>GL</v>
          </cell>
          <cell r="F2523">
            <v>80000000</v>
          </cell>
          <cell r="G2523">
            <v>42067</v>
          </cell>
        </row>
        <row r="2524">
          <cell r="C2524">
            <v>4466</v>
          </cell>
          <cell r="D2524" t="str">
            <v>Demolicion De Placa De Piso, Muro, Placa O Losa De Entrepiso, En Concreto Reforzado, Incluye: Retiro De Materiales, Para Los Parques Coliseo Humberto Perea Y Parque San Andresito (Ver Diseño).</v>
          </cell>
          <cell r="E2524" t="str">
            <v>M2</v>
          </cell>
          <cell r="F2524">
            <v>51140.59</v>
          </cell>
          <cell r="G2524">
            <v>42314</v>
          </cell>
        </row>
        <row r="2525">
          <cell r="C2525">
            <v>4472</v>
          </cell>
          <cell r="D2525" t="str">
            <v>Estampado Para Acceso A Rampas, Incluye Endurecedor De Piso Y Sellante - Parque Coliseo Humberto Perea (Ver Diseño).</v>
          </cell>
          <cell r="E2525" t="str">
            <v>M2</v>
          </cell>
          <cell r="F2525">
            <v>46973.49</v>
          </cell>
          <cell r="G2525">
            <v>42066</v>
          </cell>
        </row>
        <row r="2526">
          <cell r="C2526">
            <v>4474</v>
          </cell>
          <cell r="D2526" t="str">
            <v>Desmonte De Bajante Sanitario De Asbesto Cemento De 6" A Una Altura &gt; De 10 Metros, Incluye Retiro De Material</v>
          </cell>
          <cell r="E2526" t="str">
            <v>ML</v>
          </cell>
          <cell r="F2526">
            <v>38540</v>
          </cell>
          <cell r="G2526">
            <v>42045</v>
          </cell>
        </row>
        <row r="2527">
          <cell r="C2527">
            <v>4475</v>
          </cell>
          <cell r="D2527" t="str">
            <v>Suministro E Instalación De Bajante Sanitario Pvc De 6" A Altura &gt; De 10 Metros</v>
          </cell>
          <cell r="E2527" t="str">
            <v>ML</v>
          </cell>
          <cell r="F2527">
            <v>62720.62</v>
          </cell>
          <cell r="G2527">
            <v>42538</v>
          </cell>
        </row>
        <row r="2528">
          <cell r="C2528">
            <v>4476</v>
          </cell>
          <cell r="D2528" t="str">
            <v>Punto Sanitario En Pvc De 4" A 6"</v>
          </cell>
          <cell r="E2528" t="str">
            <v>UN</v>
          </cell>
          <cell r="F2528">
            <v>167467.21</v>
          </cell>
          <cell r="G2528">
            <v>42572</v>
          </cell>
        </row>
        <row r="2529">
          <cell r="C2529">
            <v>4477</v>
          </cell>
          <cell r="D2529" t="str">
            <v>Suministro E Instalacion De Cortasoles En Fibra De Vidrio Para Fachada Principal (Ver Diseño)</v>
          </cell>
          <cell r="E2529" t="str">
            <v>M2</v>
          </cell>
          <cell r="F2529">
            <v>250000</v>
          </cell>
          <cell r="G2529">
            <v>42102</v>
          </cell>
        </row>
        <row r="2530">
          <cell r="C2530">
            <v>4479</v>
          </cell>
          <cell r="D2530" t="str">
            <v>Juegos Infantiles: Suministro Mas Instalacion De Columpio Referencia Nº 1Xp8544-2X1483 Con Sillas Para Columpio Para Niños Con Edades De 2 A 5 Años Referencia Nº Ss8696 Y De 5 A 12 Años Referencia Nº  Ss8910 Y Una Bahia Adicional De Referencia Nº - (Ver Diseño)</v>
          </cell>
          <cell r="E2530" t="str">
            <v>UN</v>
          </cell>
          <cell r="F2530">
            <v>7523853.96</v>
          </cell>
          <cell r="G2530">
            <v>42201</v>
          </cell>
        </row>
        <row r="2531">
          <cell r="C2531">
            <v>4481</v>
          </cell>
          <cell r="D2531" t="str">
            <v>Juegos Infantiles: Suministro Mas Instalacion De Sistema De Juegos En Polietileno Para Niños De Edades Entre 5 A 12 Años Referencia Nº 19203 Bosque Negro (Ver Diseño)</v>
          </cell>
          <cell r="E2531" t="str">
            <v>UN</v>
          </cell>
          <cell r="F2531">
            <v>96271416.670000002</v>
          </cell>
          <cell r="G2531">
            <v>42201</v>
          </cell>
        </row>
        <row r="2532">
          <cell r="C2532">
            <v>4483</v>
          </cell>
          <cell r="D2532" t="str">
            <v>Juegos Infantiles: Suministro Mas Instalacion De Sube Y Baja De 4 Puestos Referencia Nº 200 Mas Un Sube Y Baja Sencillo Referencia Nº 6129 (Ver Diseño)</v>
          </cell>
          <cell r="E2532" t="str">
            <v>UN</v>
          </cell>
          <cell r="F2532">
            <v>11650811.4</v>
          </cell>
          <cell r="G2532">
            <v>42201</v>
          </cell>
        </row>
        <row r="2533">
          <cell r="C2533">
            <v>4485</v>
          </cell>
          <cell r="D2533" t="str">
            <v>Suministro Mas Instalacion De Cerradura De Seguridad Tipo Yale O Similar Llave Llave (Ver Diseño)</v>
          </cell>
          <cell r="E2533" t="str">
            <v>UN</v>
          </cell>
          <cell r="F2533">
            <v>86241.67</v>
          </cell>
          <cell r="G2533">
            <v>42496</v>
          </cell>
        </row>
        <row r="2534">
          <cell r="C2534">
            <v>4487</v>
          </cell>
          <cell r="D2534" t="str">
            <v>Suministro Mas Instalacion De Malla Tipo Ciclon Galvanizada Color Azul Y Amarillo, Calibre Nº 9, Con Estructura En Tuberia Galvanizada De 1 1/2" Y 1 1/4" A Cada 1.80 Metros, Con Acabado En Pintura Anticorrosiva Y Esmalte (Ver Diseño)</v>
          </cell>
          <cell r="E2534" t="str">
            <v>ML</v>
          </cell>
          <cell r="F2534">
            <v>81825.240000000005</v>
          </cell>
          <cell r="G2534">
            <v>42314</v>
          </cell>
        </row>
        <row r="2535">
          <cell r="C2535">
            <v>4488</v>
          </cell>
          <cell r="D2535" t="str">
            <v>Demolición De Estructura De Concreto En Mal Estado De 0.10 X 0.15, Incluye Retiro De Material</v>
          </cell>
          <cell r="E2535" t="str">
            <v>ML</v>
          </cell>
          <cell r="F2535">
            <v>7810</v>
          </cell>
          <cell r="G2535">
            <v>42090</v>
          </cell>
        </row>
        <row r="2536">
          <cell r="C2536">
            <v>4491</v>
          </cell>
          <cell r="D2536" t="str">
            <v>Losa Maciza En Concreto De 3000 Psi, Con Bombeo, E = 0.10 Metros, No Incluye Acero De Refuerzo</v>
          </cell>
          <cell r="E2536" t="str">
            <v>M2</v>
          </cell>
          <cell r="F2536">
            <v>117862.27</v>
          </cell>
          <cell r="G2536">
            <v>42132</v>
          </cell>
        </row>
        <row r="2537">
          <cell r="C2537">
            <v>4492</v>
          </cell>
          <cell r="D2537" t="str">
            <v>Suministro E Instalacion De Puente Peatonal En Estructura Metalica De 2" Tubular, Incluye: Materiales, Equipo, Transporte Y Mano De Obra (Ver Diseño).</v>
          </cell>
          <cell r="E2537" t="str">
            <v>GL</v>
          </cell>
          <cell r="F2537">
            <v>25000000</v>
          </cell>
          <cell r="G2537">
            <v>42195</v>
          </cell>
        </row>
        <row r="2538">
          <cell r="C2538">
            <v>4494</v>
          </cell>
          <cell r="D2538" t="str">
            <v>Suministro E Instalacion De Barrera Impermeable En Polietileno De 6.00 Milimetros-(Ver Diseño)</v>
          </cell>
          <cell r="E2538" t="str">
            <v>M2</v>
          </cell>
          <cell r="F2538">
            <v>3964.56</v>
          </cell>
          <cell r="G2538">
            <v>42201</v>
          </cell>
        </row>
        <row r="2539">
          <cell r="C2539">
            <v>4496</v>
          </cell>
          <cell r="D2539" t="str">
            <v>Suministro E Instalacion De Listones De 8" X 1 1/2" X 2.40 Metros En Madera De Sapan (Ver Diseño).</v>
          </cell>
          <cell r="E2539" t="str">
            <v>GL</v>
          </cell>
          <cell r="F2539">
            <v>6698297.2999999998</v>
          </cell>
          <cell r="G2539">
            <v>42201</v>
          </cell>
        </row>
        <row r="2540">
          <cell r="C2540">
            <v>4501</v>
          </cell>
          <cell r="D2540" t="str">
            <v>E- Suministro Y Tendido De Ducteria Conduit Pvc 3/4</v>
          </cell>
          <cell r="E2540" t="str">
            <v>ML</v>
          </cell>
          <cell r="F2540">
            <v>3682.6</v>
          </cell>
          <cell r="G2540">
            <v>42173</v>
          </cell>
        </row>
        <row r="2541">
          <cell r="C2541">
            <v>4502</v>
          </cell>
          <cell r="D2541" t="str">
            <v>E- Suministro Y Tendido De Ducteria Conduit Pvc 1"</v>
          </cell>
          <cell r="E2541" t="str">
            <v>ML</v>
          </cell>
          <cell r="F2541">
            <v>3321.96</v>
          </cell>
          <cell r="G2541">
            <v>42314</v>
          </cell>
        </row>
        <row r="2542">
          <cell r="C2542">
            <v>4503</v>
          </cell>
          <cell r="D2542" t="str">
            <v>E- Suministro Y Tendido De Ducteria Conduit Pvc 1 1/2"</v>
          </cell>
          <cell r="E2542" t="str">
            <v>ML</v>
          </cell>
          <cell r="F2542">
            <v>4588.62</v>
          </cell>
          <cell r="G2542">
            <v>42240</v>
          </cell>
        </row>
        <row r="2543">
          <cell r="C2543">
            <v>4504</v>
          </cell>
          <cell r="D2543" t="str">
            <v>E- Canalizacion 0.30 0.50 En Zona Verde Y Arena, Incluye: Excavacion, Compactado Con Material Del Sitio Y Cinta De Seguridad</v>
          </cell>
          <cell r="E2543" t="str">
            <v>ML</v>
          </cell>
          <cell r="F2543">
            <v>13359.74</v>
          </cell>
          <cell r="G2543">
            <v>42314</v>
          </cell>
        </row>
        <row r="2544">
          <cell r="C2544">
            <v>4506</v>
          </cell>
          <cell r="D2544" t="str">
            <v>E- Suministro E Instalacion De Cable De Cobre Forrado Nº 8 Awg Aislamiento Thw, Incluye Cinta Aislante 23 Y 33</v>
          </cell>
          <cell r="E2544" t="str">
            <v>ML</v>
          </cell>
          <cell r="F2544">
            <v>8539.01</v>
          </cell>
          <cell r="G2544">
            <v>42173</v>
          </cell>
        </row>
        <row r="2545">
          <cell r="C2545">
            <v>4507</v>
          </cell>
          <cell r="D2545" t="str">
            <v>E- Suministro E Instalacion De Cable De Cobre Forrado Nº 6 Awg Aislamiento Thw, Incluye Cinta Aislante 23 Y 33</v>
          </cell>
          <cell r="E2545" t="str">
            <v>ML</v>
          </cell>
          <cell r="F2545">
            <v>8933.81</v>
          </cell>
          <cell r="G2545">
            <v>42173</v>
          </cell>
        </row>
        <row r="2546">
          <cell r="C2546">
            <v>4509</v>
          </cell>
          <cell r="D2546" t="str">
            <v>E- Suministro E Instalacion De Cable De Cobre Forrado Nº 14 Awg Aislamiento Thw, Incluye: Cinta Aislante 23 Y 33</v>
          </cell>
          <cell r="E2546" t="str">
            <v>ML</v>
          </cell>
          <cell r="F2546">
            <v>5289.51</v>
          </cell>
          <cell r="G2546">
            <v>42557</v>
          </cell>
        </row>
        <row r="2547">
          <cell r="C2547">
            <v>4511</v>
          </cell>
          <cell r="D2547" t="str">
            <v>E- Suministro E Instalacion De Cable Encauchetado 3 X 14 Awg</v>
          </cell>
          <cell r="E2547" t="str">
            <v>ML</v>
          </cell>
          <cell r="F2547">
            <v>8230.9699999999993</v>
          </cell>
          <cell r="G2547">
            <v>42557</v>
          </cell>
        </row>
        <row r="2548">
          <cell r="C2548">
            <v>4513</v>
          </cell>
          <cell r="D2548" t="str">
            <v>E- Suministro E Instalacion De Varilla Polo A Tierra, Incluye Varilla, Conector</v>
          </cell>
          <cell r="E2548" t="str">
            <v>UN</v>
          </cell>
          <cell r="F2548">
            <v>175985.3</v>
          </cell>
          <cell r="G2548">
            <v>42557</v>
          </cell>
        </row>
        <row r="2549">
          <cell r="C2549">
            <v>4515</v>
          </cell>
          <cell r="D2549" t="str">
            <v>E- Suministro E Instalacion De Luminaria Tipo Led De 30/40 W - Optica 8686 Y 444</v>
          </cell>
          <cell r="E2549" t="str">
            <v>UN</v>
          </cell>
          <cell r="F2549">
            <v>825247.72</v>
          </cell>
          <cell r="G2549">
            <v>42240</v>
          </cell>
        </row>
        <row r="2550">
          <cell r="C2550">
            <v>4517</v>
          </cell>
          <cell r="D2550" t="str">
            <v>E- Suministro E Instalcion De Luminaria Tipo  Aluled De 60/70 W Optica 444</v>
          </cell>
          <cell r="E2550" t="str">
            <v>UN</v>
          </cell>
          <cell r="F2550">
            <v>1416063.72</v>
          </cell>
          <cell r="G2550">
            <v>42314</v>
          </cell>
        </row>
        <row r="2551">
          <cell r="C2551">
            <v>4520</v>
          </cell>
          <cell r="D2551" t="str">
            <v>E- Suministro E Instalacion De Proyector Tipo Proyeled De 90 W</v>
          </cell>
          <cell r="E2551" t="str">
            <v>UN</v>
          </cell>
          <cell r="F2551">
            <v>1495508.22</v>
          </cell>
          <cell r="G2551">
            <v>42173</v>
          </cell>
        </row>
        <row r="2552">
          <cell r="C2552">
            <v>4522</v>
          </cell>
          <cell r="D2552" t="str">
            <v>E- Suministro E Instalacion De Proyector Tipo Proyeled De 120 W</v>
          </cell>
          <cell r="E2552" t="str">
            <v>UN</v>
          </cell>
          <cell r="F2552">
            <v>1497692.72</v>
          </cell>
          <cell r="G2552">
            <v>42314</v>
          </cell>
        </row>
        <row r="2553">
          <cell r="C2553">
            <v>4524</v>
          </cell>
          <cell r="D2553" t="str">
            <v>E- Suministro E Instalacion De Proyector Tipo Proyeled De 240 W</v>
          </cell>
          <cell r="E2553" t="str">
            <v>UN</v>
          </cell>
          <cell r="F2553">
            <v>2100535.7200000002</v>
          </cell>
          <cell r="G2553">
            <v>42173</v>
          </cell>
        </row>
        <row r="2554">
          <cell r="C2554">
            <v>4525</v>
          </cell>
          <cell r="D2554" t="str">
            <v>E- Suministro E Instalacion De Poste De Acero Galvanizado En Caliente De 6.00 Metros De Altura, Tronco Conico Poligonal, En Lamina De Acero, Con Aditamento Para La Instalacion De Una Luminaria Con Brazo Tipo Alameda De 1.5 Metros, Acabado Final En Pintura De Esmalte Para Exteriores, Incluye Anclaje De Concreto Y Pedestal.</v>
          </cell>
          <cell r="E2554" t="str">
            <v>UN</v>
          </cell>
          <cell r="F2554">
            <v>1293654.1200000001</v>
          </cell>
          <cell r="G2554">
            <v>42557</v>
          </cell>
        </row>
        <row r="2555">
          <cell r="C2555">
            <v>4527</v>
          </cell>
          <cell r="D2555" t="str">
            <v>E- Suministro E Instalacion De Poste De Acero Galvanizado En Caliente De 6.00 Metros De Altura, Tronco Conico Poligonal, En Lamina De Acero, Con Aditamento Para La Instalacion De Dos Luminarias Con Brazo Tipo Alameda De 1.50 Metros, Acabado Final En Pintura De Esmalte Para Exteriores, Incluye Anclaje De Concreto Y Pedestal.</v>
          </cell>
          <cell r="E2555" t="str">
            <v>UN</v>
          </cell>
          <cell r="F2555">
            <v>1363654.12</v>
          </cell>
          <cell r="G2555">
            <v>42173</v>
          </cell>
        </row>
        <row r="2556">
          <cell r="C2556">
            <v>4528</v>
          </cell>
          <cell r="D2556" t="str">
            <v>E- Suministro E Instalacion De Poste De Acero Galvanizado En Caliente De 8.00 Metros De Altura, Tronco Conico Poligonal En Lamina De Acero Con Crucete De 2.40 Metros Para La Instalacion De Tres Reflectores Proyeled De 90 W, Acabado Final En Pintura De Esmalte Para Exteriores, Incluye Anclaje De Concreto Y Pedestal.</v>
          </cell>
          <cell r="E2556" t="str">
            <v>UN</v>
          </cell>
          <cell r="F2556">
            <v>1739982.12</v>
          </cell>
          <cell r="G2556">
            <v>42173</v>
          </cell>
        </row>
        <row r="2557">
          <cell r="C2557">
            <v>4530</v>
          </cell>
          <cell r="D2557" t="str">
            <v>E- Suministro E Instalacion De Poste Acero Galvanizado En Caliente De 12.00 Metros De Altura, Tronco Conico Poligonal En Lamina De Acero Con Crucete De 2.80 Metros Para La Instalacion De Cinco Reflectores Proyeled De 120 W, Acabado Final En Pintura De Esmalte Para Exteriores, Incluye Anclaje De Concreto Y Pedestal.</v>
          </cell>
          <cell r="E2557" t="str">
            <v>UN</v>
          </cell>
          <cell r="F2557">
            <v>2326042.12</v>
          </cell>
          <cell r="G2557">
            <v>42173</v>
          </cell>
        </row>
        <row r="2558">
          <cell r="C2558">
            <v>4531</v>
          </cell>
          <cell r="D2558" t="str">
            <v>Formaleta Metalica Para Losa Y Muros (Ver Diseño)</v>
          </cell>
          <cell r="E2558" t="str">
            <v>M2</v>
          </cell>
          <cell r="F2558">
            <v>13925.25</v>
          </cell>
          <cell r="G2558">
            <v>42201</v>
          </cell>
        </row>
        <row r="2559">
          <cell r="C2559">
            <v>4532</v>
          </cell>
          <cell r="D2559" t="str">
            <v>Formaleta Metalica Para Columnas (Ver Diseño)</v>
          </cell>
          <cell r="E2559" t="str">
            <v>M2</v>
          </cell>
          <cell r="F2559">
            <v>28880.17</v>
          </cell>
          <cell r="G2559">
            <v>42201</v>
          </cell>
        </row>
        <row r="2560">
          <cell r="C2560">
            <v>4533</v>
          </cell>
          <cell r="D2560" t="str">
            <v>Concreto De 3000 Psi Premezclado, No Incluye Acero De Refuerzo (Ver Diseño)</v>
          </cell>
          <cell r="E2560" t="str">
            <v>M3</v>
          </cell>
          <cell r="F2560">
            <v>417604.9</v>
          </cell>
          <cell r="G2560">
            <v>42417</v>
          </cell>
        </row>
        <row r="2561">
          <cell r="C2561">
            <v>4537</v>
          </cell>
          <cell r="D2561" t="str">
            <v>E- Suministro E Instalacion De Cruceta Metalica Galvanizada Tipo Bandera De 2.40 Con Sus Accesorios</v>
          </cell>
          <cell r="E2561" t="str">
            <v>UN</v>
          </cell>
          <cell r="F2561">
            <v>197795.88</v>
          </cell>
          <cell r="G2561">
            <v>42173</v>
          </cell>
        </row>
        <row r="2562">
          <cell r="C2562">
            <v>4539</v>
          </cell>
          <cell r="D2562" t="str">
            <v>E- Suministro Y Tendido De Cable De Aluminio Ascr Desnudo Nº 1/0</v>
          </cell>
          <cell r="E2562" t="str">
            <v>ML</v>
          </cell>
          <cell r="F2562">
            <v>3887.52</v>
          </cell>
          <cell r="G2562">
            <v>42173</v>
          </cell>
        </row>
        <row r="2563">
          <cell r="C2563">
            <v>4541</v>
          </cell>
          <cell r="D2563" t="str">
            <v>E- Suministro E Instalacion De Brazo Para Luminaria Tipo Alameda De 1.50 Metros, Galvanizado En Caliente</v>
          </cell>
          <cell r="E2563" t="str">
            <v>UN</v>
          </cell>
          <cell r="F2563">
            <v>161024.42000000001</v>
          </cell>
          <cell r="G2563">
            <v>42173</v>
          </cell>
        </row>
        <row r="2564">
          <cell r="C2564">
            <v>4544</v>
          </cell>
          <cell r="D2564" t="str">
            <v>E- Tablero De Control Para Iluminacion, Incluye Fotocelda, Base Para Fotocelda, Contactores, Breakers, Sistema De Sujecion Y Accesorios</v>
          </cell>
          <cell r="E2564" t="str">
            <v>UN</v>
          </cell>
          <cell r="F2564">
            <v>1850118.26</v>
          </cell>
          <cell r="G2564">
            <v>42314</v>
          </cell>
        </row>
        <row r="2565">
          <cell r="C2565">
            <v>4545</v>
          </cell>
          <cell r="D2565" t="str">
            <v>E- Suministro E Instalacion De Poste De Acero Galvanizado En Caliente De 10.00 Metros De Altura, Tronco Conico Poligonal, En Lamina De Acero, Con Crucete De 1.80 Metros Para La Instalacion De Dos Reflectores Proyeled De 120W, Acabado Final En Pintura De Esmalte Para Exteriores, Incluye Anclaje De Concreto Y Pedestal.</v>
          </cell>
          <cell r="E2565" t="str">
            <v>UN</v>
          </cell>
          <cell r="F2565">
            <v>2054714.12</v>
          </cell>
          <cell r="G2565">
            <v>42314</v>
          </cell>
        </row>
        <row r="2566">
          <cell r="C2566">
            <v>4546</v>
          </cell>
          <cell r="D2566" t="str">
            <v>E- Suministro E Instalacion De Caseton Ecologico En Icopor (Ver Diseño)</v>
          </cell>
          <cell r="E2566" t="str">
            <v>M3</v>
          </cell>
          <cell r="F2566">
            <v>121355.32</v>
          </cell>
          <cell r="G2566">
            <v>42201</v>
          </cell>
        </row>
        <row r="2567">
          <cell r="C2567">
            <v>4547</v>
          </cell>
          <cell r="D2567" t="str">
            <v>Ornamentacion Y Jardineria - Suministro E Instalacion De Arbol Caracoli (Nombre Cientifico: Anacardium Excelsum) Altura De 2.00 A 3.00 Metros, Incluye: Transporte Y Siembra.</v>
          </cell>
          <cell r="E2567" t="str">
            <v>UN</v>
          </cell>
          <cell r="F2567">
            <v>230000</v>
          </cell>
          <cell r="G2567">
            <v>42152</v>
          </cell>
        </row>
        <row r="2568">
          <cell r="C2568">
            <v>4548</v>
          </cell>
          <cell r="D2568" t="str">
            <v>Ornamentacion Y Jardineria - Suministro E Instalacion De Arbol Roble Morado, Altura De 2.00 Metros Aproximado, Incluye: Transporte Y Siembra.</v>
          </cell>
          <cell r="E2568" t="str">
            <v>UN</v>
          </cell>
          <cell r="F2568">
            <v>92000</v>
          </cell>
          <cell r="G2568">
            <v>42242</v>
          </cell>
        </row>
        <row r="2569">
          <cell r="C2569">
            <v>4549</v>
          </cell>
          <cell r="D2569" t="str">
            <v>Ornamentacion Y Jardineria - Suministro E Instalacion De Arbol Alistonia, Altura De 2.00 Metros Aproximado, Incluye: Transporte Y Siembra.</v>
          </cell>
          <cell r="E2569" t="str">
            <v>UN</v>
          </cell>
          <cell r="F2569">
            <v>112000</v>
          </cell>
          <cell r="G2569">
            <v>42178</v>
          </cell>
        </row>
        <row r="2570">
          <cell r="C2570">
            <v>4550</v>
          </cell>
          <cell r="D2570" t="str">
            <v>Ornamentacion Y Jardineria - Suministro E Instalacion De Arbol Ebano (Nombre Cientifico: Caesalpinia Ebano) Altura De 2.00 A 3.00 Metros, Incluye: Transporte Y Siembra.</v>
          </cell>
          <cell r="E2570" t="str">
            <v>UN</v>
          </cell>
          <cell r="F2570">
            <v>230000</v>
          </cell>
          <cell r="G2570">
            <v>42152</v>
          </cell>
        </row>
        <row r="2571">
          <cell r="C2571">
            <v>4551</v>
          </cell>
          <cell r="D2571" t="str">
            <v>Ornamentacion Y Jardineria - Suministro E Instalacion De Arbol Pepo O Chumbimbo (Nombre Cientifico: Sapindus Saponaria) Altura De 2.00 A 3.00 Metros, Incluye: Transporte Y Siembra.</v>
          </cell>
          <cell r="E2571" t="str">
            <v>UN</v>
          </cell>
          <cell r="F2571">
            <v>230000</v>
          </cell>
          <cell r="G2571">
            <v>42152</v>
          </cell>
        </row>
        <row r="2572">
          <cell r="C2572">
            <v>4552</v>
          </cell>
          <cell r="D2572" t="str">
            <v>Ornamentacion Y Jardineria - Suministro E Instalacion De Palma De Vino (Nombre Cientifico: Attalea Butyracea) Altura De 2.00 A 3.00 Metros, Incluye: Transporte Y Siembra</v>
          </cell>
          <cell r="E2572" t="str">
            <v>UN</v>
          </cell>
          <cell r="F2572">
            <v>230000</v>
          </cell>
          <cell r="G2572">
            <v>42152</v>
          </cell>
        </row>
        <row r="2573">
          <cell r="C2573">
            <v>4553</v>
          </cell>
          <cell r="D2573" t="str">
            <v>Ornamentacion Y Jardineria - Suministro E Instalacion De Palma Dactil De Azucar (Nombre Cientifico: Phoenix Sylvestris) Altura De 2.00 A 3.00 Metros, Incluye: Transporte Y Siembra.</v>
          </cell>
          <cell r="E2573" t="str">
            <v>UN</v>
          </cell>
          <cell r="F2573">
            <v>230000</v>
          </cell>
          <cell r="G2573">
            <v>42152</v>
          </cell>
        </row>
        <row r="2574">
          <cell r="C2574">
            <v>4554</v>
          </cell>
          <cell r="D2574" t="str">
            <v>Ornamentacion Y Jardineria - Suministro E Instalacion De Planta Carey (Nombre Cientifico: Cordyline Terminalis) Incluye Transporte Y Siembra.</v>
          </cell>
          <cell r="E2574" t="str">
            <v>UN</v>
          </cell>
          <cell r="F2574">
            <v>3500</v>
          </cell>
          <cell r="G2574">
            <v>42242</v>
          </cell>
        </row>
        <row r="2575">
          <cell r="C2575">
            <v>4555</v>
          </cell>
          <cell r="D2575" t="str">
            <v>Suministro E Instalacion De Adoquin Peatonal En Losetas Prefabricadas A50, Tactil Alerta A55 Y Tactil Guia A56 De 0.20 X 0.20 X 0.06 Metros, Con Borde De Confinamiento A Ambos Lados De 0.15 X 0.30 Metros En Concreto De 3000 Psi Reforzado Con 2 Varillas De 3/8" Y Estribos De 1/42 A Cada 0.32 Metros (Ver Diseño).</v>
          </cell>
          <cell r="E2575" t="str">
            <v>M2</v>
          </cell>
          <cell r="F2575">
            <v>113408.92</v>
          </cell>
          <cell r="G2575">
            <v>42800</v>
          </cell>
        </row>
        <row r="2576">
          <cell r="C2576">
            <v>4560</v>
          </cell>
          <cell r="D2576" t="str">
            <v>Suministro E Instalacion De Adoquin Peatonal Drenante A50 De 0.10 X 0.20 X 0.06 Metros Color Gris (Ver Diseño).</v>
          </cell>
          <cell r="E2576" t="str">
            <v>M2</v>
          </cell>
          <cell r="F2576">
            <v>91362.96</v>
          </cell>
          <cell r="G2576">
            <v>42240</v>
          </cell>
        </row>
        <row r="2577">
          <cell r="C2577">
            <v>4561</v>
          </cell>
          <cell r="D2577" t="str">
            <v>Ornamentacion Y Jardineria - Suministro E Instalacion De Arbol Ceiba Blanca, Altura De 2.00 Metros Aproximado, Incluye Transporte Y Siembra</v>
          </cell>
          <cell r="E2577" t="str">
            <v>UN</v>
          </cell>
          <cell r="F2577">
            <v>92000</v>
          </cell>
          <cell r="G2577">
            <v>42242</v>
          </cell>
        </row>
        <row r="2578">
          <cell r="C2578">
            <v>4562</v>
          </cell>
          <cell r="D2578" t="str">
            <v>Remocion De Obstaculos (Ver Diseño)</v>
          </cell>
          <cell r="E2578" t="str">
            <v>UN</v>
          </cell>
          <cell r="F2578">
            <v>106350.86</v>
          </cell>
          <cell r="G2578">
            <v>42242</v>
          </cell>
        </row>
        <row r="2579">
          <cell r="C2579">
            <v>4563</v>
          </cell>
          <cell r="D2579" t="str">
            <v>Concreto Clase G (Ver Diseño)</v>
          </cell>
          <cell r="E2579" t="str">
            <v>M3</v>
          </cell>
          <cell r="F2579">
            <v>204922.4</v>
          </cell>
          <cell r="G2579">
            <v>42241</v>
          </cell>
        </row>
        <row r="2580">
          <cell r="C2580">
            <v>4564</v>
          </cell>
          <cell r="D2580" t="str">
            <v>Provision Redes Electricas Existentes: Reubicacion Postes En El Parque, Reubicacion De Centro De Transformacion, Proyecto Plaza Hospital (Ver Diseño).</v>
          </cell>
          <cell r="E2580" t="str">
            <v>GL</v>
          </cell>
          <cell r="F2580">
            <v>50000000</v>
          </cell>
          <cell r="G2580">
            <v>42237</v>
          </cell>
        </row>
        <row r="2581">
          <cell r="C2581">
            <v>4565</v>
          </cell>
          <cell r="D2581" t="str">
            <v>Provision De Paisajismo Y Amoblamiento Urbano De La Plaza Hospital (Ver Diseño)</v>
          </cell>
          <cell r="E2581" t="str">
            <v>GL</v>
          </cell>
          <cell r="F2581">
            <v>50000000</v>
          </cell>
          <cell r="G2581">
            <v>42227</v>
          </cell>
        </row>
        <row r="2582">
          <cell r="C2582">
            <v>4572</v>
          </cell>
          <cell r="D2582" t="str">
            <v>Demolición De Viga O Estructura En Concreto, Ancho &lt; A 0.60 Metros,  Inlcuye Retiro De Material</v>
          </cell>
          <cell r="E2582" t="str">
            <v>ML</v>
          </cell>
          <cell r="F2582">
            <v>8816.25</v>
          </cell>
          <cell r="G2582">
            <v>42209</v>
          </cell>
        </row>
        <row r="2583">
          <cell r="C2583">
            <v>4573</v>
          </cell>
          <cell r="D2583" t="str">
            <v>Plantilla En Concreto De 2500 Psi Ancho &lt; De 0.60 Metros E= 0.08 Metros</v>
          </cell>
          <cell r="E2583" t="str">
            <v>ML</v>
          </cell>
          <cell r="F2583">
            <v>30858.16</v>
          </cell>
          <cell r="G2583">
            <v>42209</v>
          </cell>
        </row>
        <row r="2584">
          <cell r="C2584">
            <v>4574</v>
          </cell>
          <cell r="D2584" t="str">
            <v>Ornamentacion Y Jardineria - Suministro E Instalacion De Sillas O Bancas Prefabricadas En Granito Gris Pulido Para Exteriores, Sin Espaldar Tipo Canoas De 1.80 Metros, Incluye Transporte (Ver Diseño).</v>
          </cell>
          <cell r="E2584" t="str">
            <v>UN</v>
          </cell>
          <cell r="F2584">
            <v>1277814.53</v>
          </cell>
          <cell r="G2584">
            <v>42242</v>
          </cell>
        </row>
        <row r="2585">
          <cell r="C2585">
            <v>4575</v>
          </cell>
          <cell r="D2585" t="str">
            <v>Suministro E Instalacion De Bolardos Metalicos Bajos Segun Diseños</v>
          </cell>
          <cell r="E2585" t="str">
            <v>UN</v>
          </cell>
          <cell r="F2585">
            <v>240125.17</v>
          </cell>
          <cell r="G2585">
            <v>42241</v>
          </cell>
        </row>
        <row r="2586">
          <cell r="C2586">
            <v>4576</v>
          </cell>
          <cell r="D2586" t="str">
            <v>Suministro E Instalacion De Canecas De Basuras En Acero Inoxidable De 35 Cms De Diametro Por 60 Cms De Alto (Ver Diseño).</v>
          </cell>
          <cell r="E2586" t="str">
            <v>UN</v>
          </cell>
          <cell r="F2586">
            <v>1008648.89</v>
          </cell>
          <cell r="G2586">
            <v>42241</v>
          </cell>
        </row>
        <row r="2587">
          <cell r="C2587">
            <v>4577</v>
          </cell>
          <cell r="D2587" t="str">
            <v>Suministro E Instalacion De Perfil En Aluminio Para Cubierta Metalica Umbrales (Ver Diseño).</v>
          </cell>
          <cell r="E2587" t="str">
            <v>ML</v>
          </cell>
          <cell r="F2587">
            <v>62228.84</v>
          </cell>
          <cell r="G2587">
            <v>42241</v>
          </cell>
        </row>
        <row r="2588">
          <cell r="C2588">
            <v>4583</v>
          </cell>
          <cell r="D2588" t="str">
            <v>Recubrimiento De Piso De Planchon En Arkodeck O Similar H 3.00 Cms (Ver Diseño).</v>
          </cell>
          <cell r="E2588" t="str">
            <v>M2</v>
          </cell>
          <cell r="F2588">
            <v>293883.83</v>
          </cell>
          <cell r="G2588">
            <v>42241</v>
          </cell>
        </row>
        <row r="2589">
          <cell r="C2589">
            <v>4584</v>
          </cell>
          <cell r="D2589" t="str">
            <v>Fachada De Modulo De Baños Y Venta Estacionaria En Arkodeck O Similar H 2.5 Cms (Ver Diseño).</v>
          </cell>
          <cell r="E2589" t="str">
            <v>M2</v>
          </cell>
          <cell r="F2589">
            <v>287597.83</v>
          </cell>
          <cell r="G2589">
            <v>42242</v>
          </cell>
        </row>
        <row r="2590">
          <cell r="C2590">
            <v>4586</v>
          </cell>
          <cell r="D2590" t="str">
            <v>Provisiones De Subterranizacion De Redes Para Los Proyectos De Las Plazas En El Distrito De Barranquilla.</v>
          </cell>
          <cell r="E2590" t="str">
            <v>GL</v>
          </cell>
          <cell r="F2590">
            <v>400000000</v>
          </cell>
          <cell r="G2590">
            <v>42241</v>
          </cell>
        </row>
        <row r="2591">
          <cell r="C2591">
            <v>4587</v>
          </cell>
          <cell r="D2591" t="str">
            <v>Losa Maciza En Concreto De 3000 Psi Reforzada Con Varillas De 3/8" En Ambos Sentidos A Cada 0.15 Metros, Espesor 0.10 Metros</v>
          </cell>
          <cell r="E2591" t="str">
            <v>M2</v>
          </cell>
          <cell r="F2591">
            <v>89276.38</v>
          </cell>
          <cell r="G2591">
            <v>42496</v>
          </cell>
        </row>
        <row r="2592">
          <cell r="C2592">
            <v>4588</v>
          </cell>
          <cell r="D2592" t="str">
            <v>Suministro E Instalacion De Modulo O Panel Central En Malla Ciclon, Forrada En Pvc Calibre 10, Con Marco En Tuberia Galvanizada De 1" Calibre 18 Para Cerramiento De Canchas, No Incluye La Estructura O Parales De Fijacion (Ver Diseño).</v>
          </cell>
          <cell r="E2592" t="str">
            <v>M2</v>
          </cell>
          <cell r="F2592">
            <v>60120.1</v>
          </cell>
          <cell r="G2592">
            <v>42496</v>
          </cell>
        </row>
        <row r="2593">
          <cell r="C2593">
            <v>4589</v>
          </cell>
          <cell r="D2593" t="str">
            <v>Provisiones Para El Diseño, Suministro E Instalacion De Iluminacion, Para El Mejoramiento Y Construccion De Parques Publicos, Canchas, Zonas Verdes Y Boulevares Fase Iii (Ver Diseño).</v>
          </cell>
          <cell r="E2593" t="str">
            <v>GL</v>
          </cell>
          <cell r="F2593">
            <v>1283595144</v>
          </cell>
          <cell r="G2593">
            <v>42249</v>
          </cell>
        </row>
        <row r="2594">
          <cell r="C2594">
            <v>4592</v>
          </cell>
          <cell r="D2594" t="str">
            <v>Suministro E Instalacion De Sistema De Riego - Hidrantes (Ver Diseño).</v>
          </cell>
          <cell r="E2594" t="str">
            <v>ML</v>
          </cell>
          <cell r="F2594">
            <v>35310.89</v>
          </cell>
          <cell r="G2594">
            <v>42496</v>
          </cell>
        </row>
        <row r="2595">
          <cell r="C2595">
            <v>4593</v>
          </cell>
          <cell r="D2595" t="str">
            <v>E - Juegos Infantiles - Suministro E Instalacion De Domo Escalador Grande (Ver Diseño).</v>
          </cell>
          <cell r="E2595" t="str">
            <v>UN</v>
          </cell>
          <cell r="F2595">
            <v>13496451</v>
          </cell>
          <cell r="G2595">
            <v>42314</v>
          </cell>
        </row>
        <row r="2596">
          <cell r="C2596">
            <v>4594</v>
          </cell>
          <cell r="D2596" t="str">
            <v>E - Juegos Infantiles - Suministro E Instalacion De Columpio Doble Con Dos Sillas Para Niños De 2 A 5 Años Y Dos Sillas Para Niños De 5 A 12 Años (Ver Diseño).</v>
          </cell>
          <cell r="E2596" t="str">
            <v>UN</v>
          </cell>
          <cell r="F2596">
            <v>7466814</v>
          </cell>
          <cell r="G2596">
            <v>42314</v>
          </cell>
        </row>
        <row r="2597">
          <cell r="C2597">
            <v>4595</v>
          </cell>
          <cell r="D2597" t="str">
            <v>E - Juegos Infantiles - Suministro E Instalacion De Sube Y Baja De 4 Puestos, Mas Un Sube Y Baja Sencillo (Ver Diseño).</v>
          </cell>
          <cell r="E2597" t="str">
            <v>UN</v>
          </cell>
          <cell r="F2597">
            <v>12095015</v>
          </cell>
          <cell r="G2597">
            <v>42279</v>
          </cell>
        </row>
        <row r="2598">
          <cell r="C2598">
            <v>4596</v>
          </cell>
          <cell r="D2598" t="str">
            <v>E - Juegos Infantiles - Suministro E Instalacion De Sistema De Juego Para Niños De 5 A 12 Años De Sistema Multiple O Similar (Ver Diseño).</v>
          </cell>
          <cell r="E2598" t="str">
            <v>UN</v>
          </cell>
          <cell r="F2598">
            <v>47874126</v>
          </cell>
          <cell r="G2598">
            <v>42314</v>
          </cell>
        </row>
        <row r="2599">
          <cell r="C2599">
            <v>4597</v>
          </cell>
          <cell r="D2599" t="str">
            <v>E - Juegos Infantiles - Suministro E Instalacion De Columpio Para Niños Con Discapacidad Con Edades De 2 A 5 Años ( Ver Diseño).</v>
          </cell>
          <cell r="E2599" t="str">
            <v>UN</v>
          </cell>
          <cell r="F2599">
            <v>12800000</v>
          </cell>
          <cell r="G2599">
            <v>42314</v>
          </cell>
        </row>
        <row r="2600">
          <cell r="C2600">
            <v>4598</v>
          </cell>
          <cell r="D2600" t="str">
            <v>E - Juegos Infantiles - Suministro E Instalacion De Columpio Triple Con Dos Sillas Para Niños De 2  A 5 Años Y Cuatro Sillas Para Niños De 5 A 12 Años ( Ver Diseño).</v>
          </cell>
          <cell r="E2600" t="str">
            <v>UN</v>
          </cell>
          <cell r="F2600">
            <v>15534220</v>
          </cell>
          <cell r="G2600">
            <v>42314</v>
          </cell>
        </row>
        <row r="2601">
          <cell r="C2601">
            <v>4599</v>
          </cell>
          <cell r="D2601" t="str">
            <v>E - Juegos Infantiles - Suministro E Instalacion De Sistema De Juegos Para Niños De 5 A 12 Años (Ver Diseño).</v>
          </cell>
          <cell r="E2601" t="str">
            <v>UN</v>
          </cell>
          <cell r="F2601">
            <v>94237449</v>
          </cell>
          <cell r="G2601">
            <v>42314</v>
          </cell>
        </row>
        <row r="2602">
          <cell r="C2602">
            <v>4600</v>
          </cell>
          <cell r="D2602" t="str">
            <v>E - Juegos Infantiles - Suministro E Instalacion De Resbaladero Triple (Ver Diseño).</v>
          </cell>
          <cell r="E2602" t="str">
            <v>UN</v>
          </cell>
          <cell r="F2602">
            <v>51570884</v>
          </cell>
          <cell r="G2602">
            <v>42314</v>
          </cell>
        </row>
        <row r="2603">
          <cell r="C2603">
            <v>4601</v>
          </cell>
          <cell r="D2603" t="str">
            <v>Conformación Separadores Y Zonas Verdes Con Material Seleccionado Del Sitio</v>
          </cell>
          <cell r="E2603" t="str">
            <v>M3</v>
          </cell>
          <cell r="F2603">
            <v>12962.23</v>
          </cell>
          <cell r="G2603">
            <v>42242</v>
          </cell>
        </row>
        <row r="2604">
          <cell r="C2604">
            <v>4604</v>
          </cell>
          <cell r="D2604" t="str">
            <v>Suministro Y Aplicación De Goedren (Lloraderos)</v>
          </cell>
          <cell r="E2604" t="str">
            <v>M2</v>
          </cell>
          <cell r="F2604">
            <v>1726.5</v>
          </cell>
          <cell r="G2604">
            <v>42242</v>
          </cell>
        </row>
        <row r="2605">
          <cell r="C2605">
            <v>4605</v>
          </cell>
          <cell r="D2605" t="str">
            <v>Aplicación De Geotextil Tejido Tipo 1</v>
          </cell>
          <cell r="E2605" t="str">
            <v>M2</v>
          </cell>
          <cell r="F2605">
            <v>7893.17</v>
          </cell>
          <cell r="G2605">
            <v>42242</v>
          </cell>
        </row>
        <row r="2606">
          <cell r="C2606">
            <v>4606</v>
          </cell>
          <cell r="D2606" t="str">
            <v>Base Suelo Cemento 1:20, Compactado E= 0.50 Mts</v>
          </cell>
          <cell r="E2606" t="str">
            <v>M2</v>
          </cell>
          <cell r="F2606">
            <v>75918.399999999994</v>
          </cell>
          <cell r="G2606">
            <v>42242</v>
          </cell>
        </row>
        <row r="2607">
          <cell r="C2607">
            <v>4607</v>
          </cell>
          <cell r="D2607" t="str">
            <v>Excavación Para Pilotes Con Equipo De Perforación</v>
          </cell>
          <cell r="E2607" t="str">
            <v>ML</v>
          </cell>
          <cell r="F2607">
            <v>293915</v>
          </cell>
          <cell r="G2607">
            <v>42243</v>
          </cell>
        </row>
        <row r="2608">
          <cell r="C2608">
            <v>4608</v>
          </cell>
          <cell r="D2608" t="str">
            <v>Concreto De F¨C = 28 Mpa, Para Dados</v>
          </cell>
          <cell r="E2608" t="str">
            <v>M3</v>
          </cell>
          <cell r="F2608">
            <v>751189</v>
          </cell>
          <cell r="G2608">
            <v>42243</v>
          </cell>
        </row>
        <row r="2609">
          <cell r="C2609">
            <v>4609</v>
          </cell>
          <cell r="D2609" t="str">
            <v>Concreto De F´C = 35 Mpa Para Pilotes</v>
          </cell>
          <cell r="E2609" t="str">
            <v>M3</v>
          </cell>
          <cell r="F2609">
            <v>1006969.5</v>
          </cell>
          <cell r="G2609">
            <v>42243</v>
          </cell>
        </row>
        <row r="2610">
          <cell r="C2610">
            <v>4610</v>
          </cell>
          <cell r="D2610" t="str">
            <v>Concreto De F¨C = 35 Mpa Para Tablero</v>
          </cell>
          <cell r="E2610" t="str">
            <v>M3</v>
          </cell>
          <cell r="F2610">
            <v>982677.83</v>
          </cell>
          <cell r="G2610">
            <v>42243</v>
          </cell>
        </row>
        <row r="2611">
          <cell r="C2611">
            <v>4612</v>
          </cell>
          <cell r="D2611" t="str">
            <v>Concreto F¨C = 28 Mpa Para Losa Maciza</v>
          </cell>
          <cell r="E2611" t="str">
            <v>M2</v>
          </cell>
          <cell r="F2611">
            <v>143813</v>
          </cell>
          <cell r="G2611">
            <v>42552</v>
          </cell>
        </row>
        <row r="2612">
          <cell r="C2612">
            <v>4613</v>
          </cell>
          <cell r="D2612" t="str">
            <v>Drenajes Del Tablero Con Tubería Pvc Sanitaria D = 4", Longitud 0.50 Metros</v>
          </cell>
          <cell r="E2612" t="str">
            <v>UN</v>
          </cell>
          <cell r="F2612">
            <v>31482.33</v>
          </cell>
          <cell r="G2612">
            <v>42243</v>
          </cell>
        </row>
        <row r="2613">
          <cell r="C2613">
            <v>4614</v>
          </cell>
          <cell r="D2613" t="str">
            <v>Provisiones Para Las  Instalaciones Electricas (Ver Diseño).</v>
          </cell>
          <cell r="E2613" t="str">
            <v>GL</v>
          </cell>
          <cell r="F2613">
            <v>550000000</v>
          </cell>
          <cell r="G2613">
            <v>42401</v>
          </cell>
        </row>
        <row r="2614">
          <cell r="C2614">
            <v>4615</v>
          </cell>
          <cell r="D2614" t="str">
            <v>Provisiones Para Dotacion (Ver Diseño).</v>
          </cell>
          <cell r="E2614" t="str">
            <v>GL</v>
          </cell>
          <cell r="F2614">
            <v>500000000</v>
          </cell>
          <cell r="G2614">
            <v>42401</v>
          </cell>
        </row>
        <row r="2615">
          <cell r="C2615">
            <v>4616</v>
          </cell>
          <cell r="D2615" t="str">
            <v>Demolición Y Fresado De Pavimento Asfaltico</v>
          </cell>
          <cell r="E2615" t="str">
            <v>M3</v>
          </cell>
          <cell r="F2615">
            <v>36357.269999999997</v>
          </cell>
          <cell r="G2615">
            <v>42249</v>
          </cell>
        </row>
        <row r="2616">
          <cell r="C2616">
            <v>4618</v>
          </cell>
          <cell r="D2616" t="str">
            <v>Acero De Preesforzado Para El Tablero (Ton - Ml)</v>
          </cell>
          <cell r="E2616" t="str">
            <v>SD</v>
          </cell>
          <cell r="F2616">
            <v>1395.33</v>
          </cell>
          <cell r="G2616">
            <v>42249</v>
          </cell>
        </row>
        <row r="2617">
          <cell r="C2617">
            <v>4621</v>
          </cell>
          <cell r="D2617" t="str">
            <v>Junta De Dilación Para Losa De Acceso</v>
          </cell>
          <cell r="E2617" t="str">
            <v>ML</v>
          </cell>
          <cell r="F2617">
            <v>279927.3</v>
          </cell>
          <cell r="G2617">
            <v>42250</v>
          </cell>
        </row>
        <row r="2618">
          <cell r="C2618">
            <v>4622</v>
          </cell>
          <cell r="D2618" t="str">
            <v>E - Juegos Infantiles - Suministro E Instalacion De Sube Y Baja Sencillo (Ver Diseño).</v>
          </cell>
          <cell r="E2618" t="str">
            <v>UN</v>
          </cell>
          <cell r="F2618">
            <v>7903467</v>
          </cell>
          <cell r="G2618">
            <v>42314</v>
          </cell>
        </row>
        <row r="2619">
          <cell r="C2619">
            <v>4623</v>
          </cell>
          <cell r="D2619" t="str">
            <v>E - Juegos Infantiles - Suministro E Instalacion De Police Car Cruisin´ Mate (Ver Diseño).</v>
          </cell>
          <cell r="E2619" t="str">
            <v>UN</v>
          </cell>
          <cell r="F2619">
            <v>6182210</v>
          </cell>
          <cell r="G2619">
            <v>42314</v>
          </cell>
        </row>
        <row r="2620">
          <cell r="C2620">
            <v>4627</v>
          </cell>
          <cell r="D2620" t="str">
            <v>Piso En Baldosa De Porcelanato De 0.80 X 0.80 Metros, Referencia Detroint Beige (Ver Diseño).</v>
          </cell>
          <cell r="E2620" t="str">
            <v>M2</v>
          </cell>
          <cell r="F2620">
            <v>144747.49</v>
          </cell>
          <cell r="G2620">
            <v>42429</v>
          </cell>
        </row>
        <row r="2621">
          <cell r="C2621">
            <v>4628</v>
          </cell>
          <cell r="D2621" t="str">
            <v>Escalera De Un Tramo 17 Huellas, Piso En Granito (Ver Diseño).</v>
          </cell>
          <cell r="E2621" t="str">
            <v>UN</v>
          </cell>
          <cell r="F2621">
            <v>5900000</v>
          </cell>
          <cell r="G2621">
            <v>42401</v>
          </cell>
        </row>
        <row r="2622">
          <cell r="C2622">
            <v>4629</v>
          </cell>
          <cell r="D2622" t="str">
            <v>Provision Para Los Proyectos Productivos De La Poblacion Carcelaria (Ver Diseño).</v>
          </cell>
          <cell r="E2622" t="str">
            <v>GL</v>
          </cell>
          <cell r="F2622">
            <v>300000000</v>
          </cell>
          <cell r="G2622">
            <v>42401</v>
          </cell>
        </row>
        <row r="2623">
          <cell r="C2623">
            <v>4630</v>
          </cell>
          <cell r="D2623" t="str">
            <v>Provision Para El Sistema De Seguridad (Ver Diseño).</v>
          </cell>
          <cell r="E2623" t="str">
            <v>GL</v>
          </cell>
          <cell r="F2623">
            <v>200000000</v>
          </cell>
          <cell r="G2623">
            <v>42401</v>
          </cell>
        </row>
        <row r="2624">
          <cell r="C2624">
            <v>4631</v>
          </cell>
          <cell r="D2624" t="str">
            <v>Revision De Estudios Y Diseños (Ver Diseño)</v>
          </cell>
          <cell r="E2624" t="str">
            <v>GL</v>
          </cell>
          <cell r="F2624">
            <v>23000000</v>
          </cell>
          <cell r="G2624">
            <v>42417</v>
          </cell>
        </row>
        <row r="2625">
          <cell r="C2625">
            <v>4632</v>
          </cell>
          <cell r="D2625" t="str">
            <v>Demolicion De 0.25 Metros, Parte Superior Del Muro Del Canal Obras De Drenaje Complementarias Parque Bicentenario (Ver Diseño).</v>
          </cell>
          <cell r="E2625" t="str">
            <v>ML</v>
          </cell>
          <cell r="F2625">
            <v>50000</v>
          </cell>
          <cell r="G2625">
            <v>42417</v>
          </cell>
        </row>
        <row r="2626">
          <cell r="C2626">
            <v>4633</v>
          </cell>
          <cell r="D2626" t="str">
            <v>Cordon De Soldadura En Union De Refuerzo Muro Aleta, Obras De Drenaje Complementarias Parque Bicentenario (Ver Diseño).</v>
          </cell>
          <cell r="E2626" t="str">
            <v>UN</v>
          </cell>
          <cell r="F2626">
            <v>20000</v>
          </cell>
          <cell r="G2626">
            <v>42417</v>
          </cell>
        </row>
        <row r="2627">
          <cell r="C2627">
            <v>4634</v>
          </cell>
          <cell r="D2627" t="str">
            <v>Suministro De Sikadur 32 Para Empalme De Aleta Con Muro Existente, Obras De Drenaje Complementarias Parque Bicentenario (Ver Diseño).</v>
          </cell>
          <cell r="E2627" t="str">
            <v>UN</v>
          </cell>
          <cell r="F2627">
            <v>158700</v>
          </cell>
          <cell r="G2627">
            <v>42417</v>
          </cell>
        </row>
        <row r="2628">
          <cell r="C2628">
            <v>4637</v>
          </cell>
          <cell r="D2628" t="str">
            <v>Suministro E Instalacion De Tuberia Novaloc De 27" (Ver Diseño) Incluye Union</v>
          </cell>
          <cell r="E2628" t="str">
            <v>ML</v>
          </cell>
          <cell r="F2628">
            <v>535808.68999999994</v>
          </cell>
          <cell r="G2628">
            <v>42789</v>
          </cell>
        </row>
        <row r="2629">
          <cell r="C2629">
            <v>4640</v>
          </cell>
          <cell r="D2629" t="str">
            <v>Suministro E Instalacion De Tuberia Novaloc De 30" (Ver Diseño). Incluye Union</v>
          </cell>
          <cell r="E2629" t="str">
            <v>ML</v>
          </cell>
          <cell r="F2629">
            <v>692318.54</v>
          </cell>
          <cell r="G2629">
            <v>42789</v>
          </cell>
        </row>
        <row r="2630">
          <cell r="C2630">
            <v>4643</v>
          </cell>
          <cell r="D2630" t="str">
            <v>Suministro E Instalacion De Tuberia Novaloc De 33" (Ver Diseño). Incluye Union</v>
          </cell>
          <cell r="E2630" t="str">
            <v>ML</v>
          </cell>
          <cell r="F2630">
            <v>865103.95</v>
          </cell>
          <cell r="G2630">
            <v>42789</v>
          </cell>
        </row>
        <row r="2631">
          <cell r="C2631">
            <v>4646</v>
          </cell>
          <cell r="D2631" t="str">
            <v>Suministro E Instalacion De Tuberia Novaloc De 36" (Ver Diseño). Incluye Union</v>
          </cell>
          <cell r="E2631" t="str">
            <v>ML</v>
          </cell>
          <cell r="F2631">
            <v>1258016.8999999999</v>
          </cell>
          <cell r="G2631">
            <v>42789</v>
          </cell>
        </row>
        <row r="2632">
          <cell r="C2632">
            <v>4647</v>
          </cell>
          <cell r="D2632" t="str">
            <v>Concreto De 3000 Psi Para Muros Y Placas, No Incluye Acero, Incluye Formaleteria (Ver Diseño).</v>
          </cell>
          <cell r="E2632" t="str">
            <v>M3</v>
          </cell>
          <cell r="F2632">
            <v>820111.38</v>
          </cell>
          <cell r="G2632">
            <v>42417</v>
          </cell>
        </row>
        <row r="2633">
          <cell r="C2633">
            <v>4648</v>
          </cell>
          <cell r="D2633" t="str">
            <v>Zócalo En Baldosa De Porcelanato Detroit Beige De 0.10 Metros</v>
          </cell>
          <cell r="E2633" t="str">
            <v>ML</v>
          </cell>
          <cell r="F2633">
            <v>14474.75</v>
          </cell>
          <cell r="G2633">
            <v>42429</v>
          </cell>
        </row>
        <row r="2634">
          <cell r="C2634">
            <v>4649</v>
          </cell>
          <cell r="D2634" t="str">
            <v>Suministro, Transporte Y Colocacion De Tableta Rectangular Tactil De 0.40X0.40, A Rayas Uc-300, Incluye Cama De Arena, Y Todos Los Elementos Necesarios Para Su Correcta Ejecucion Y Funcionamiento (Ver Diseño).</v>
          </cell>
          <cell r="E2634" t="str">
            <v>ML</v>
          </cell>
          <cell r="F2634">
            <v>27007.54</v>
          </cell>
          <cell r="G2634">
            <v>42552</v>
          </cell>
        </row>
        <row r="2635">
          <cell r="C2635">
            <v>4650</v>
          </cell>
          <cell r="D2635" t="str">
            <v>Capitulo - Rejillas Y Canales</v>
          </cell>
          <cell r="E2635" t="str">
            <v>SD</v>
          </cell>
          <cell r="F2635">
            <v>0</v>
          </cell>
          <cell r="G2635">
            <v>42417</v>
          </cell>
        </row>
        <row r="2636">
          <cell r="C2636">
            <v>4656</v>
          </cell>
          <cell r="D2636" t="str">
            <v>Suministro E Instalacion De Concreto Hidraulico Mr 45 Kg/Cm2 Para Pavimentos, Estampado Con Molde Tipo Laja Cantera, Color Por Definir ( Coloracion Aplicada Con Endurecedor De Particulas De Cuarzo). Especificacion General Art 500-07 Inv.,Incluye Curado, Acabado Y Demas Elementos Descritos En El Diseño Y En Las Especificaciones, Acero De Refuerzo, Formaletas, Desperdicios, Y Todo Lo Necesario Para Su Correcta Ejecucion, Incluye Corte Y Sello De Juntas (Ver Diseño).</v>
          </cell>
          <cell r="E2636" t="str">
            <v>M2</v>
          </cell>
          <cell r="F2636">
            <v>128308.91</v>
          </cell>
          <cell r="G2636">
            <v>42443</v>
          </cell>
        </row>
        <row r="2637">
          <cell r="C2637">
            <v>4657</v>
          </cell>
          <cell r="D2637" t="str">
            <v>Suplemento De Trabajo En Tension Instalacion De Aislador Tipo Poste (Ver Diseño)</v>
          </cell>
          <cell r="E2637" t="str">
            <v>UN</v>
          </cell>
          <cell r="F2637">
            <v>38652.67</v>
          </cell>
          <cell r="G2637">
            <v>42457</v>
          </cell>
        </row>
        <row r="2638">
          <cell r="C2638">
            <v>4658</v>
          </cell>
          <cell r="D2638" t="str">
            <v>Suplemento De Trabajo En Tension Instalacion De Estribo Para Conector Amovible (Ver Diseño)</v>
          </cell>
          <cell r="E2638" t="str">
            <v>UN</v>
          </cell>
          <cell r="F2638">
            <v>19354.240000000002</v>
          </cell>
          <cell r="G2638">
            <v>42457</v>
          </cell>
        </row>
        <row r="2639">
          <cell r="C2639">
            <v>4659</v>
          </cell>
          <cell r="D2639" t="str">
            <v>Supl Tet Desm. Aisl Multipar O Tipo Poste (Ver Diseño).</v>
          </cell>
          <cell r="E2639" t="str">
            <v>UN</v>
          </cell>
          <cell r="F2639">
            <v>29010.42</v>
          </cell>
          <cell r="G2639">
            <v>42457</v>
          </cell>
        </row>
        <row r="2640">
          <cell r="C2640">
            <v>4660</v>
          </cell>
          <cell r="D2640" t="str">
            <v>Instalacion De Conexion Amovible Completa P/ Acsr 1/0 Awg (Ver Diseño)</v>
          </cell>
          <cell r="E2640" t="str">
            <v>UN</v>
          </cell>
          <cell r="F2640">
            <v>134480.12</v>
          </cell>
          <cell r="G2640">
            <v>42524</v>
          </cell>
        </row>
        <row r="2641">
          <cell r="C2641">
            <v>4661</v>
          </cell>
          <cell r="D2641" t="str">
            <v>Desm. Aisl Porc Tipo Poste 13,2 Kv</v>
          </cell>
          <cell r="E2641" t="str">
            <v>UN</v>
          </cell>
          <cell r="F2641">
            <v>21845.67</v>
          </cell>
          <cell r="G2641">
            <v>42457</v>
          </cell>
        </row>
        <row r="2642">
          <cell r="C2642">
            <v>4663</v>
          </cell>
          <cell r="D2642" t="str">
            <v>Instalacion De Retencion Pref. "Z" Ais. 57/1-3 Acsr. 1/0 (Ver Diseño).</v>
          </cell>
          <cell r="E2642" t="str">
            <v>UN</v>
          </cell>
          <cell r="F2642">
            <v>45462.65</v>
          </cell>
          <cell r="G2642">
            <v>42557</v>
          </cell>
        </row>
        <row r="2643">
          <cell r="C2643">
            <v>4666</v>
          </cell>
          <cell r="D2643" t="str">
            <v>Instalacion De Armado Trif Alineacion Disp Bandera 13,2 Kv (Ver Diseño).</v>
          </cell>
          <cell r="E2643" t="str">
            <v>UN</v>
          </cell>
          <cell r="F2643">
            <v>696263.92</v>
          </cell>
          <cell r="G2643">
            <v>42457</v>
          </cell>
        </row>
        <row r="2644">
          <cell r="C2644">
            <v>4668</v>
          </cell>
          <cell r="D2644" t="str">
            <v>Construccion Canalizacion Con Tres Tubos De 2" Diam En Lecho De Arena</v>
          </cell>
          <cell r="E2644" t="str">
            <v>ML</v>
          </cell>
          <cell r="F2644">
            <v>53442.080000000002</v>
          </cell>
          <cell r="G2644">
            <v>42534</v>
          </cell>
        </row>
        <row r="2645">
          <cell r="C2645">
            <v>4669</v>
          </cell>
          <cell r="D2645" t="str">
            <v>Construccion Canalizacion Con Cuatro Tubos De 2" Diam En Lecho De Arena (Ver Diseño).</v>
          </cell>
          <cell r="E2645" t="str">
            <v>ML</v>
          </cell>
          <cell r="F2645">
            <v>63332.84</v>
          </cell>
          <cell r="G2645">
            <v>42534</v>
          </cell>
        </row>
        <row r="2646">
          <cell r="C2646">
            <v>4670</v>
          </cell>
          <cell r="D2646" t="str">
            <v>Construccion Canalizacion Con Cinco Tubos De 2" Diam En Lecho De Arena(Ver Diseño).</v>
          </cell>
          <cell r="E2646" t="str">
            <v>ML</v>
          </cell>
          <cell r="F2646">
            <v>73321.94</v>
          </cell>
          <cell r="G2646">
            <v>42534</v>
          </cell>
        </row>
        <row r="2647">
          <cell r="C2647">
            <v>4671</v>
          </cell>
          <cell r="D2647" t="str">
            <v>Construccion Canalizacion Con Seis Tubos De 2" Diam En Lecho De Arena (Ver Diseño).</v>
          </cell>
          <cell r="E2647" t="str">
            <v>ML</v>
          </cell>
          <cell r="F2647">
            <v>83465.63</v>
          </cell>
          <cell r="G2647">
            <v>42534</v>
          </cell>
        </row>
        <row r="2648">
          <cell r="C2648">
            <v>4672</v>
          </cell>
          <cell r="D2648" t="str">
            <v>Construccion Canalizacion Con Siete Tubos De 2" Diam En Lecho De Arena</v>
          </cell>
          <cell r="E2648" t="str">
            <v>ML</v>
          </cell>
          <cell r="F2648">
            <v>92982.15</v>
          </cell>
          <cell r="G2648">
            <v>42457</v>
          </cell>
        </row>
        <row r="2649">
          <cell r="C2649">
            <v>4673</v>
          </cell>
          <cell r="D2649" t="str">
            <v>Construccion Canalizacion Con Ocho Tubos De 2" Diam En Lecho De Arena (Ver Diseño).</v>
          </cell>
          <cell r="E2649" t="str">
            <v>ML</v>
          </cell>
          <cell r="F2649">
            <v>103335.44</v>
          </cell>
          <cell r="G2649">
            <v>42457</v>
          </cell>
        </row>
        <row r="2650">
          <cell r="C2650">
            <v>4675</v>
          </cell>
          <cell r="D2650" t="str">
            <v>Tablero De Medida Bifasico Autosoportado 24 Medidores Monofasicos 3H (Ver Diseño)</v>
          </cell>
          <cell r="E2650" t="str">
            <v>UN</v>
          </cell>
          <cell r="F2650">
            <v>9857743.3300000001</v>
          </cell>
          <cell r="G2650">
            <v>42457</v>
          </cell>
        </row>
        <row r="2651">
          <cell r="C2651">
            <v>4677</v>
          </cell>
          <cell r="D2651" t="str">
            <v>Tablero De Medida Bifasico Autosoportado 16 Medidores Monofasicos 3H (Ver Diseño)</v>
          </cell>
          <cell r="E2651" t="str">
            <v>UN</v>
          </cell>
          <cell r="F2651">
            <v>7636473.4000000004</v>
          </cell>
          <cell r="G2651">
            <v>42457</v>
          </cell>
        </row>
        <row r="2652">
          <cell r="C2652">
            <v>4679</v>
          </cell>
          <cell r="D2652" t="str">
            <v>Tablero De Medida Bifasico Autosoportado 12 Medidores Monofasicos 3H (Ver Diseño)</v>
          </cell>
          <cell r="E2652" t="str">
            <v>UN</v>
          </cell>
          <cell r="F2652">
            <v>6462329.2599999998</v>
          </cell>
          <cell r="G2652">
            <v>42457</v>
          </cell>
        </row>
        <row r="2653">
          <cell r="C2653">
            <v>4681</v>
          </cell>
          <cell r="D2653" t="str">
            <v>Tablero De Medida Bifasico Autosoportado 9 Medidores Monofasicos 3H (Ver Diseño).</v>
          </cell>
          <cell r="E2653" t="str">
            <v>UN</v>
          </cell>
          <cell r="F2653">
            <v>5954829.2599999998</v>
          </cell>
          <cell r="G2653">
            <v>42457</v>
          </cell>
        </row>
        <row r="2654">
          <cell r="C2654">
            <v>4683</v>
          </cell>
          <cell r="D2654" t="str">
            <v>Instalacion De Cable De Acometida Al 1X8+10 Awg Polietileno Xlpe 90 En Canalizacion (Ver Diseño)</v>
          </cell>
          <cell r="E2654" t="str">
            <v>ML</v>
          </cell>
          <cell r="F2654">
            <v>11088.19</v>
          </cell>
          <cell r="G2654">
            <v>42457</v>
          </cell>
        </row>
        <row r="2655">
          <cell r="C2655">
            <v>4685</v>
          </cell>
          <cell r="D2655" t="str">
            <v>Tablero Monofasico De Dos Circuitos De Empotrar (Ver Diseño).</v>
          </cell>
          <cell r="E2655" t="str">
            <v>UN</v>
          </cell>
          <cell r="F2655">
            <v>92963.35</v>
          </cell>
          <cell r="G2655">
            <v>42457</v>
          </cell>
        </row>
        <row r="2656">
          <cell r="C2656">
            <v>4689</v>
          </cell>
          <cell r="D2656" t="str">
            <v>Instalacion Paso Aereo Subterraneo Bt En Poste Tuberia De 2" (Ver Diseño)</v>
          </cell>
          <cell r="E2656" t="str">
            <v>UN</v>
          </cell>
          <cell r="F2656">
            <v>265256.44</v>
          </cell>
          <cell r="G2656">
            <v>42482</v>
          </cell>
        </row>
        <row r="2657">
          <cell r="C2657">
            <v>4690</v>
          </cell>
          <cell r="D2657" t="str">
            <v>Concreto De 3000 Psi Reforzado Con Acero Variable De 3/8", 1/2" Y 5/8" De 60.000 Psi Legitimo,Para Box - Coulvert, Canales, Muros De Contención, Pasos Peatonales Y Cabezales, Incluye Formaleta</v>
          </cell>
          <cell r="E2657" t="str">
            <v>M3</v>
          </cell>
          <cell r="F2657">
            <v>887919.92</v>
          </cell>
          <cell r="G2657">
            <v>42433</v>
          </cell>
        </row>
        <row r="2658">
          <cell r="C2658">
            <v>4691</v>
          </cell>
          <cell r="D2658" t="str">
            <v>Bordillo En Concreto Mr = 500 Psi Premezclado Y Transportado Al Sitio, De 0.15 X 0.30 Metros, Incluye Acero De 3/8" Longitudinal Y Grapas De 3/8" A 0.50 Metros</v>
          </cell>
          <cell r="E2658" t="str">
            <v>ML</v>
          </cell>
          <cell r="F2658">
            <v>58772.28</v>
          </cell>
          <cell r="G2658">
            <v>42434</v>
          </cell>
        </row>
        <row r="2659">
          <cell r="C2659">
            <v>4692</v>
          </cell>
          <cell r="D2659" t="str">
            <v>Bordillo En Concreto Mr = 500 Psi Premezclado Y Transportado Al Sitio De 0.20 X 0.50 Metros, Incluye Acero De 3/8" Longitudinal Y Grapas De 3/8" A 0.50 Metros</v>
          </cell>
          <cell r="E2659" t="str">
            <v>ML</v>
          </cell>
          <cell r="F2659">
            <v>87060.9</v>
          </cell>
          <cell r="G2659">
            <v>42434</v>
          </cell>
        </row>
        <row r="2660">
          <cell r="C2660">
            <v>4693</v>
          </cell>
          <cell r="D2660" t="str">
            <v>Reconstrucción De Registros De Alcantarillado De 0.60 X 0.60 Metros</v>
          </cell>
          <cell r="E2660" t="str">
            <v>UN</v>
          </cell>
          <cell r="F2660">
            <v>109075.79</v>
          </cell>
          <cell r="G2660">
            <v>42434</v>
          </cell>
        </row>
        <row r="2661">
          <cell r="C2661">
            <v>4694</v>
          </cell>
          <cell r="D2661" t="str">
            <v>Reconstruccion De Manhol De Alcantarillado, Incluye Tapa De Hierro Ductil, D = 0.70 Metros, Altura 1.00 Metros</v>
          </cell>
          <cell r="E2661" t="str">
            <v>UN</v>
          </cell>
          <cell r="F2661">
            <v>430301.98</v>
          </cell>
          <cell r="G2661">
            <v>42436</v>
          </cell>
        </row>
        <row r="2662">
          <cell r="C2662">
            <v>4695</v>
          </cell>
          <cell r="D2662" t="str">
            <v>Conexión Domiciliaria De Alcantarillado En Tubería De 6", Longitud Hasta 6.00 Metros, Incluye Excavación Y Relleno</v>
          </cell>
          <cell r="E2662" t="str">
            <v>UN</v>
          </cell>
          <cell r="F2662">
            <v>231731.03</v>
          </cell>
          <cell r="G2662">
            <v>42436</v>
          </cell>
        </row>
        <row r="2663">
          <cell r="C2663">
            <v>4697</v>
          </cell>
          <cell r="D2663" t="str">
            <v>Suministro E Instalación Y/O Reparación De Domiciliarias De Acueducto D = 1/2"</v>
          </cell>
          <cell r="E2663" t="str">
            <v>UN</v>
          </cell>
          <cell r="F2663">
            <v>49987.5</v>
          </cell>
          <cell r="G2663">
            <v>42436</v>
          </cell>
        </row>
        <row r="2664">
          <cell r="C2664">
            <v>4699</v>
          </cell>
          <cell r="D2664" t="str">
            <v>Refuerzo En Acero D = 3/8" Y 5/8" De 60.000 Psi Legitimo, Formaleta, Suministro Y Colocación De Tapa Para Cajas De Valvulas En La Vía</v>
          </cell>
          <cell r="E2664" t="str">
            <v>UN</v>
          </cell>
          <cell r="F2664">
            <v>322563.86</v>
          </cell>
          <cell r="G2664">
            <v>42436</v>
          </cell>
        </row>
        <row r="2665">
          <cell r="C2665">
            <v>4700</v>
          </cell>
          <cell r="D2665" t="str">
            <v>Concreto Para Box Coulvert De 4000 Psi, No Incluye Acero De Refuerzo (Ver Diseño)</v>
          </cell>
          <cell r="E2665" t="str">
            <v>M3</v>
          </cell>
          <cell r="F2665">
            <v>728895.07</v>
          </cell>
          <cell r="G2665">
            <v>42552</v>
          </cell>
        </row>
        <row r="2666">
          <cell r="C2666">
            <v>4702</v>
          </cell>
          <cell r="D2666" t="str">
            <v>Rejilla De Captacion En Hd De 1.00 X 1.00 Metros Sobre Acceso Vehicular, Espesor De 4.4 Centimetros (Ver Diseño)</v>
          </cell>
          <cell r="E2666" t="str">
            <v>M2</v>
          </cell>
          <cell r="F2666">
            <v>2621872.14</v>
          </cell>
          <cell r="G2666">
            <v>42473</v>
          </cell>
        </row>
        <row r="2667">
          <cell r="C2667">
            <v>4703</v>
          </cell>
          <cell r="D2667" t="str">
            <v>Provision Para Instalaciones Electricas E Iluminacion Led Para Modulos</v>
          </cell>
          <cell r="E2667" t="str">
            <v>GL</v>
          </cell>
          <cell r="F2667">
            <v>300000000</v>
          </cell>
          <cell r="G2667">
            <v>42486</v>
          </cell>
        </row>
        <row r="2668">
          <cell r="C2668">
            <v>4719</v>
          </cell>
          <cell r="D2668" t="str">
            <v>Suministro E Instalacion De Modulo Urbano Sencillo De 6.00 X 1.00 (Ver Diseño)</v>
          </cell>
          <cell r="E2668" t="str">
            <v>UN</v>
          </cell>
          <cell r="F2668">
            <v>48849806.030000001</v>
          </cell>
          <cell r="G2668">
            <v>42447</v>
          </cell>
        </row>
        <row r="2669">
          <cell r="C2669">
            <v>4720</v>
          </cell>
          <cell r="D2669" t="str">
            <v>Suministro E Instalacion De Modulo Urbano Doble De 5.00 X 2.00 (Ver Diseño)</v>
          </cell>
          <cell r="E2669" t="str">
            <v>UN</v>
          </cell>
          <cell r="F2669">
            <v>68107954.700000003</v>
          </cell>
          <cell r="G2669">
            <v>42447</v>
          </cell>
        </row>
        <row r="2670">
          <cell r="C2670">
            <v>4721</v>
          </cell>
          <cell r="D2670" t="str">
            <v>Desmonte De Juegos Infantiles (Juegos Varios) - Ver Diseño.</v>
          </cell>
          <cell r="E2670" t="str">
            <v>UN</v>
          </cell>
          <cell r="F2670">
            <v>23472.32</v>
          </cell>
          <cell r="G2670">
            <v>42496</v>
          </cell>
        </row>
        <row r="2671">
          <cell r="C2671">
            <v>4722</v>
          </cell>
          <cell r="D2671" t="str">
            <v>Demolicion De Muro De Piedra A:0.20 H:0.45 Metros, Incluye: Retiro De Material (Ver Diseño).</v>
          </cell>
          <cell r="E2671" t="str">
            <v>ML</v>
          </cell>
          <cell r="F2671">
            <v>10273.93</v>
          </cell>
          <cell r="G2671">
            <v>42496</v>
          </cell>
        </row>
        <row r="2672">
          <cell r="C2672">
            <v>4723</v>
          </cell>
          <cell r="D2672" t="str">
            <v>Excavacion A Maquina Y Retiro De Materiales A Una Distancia Superior A Los 20 Km.</v>
          </cell>
          <cell r="E2672" t="str">
            <v>M3</v>
          </cell>
          <cell r="F2672">
            <v>26460</v>
          </cell>
          <cell r="G2672">
            <v>42667</v>
          </cell>
        </row>
        <row r="2673">
          <cell r="C2673">
            <v>4725</v>
          </cell>
          <cell r="D2673" t="str">
            <v>Suministro E Instalacion De Membrana Impermeable 30 Mils (Ver Diseño).</v>
          </cell>
          <cell r="E2673" t="str">
            <v>M2</v>
          </cell>
          <cell r="F2673">
            <v>12093.48</v>
          </cell>
          <cell r="G2673">
            <v>42496</v>
          </cell>
        </row>
        <row r="2674">
          <cell r="C2674">
            <v>4726</v>
          </cell>
          <cell r="D2674" t="str">
            <v>Suministro E Instalacion De Tuberia De Pvc 8" Perforada Para Conduccion E Infiltracion De Aguas Superficiales (Ver Diseño).</v>
          </cell>
          <cell r="E2674" t="str">
            <v>ML</v>
          </cell>
          <cell r="F2674">
            <v>73432.52</v>
          </cell>
          <cell r="G2674">
            <v>42496</v>
          </cell>
        </row>
        <row r="2675">
          <cell r="C2675">
            <v>4731</v>
          </cell>
          <cell r="D2675" t="str">
            <v>Relleno En Arena Lavada Blanca (Tipo Silice) En Area De Juegos Infantiles (Ver Diseño).</v>
          </cell>
          <cell r="E2675" t="str">
            <v>M3</v>
          </cell>
          <cell r="F2675">
            <v>64133.24</v>
          </cell>
          <cell r="G2675">
            <v>42534</v>
          </cell>
        </row>
        <row r="2676">
          <cell r="C2676">
            <v>4732</v>
          </cell>
          <cell r="D2676" t="str">
            <v>Anclaje De 3/8" Para Bordillo, Incluye Epoxico Sikadur Anchorfix 4 Para Elementos Endurecidos (Ver Diseño)</v>
          </cell>
          <cell r="E2676" t="str">
            <v>UN</v>
          </cell>
          <cell r="F2676">
            <v>9458.9599999999991</v>
          </cell>
          <cell r="G2676">
            <v>42496</v>
          </cell>
        </row>
        <row r="2677">
          <cell r="C2677">
            <v>4733</v>
          </cell>
          <cell r="D2677" t="str">
            <v>Viga De Cimiento En Concreto De 3000 Psi, Dimension Variable Entre 0.15 X (0.30 - 0.50) Metros, Incluye 5 Varillas De 3/8", Estribos De 1/4" A Cada 0.20 Metros (Ver Diseño).</v>
          </cell>
          <cell r="E2677" t="str">
            <v>ML</v>
          </cell>
          <cell r="F2677">
            <v>52303.4</v>
          </cell>
          <cell r="G2677">
            <v>42496</v>
          </cell>
        </row>
        <row r="2678">
          <cell r="C2678">
            <v>4734</v>
          </cell>
          <cell r="D2678" t="str">
            <v>Viga De Confinamiento En Concreto De 3000 Psi De 0.15 X 0.10 Metros, Incluye Acero De Refuerzo 2 Varillas D=3/8", Estribos D=1/4" A Cada 0.20 Metros (Ver Diseño).</v>
          </cell>
          <cell r="E2678" t="str">
            <v>ML</v>
          </cell>
          <cell r="F2678">
            <v>28613.81</v>
          </cell>
          <cell r="G2678">
            <v>42496</v>
          </cell>
        </row>
        <row r="2679">
          <cell r="C2679">
            <v>4735</v>
          </cell>
          <cell r="D2679" t="str">
            <v>Levante De Muro En Bloque Split E=0.20 Metros Estructural, Mortero De Pega 1:4, Incluye Acero De Refuerzo Con Celdas Rellenas En Concreto 3000 Psi (Ver Diseño).</v>
          </cell>
          <cell r="E2679" t="str">
            <v>M2</v>
          </cell>
          <cell r="F2679">
            <v>85357.06</v>
          </cell>
          <cell r="G2679">
            <v>42496</v>
          </cell>
        </row>
        <row r="2680">
          <cell r="C2680">
            <v>4736</v>
          </cell>
          <cell r="D2680" t="str">
            <v>Levante De Muro En Bloque Liso De 0.20X0.20X0.40 Metros Con Mortero De Pega 1:4, Incluye Acero De Refuerzo Con Celdas Rellenas En Concreto De 2500 Psi (Ver Diseño).</v>
          </cell>
          <cell r="E2680" t="str">
            <v>M2</v>
          </cell>
          <cell r="F2680">
            <v>77459.929999999993</v>
          </cell>
          <cell r="G2680">
            <v>42496</v>
          </cell>
        </row>
        <row r="2681">
          <cell r="C2681">
            <v>4737</v>
          </cell>
          <cell r="D2681" t="str">
            <v>Levante De Muro En Bloque Liso De 0.20X0.20X0.40 Metros Con Mortero De Pega 1:4, Incluye Acero De Refuerzo Con Celdas Rellenas En Concreto De 2500 Psi, Altura Maxima 0.40 Metros (Ver Diseño).</v>
          </cell>
          <cell r="E2681" t="str">
            <v>ML</v>
          </cell>
          <cell r="F2681">
            <v>42857.75</v>
          </cell>
          <cell r="G2681">
            <v>42496</v>
          </cell>
        </row>
        <row r="2682">
          <cell r="C2682">
            <v>4741</v>
          </cell>
          <cell r="D2682" t="str">
            <v>Recuperacion Con Mortero Acrilico De Superficie De Canchas Multiples Existentes, Incluye Reparacion De Juntas (Ver Diseño)</v>
          </cell>
          <cell r="E2682" t="str">
            <v>M2</v>
          </cell>
          <cell r="F2682">
            <v>46163.67</v>
          </cell>
          <cell r="G2682">
            <v>42496</v>
          </cell>
        </row>
        <row r="2683">
          <cell r="C2683">
            <v>4742</v>
          </cell>
          <cell r="D2683" t="str">
            <v>Suministro E Instalacion De Anden En Losetas Prepulida Lisa, Tactil Y Guia De 0.40X0.40X0.06 Metros, Incluye Cenefa En Concreto De 3000 Psi (Ver Diseño).</v>
          </cell>
          <cell r="E2683" t="str">
            <v>M2</v>
          </cell>
          <cell r="F2683">
            <v>85076.27</v>
          </cell>
          <cell r="G2683">
            <v>42514</v>
          </cell>
        </row>
        <row r="2684">
          <cell r="C2684">
            <v>4744</v>
          </cell>
          <cell r="D2684" t="str">
            <v>Suministro E Instalacion De Baranda En Acero Inoxidable Con Dos Pasamanos, Uno De 2" Y El Otro De 1 1/2", Incluye Dos Horizontales En 5/8" Sujetados En Un Punto (Ver Diseño).</v>
          </cell>
          <cell r="E2684" t="str">
            <v>ML</v>
          </cell>
          <cell r="F2684">
            <v>350000</v>
          </cell>
          <cell r="G2684">
            <v>42487</v>
          </cell>
        </row>
        <row r="2685">
          <cell r="C2685">
            <v>4745</v>
          </cell>
          <cell r="D2685" t="str">
            <v>Columnas En Concreto  De 4000 Psi, No Incluye Acero De Refuerzo</v>
          </cell>
          <cell r="E2685" t="str">
            <v>M3</v>
          </cell>
          <cell r="F2685">
            <v>804999.45</v>
          </cell>
          <cell r="G2685">
            <v>42578</v>
          </cell>
        </row>
        <row r="2686">
          <cell r="C2686">
            <v>4746</v>
          </cell>
          <cell r="D2686" t="str">
            <v>Concreto Para Muro De Contencion De 3000 Psi, Incluye Encofrado En Formaleta Tipo Metalex, No Incluye Acero De Refuerzo (Ver Diseño).</v>
          </cell>
          <cell r="E2686" t="str">
            <v>M3</v>
          </cell>
          <cell r="F2686">
            <v>971151.39</v>
          </cell>
          <cell r="G2686">
            <v>42496</v>
          </cell>
        </row>
        <row r="2687">
          <cell r="C2687">
            <v>4754</v>
          </cell>
          <cell r="D2687" t="str">
            <v>Malla Calibre 7 Forrada En Pvc Tuberia Galvanizada De 2" Y Tuberia Galvanizada De 1 1/4" Parte Superior E Inferior, Incluye Pintura Del Cerramiento En Anticorrosivo Y Esmalte Color (Ver Diseño).</v>
          </cell>
          <cell r="E2687" t="str">
            <v>M2</v>
          </cell>
          <cell r="F2687">
            <v>78431.88</v>
          </cell>
          <cell r="G2687">
            <v>42578</v>
          </cell>
        </row>
        <row r="2688">
          <cell r="C2688">
            <v>4759</v>
          </cell>
          <cell r="D2688" t="str">
            <v>Prvc. Desmonte Campamento De Obra</v>
          </cell>
          <cell r="E2688" t="str">
            <v>UN</v>
          </cell>
          <cell r="F2688">
            <v>9900178.6500000004</v>
          </cell>
          <cell r="G2688">
            <v>42572</v>
          </cell>
        </row>
        <row r="2689">
          <cell r="C2689">
            <v>4792</v>
          </cell>
          <cell r="D2689" t="str">
            <v>Prvc. Campamento De Obra, Contenedores Metalicos Para Oficinas Del Contratista E Interventor Y Almacen.</v>
          </cell>
          <cell r="E2689" t="str">
            <v>ME</v>
          </cell>
          <cell r="F2689">
            <v>13400178.65</v>
          </cell>
          <cell r="G2689">
            <v>42572</v>
          </cell>
        </row>
        <row r="2690">
          <cell r="C2690">
            <v>4823</v>
          </cell>
          <cell r="D2690" t="str">
            <v>Prvc. Demolicion De Pavimento Espesor Existente Entre 0.15, 0.20, 0.25 Metros  Y Retiro De Material Demolido</v>
          </cell>
          <cell r="E2690" t="str">
            <v>M2</v>
          </cell>
          <cell r="F2690">
            <v>14537.15</v>
          </cell>
          <cell r="G2690">
            <v>42572</v>
          </cell>
        </row>
        <row r="2691">
          <cell r="C2691">
            <v>4825</v>
          </cell>
          <cell r="D2691" t="str">
            <v>Prvc. Demolicion De Bordillo Existente Y Retiro De Material Demolido</v>
          </cell>
          <cell r="E2691" t="str">
            <v>ML</v>
          </cell>
          <cell r="F2691">
            <v>6517.58</v>
          </cell>
          <cell r="G2691">
            <v>42572</v>
          </cell>
        </row>
        <row r="2692">
          <cell r="C2692">
            <v>4829</v>
          </cell>
          <cell r="D2692" t="str">
            <v>Prvc. Demolicion De Andenes Existentes Y Retiro De Material Demolido</v>
          </cell>
          <cell r="E2692" t="str">
            <v>ML</v>
          </cell>
          <cell r="F2692">
            <v>8524.5400000000009</v>
          </cell>
          <cell r="G2692">
            <v>42472</v>
          </cell>
        </row>
        <row r="2693">
          <cell r="C2693">
            <v>4831</v>
          </cell>
          <cell r="D2693" t="str">
            <v>Prvc. Instalacion De Tuberias En Grp Y/O Pvc De Diametro 1400 Mm, Pn=1.00 Sn 2500</v>
          </cell>
          <cell r="E2693" t="str">
            <v>ML</v>
          </cell>
          <cell r="F2693">
            <v>79544.100000000006</v>
          </cell>
          <cell r="G2693">
            <v>42556</v>
          </cell>
        </row>
        <row r="2694">
          <cell r="C2694">
            <v>4833</v>
          </cell>
          <cell r="D2694" t="str">
            <v>Prvc. Instalacion De Tuberias En Grp  Y/O Pvc De Diametro 1,600 Mm, Pn= 1.00 Sn 2500</v>
          </cell>
          <cell r="E2694" t="str">
            <v>ML</v>
          </cell>
          <cell r="F2694">
            <v>93465.58</v>
          </cell>
          <cell r="G2694">
            <v>42556</v>
          </cell>
        </row>
        <row r="2695">
          <cell r="C2695">
            <v>4835</v>
          </cell>
          <cell r="D2695" t="str">
            <v>Prvc. Instalacion De Tuberias En Grp  Y/O Pvc De Diametro 1,700 Mm, Pn=1.00 Sn 2500</v>
          </cell>
          <cell r="E2695" t="str">
            <v>ML</v>
          </cell>
          <cell r="F2695">
            <v>105215.58</v>
          </cell>
          <cell r="G2695">
            <v>42556</v>
          </cell>
        </row>
        <row r="2696">
          <cell r="C2696">
            <v>4839</v>
          </cell>
          <cell r="D2696" t="str">
            <v>Prvc. Instalacion De Tuberias En Grp  Y/O Pvc De Diametro 2,200 Mm, Pn=1.00 Sn 2500</v>
          </cell>
          <cell r="E2696" t="str">
            <v>ML</v>
          </cell>
          <cell r="F2696">
            <v>115638.2</v>
          </cell>
          <cell r="G2696">
            <v>42552</v>
          </cell>
        </row>
        <row r="2697">
          <cell r="C2697">
            <v>4843</v>
          </cell>
          <cell r="D2697" t="str">
            <v>Prvc. Instalacion De Codos Grp Y/O Pvc Dn 1400 Pn=1 Sn 2500 (0º-30º)</v>
          </cell>
          <cell r="E2697" t="str">
            <v>UN</v>
          </cell>
          <cell r="F2697">
            <v>771282.19</v>
          </cell>
          <cell r="G2697">
            <v>42552</v>
          </cell>
        </row>
        <row r="2698">
          <cell r="C2698">
            <v>4849</v>
          </cell>
          <cell r="D2698" t="str">
            <v>Prvc. Instalacion De Codos Grp Y/O Pvc Dn 1600 Pn=1 Sn 2500 (0º-30º)</v>
          </cell>
          <cell r="E2698" t="str">
            <v>UN</v>
          </cell>
          <cell r="F2698">
            <v>787282.19</v>
          </cell>
          <cell r="G2698">
            <v>42556</v>
          </cell>
        </row>
        <row r="2699">
          <cell r="C2699">
            <v>4854</v>
          </cell>
          <cell r="D2699" t="str">
            <v>Prvc. Instalacion De Codos Grp Y/O Pvc Dn 1700 Pn=1 Sn 2500 (0º-30º)</v>
          </cell>
          <cell r="E2699" t="str">
            <v>UN</v>
          </cell>
          <cell r="F2699">
            <v>815282.19</v>
          </cell>
          <cell r="G2699">
            <v>42552</v>
          </cell>
        </row>
        <row r="2700">
          <cell r="C2700">
            <v>4859</v>
          </cell>
          <cell r="D2700" t="str">
            <v>Prvc. Instalacion De Codos Grp  Y/O Pvc Dn 2200 Pn=1 Sn 2500 (0º-30º)</v>
          </cell>
          <cell r="E2700" t="str">
            <v>UN</v>
          </cell>
          <cell r="F2700">
            <v>877801.84</v>
          </cell>
          <cell r="G2700">
            <v>42552</v>
          </cell>
        </row>
        <row r="2701">
          <cell r="C2701">
            <v>4866</v>
          </cell>
          <cell r="D2701" t="str">
            <v>Prvc. Instalacion De Reduccion De 1,400 X 1,600 Mm Pn=1 Sn 2500</v>
          </cell>
          <cell r="E2701" t="str">
            <v>UN</v>
          </cell>
          <cell r="F2701">
            <v>791282.19</v>
          </cell>
          <cell r="G2701">
            <v>42552</v>
          </cell>
        </row>
        <row r="2702">
          <cell r="C2702">
            <v>4871</v>
          </cell>
          <cell r="D2702" t="str">
            <v>Prvc. Instalacion De Tees Grp  Y/O Pvc Dn 1400 X 1400 Pn=1 Sn 2500</v>
          </cell>
          <cell r="E2702" t="str">
            <v>UN</v>
          </cell>
          <cell r="F2702">
            <v>771282.19</v>
          </cell>
          <cell r="G2702">
            <v>42556</v>
          </cell>
        </row>
        <row r="2703">
          <cell r="C2703">
            <v>4873</v>
          </cell>
          <cell r="D2703" t="str">
            <v>Prvc. Instalacion De Tees Grp Y/O Pvc Dn 1600 X 1600 Pn=1 Sn 2500</v>
          </cell>
          <cell r="E2703" t="str">
            <v>UN</v>
          </cell>
          <cell r="F2703">
            <v>787282.19</v>
          </cell>
          <cell r="G2703">
            <v>42556</v>
          </cell>
        </row>
        <row r="2704">
          <cell r="C2704">
            <v>4876</v>
          </cell>
          <cell r="D2704" t="str">
            <v>Prvc. Instalacion De Tees Grp Y/O Pvc Dn 1700 X 1700 Pn=1 Sn 2500</v>
          </cell>
          <cell r="E2704" t="str">
            <v>UN</v>
          </cell>
          <cell r="F2704">
            <v>815282.19</v>
          </cell>
          <cell r="G2704">
            <v>42552</v>
          </cell>
        </row>
        <row r="2705">
          <cell r="C2705">
            <v>4883</v>
          </cell>
          <cell r="D2705" t="str">
            <v>Prvc. Instalacion De Tees Grp Y/O Pvc Dn 2200 X 2200 Pn=1 Sn 2500</v>
          </cell>
          <cell r="E2705" t="str">
            <v>UN</v>
          </cell>
          <cell r="F2705">
            <v>877801.84</v>
          </cell>
          <cell r="G2705">
            <v>42552</v>
          </cell>
        </row>
        <row r="2706">
          <cell r="C2706">
            <v>4884</v>
          </cell>
          <cell r="D2706" t="str">
            <v>Prvc. Suministro De Tee De 1,700 X 1,700 Mm, Sn 2500, Incluye Uniones, Accesorio Y Transporte</v>
          </cell>
          <cell r="E2706" t="str">
            <v>UN</v>
          </cell>
          <cell r="F2706">
            <v>25834000</v>
          </cell>
          <cell r="G2706">
            <v>42552</v>
          </cell>
        </row>
        <row r="2707">
          <cell r="C2707">
            <v>4885</v>
          </cell>
          <cell r="D2707" t="str">
            <v>Prvc. Suministro De Tee De 2,200 X 2,200 Mm, Sn 2500, Incluye Uniones, Accesorio Y Transporte</v>
          </cell>
          <cell r="E2707" t="str">
            <v>UN</v>
          </cell>
          <cell r="F2707">
            <v>43920000</v>
          </cell>
          <cell r="G2707">
            <v>42552</v>
          </cell>
        </row>
        <row r="2708">
          <cell r="C2708">
            <v>4886</v>
          </cell>
          <cell r="D2708" t="str">
            <v>Prvc. Suministro De Tee De 1,600 X 1,600 Mm, Sn 2500, Incluye Uniones, Accesorio Y Transporte</v>
          </cell>
          <cell r="E2708" t="str">
            <v>UN</v>
          </cell>
          <cell r="F2708">
            <v>22215000</v>
          </cell>
          <cell r="G2708">
            <v>42556</v>
          </cell>
        </row>
        <row r="2709">
          <cell r="C2709">
            <v>4888</v>
          </cell>
          <cell r="D2709" t="str">
            <v>Prvc. Manejo De Aguas</v>
          </cell>
          <cell r="E2709" t="str">
            <v>ML</v>
          </cell>
          <cell r="F2709">
            <v>205964.81</v>
          </cell>
          <cell r="G2709">
            <v>42556</v>
          </cell>
        </row>
        <row r="2710">
          <cell r="C2710">
            <v>4889</v>
          </cell>
          <cell r="D2710" t="str">
            <v>Prvc. Suministro De Tee De 1,400 X 1,400 Mm, Sn 2500, Incluye Uniones, Accesorio Y Transporte</v>
          </cell>
          <cell r="E2710" t="str">
            <v>UN</v>
          </cell>
          <cell r="F2710">
            <v>17946300</v>
          </cell>
          <cell r="G2710">
            <v>42556</v>
          </cell>
        </row>
        <row r="2711">
          <cell r="C2711">
            <v>4890</v>
          </cell>
          <cell r="D2711" t="str">
            <v>Prvc. Suministro De Reducción De 1,400 X 1,600 Mm, Sn 2500, Incluye Unión Y Transporte</v>
          </cell>
          <cell r="E2711" t="str">
            <v>UN</v>
          </cell>
          <cell r="F2711">
            <v>6430000</v>
          </cell>
          <cell r="G2711">
            <v>42552</v>
          </cell>
        </row>
        <row r="2712">
          <cell r="C2712">
            <v>4892</v>
          </cell>
          <cell r="D2712" t="str">
            <v>Prvc. Suministro Codo Grp Y/O Pvc D2200 Pn1, Sn2500 (0° - 30°), Incluye Unión Y Transporte</v>
          </cell>
          <cell r="E2712" t="str">
            <v>UN</v>
          </cell>
          <cell r="F2712">
            <v>10352000</v>
          </cell>
          <cell r="G2712">
            <v>42552</v>
          </cell>
        </row>
        <row r="2713">
          <cell r="C2713">
            <v>4893</v>
          </cell>
          <cell r="D2713" t="str">
            <v>Prvc. Suministro Codo Grp Y/O Pvc D1700 Pn1, Sn2500 (0° - 30°), Incluye Unión Y Transporte</v>
          </cell>
          <cell r="E2713" t="str">
            <v>UN</v>
          </cell>
          <cell r="F2713">
            <v>7553000</v>
          </cell>
          <cell r="G2713">
            <v>42552</v>
          </cell>
        </row>
        <row r="2714">
          <cell r="C2714">
            <v>4894</v>
          </cell>
          <cell r="D2714" t="str">
            <v>Prvc. Suministro Codo Grp Y/O Pvc D1600 Pn1, Sn2500 (0° - 30°), Incluye Unión Y Transporte</v>
          </cell>
          <cell r="E2714" t="str">
            <v>UN</v>
          </cell>
          <cell r="F2714">
            <v>5810000</v>
          </cell>
          <cell r="G2714">
            <v>42556</v>
          </cell>
        </row>
        <row r="2715">
          <cell r="C2715">
            <v>4895</v>
          </cell>
          <cell r="D2715" t="str">
            <v>Prvc. Suministro Codo Grp Y/O Pvc D1400 Pn1, Sn2500 (0° - 30°), Incluye Unión Y Transporte</v>
          </cell>
          <cell r="E2715" t="str">
            <v>UN</v>
          </cell>
          <cell r="F2715">
            <v>4554000</v>
          </cell>
          <cell r="G2715">
            <v>42552</v>
          </cell>
        </row>
        <row r="2716">
          <cell r="C2716">
            <v>4896</v>
          </cell>
          <cell r="D2716" t="str">
            <v>Prvc. Suministro De Tubería En Grp Y/O Pvc D = 2,200 Mm Pn = 1, Sn2500, Incluye Unión Y Transporte</v>
          </cell>
          <cell r="E2716" t="str">
            <v>ML</v>
          </cell>
          <cell r="F2716">
            <v>3329280</v>
          </cell>
          <cell r="G2716">
            <v>42552</v>
          </cell>
        </row>
        <row r="2717">
          <cell r="C2717">
            <v>4897</v>
          </cell>
          <cell r="D2717" t="str">
            <v>Prvc. Suministro De Tubería En Grp Y/O Pvc D = 1,700 Mm Pn = 1, Sn2500, Incluye Unión Y Transporte</v>
          </cell>
          <cell r="E2717" t="str">
            <v>ML</v>
          </cell>
          <cell r="F2717">
            <v>2052240</v>
          </cell>
          <cell r="G2717">
            <v>42556</v>
          </cell>
        </row>
        <row r="2718">
          <cell r="C2718">
            <v>4898</v>
          </cell>
          <cell r="D2718" t="str">
            <v>Prvc. Suministro De Tubería En Grp Y/O Pvc D = 1,600 Mm Pn = 1, Sn2500, Incluye Unión Y Transporte</v>
          </cell>
          <cell r="E2718" t="str">
            <v>ML</v>
          </cell>
          <cell r="F2718">
            <v>1831920</v>
          </cell>
          <cell r="G2718">
            <v>42556</v>
          </cell>
        </row>
        <row r="2719">
          <cell r="C2719">
            <v>4899</v>
          </cell>
          <cell r="D2719" t="str">
            <v>Prvc. Suministro De Tubería En Grp Y/O Pvc D = 1,400 Mm Pn = 1, Sn2500, Incluye Unión Y Transporte</v>
          </cell>
          <cell r="E2719" t="str">
            <v>ML</v>
          </cell>
          <cell r="F2719">
            <v>1527960</v>
          </cell>
          <cell r="G2719">
            <v>42556</v>
          </cell>
        </row>
        <row r="2720">
          <cell r="C2720">
            <v>4901</v>
          </cell>
          <cell r="D2720" t="str">
            <v>Prvc. Solado En Concreto De 2000 Psi Para Pozos De Inspeccion Y Celdas De Encauzamiento, E=0.07 Metros</v>
          </cell>
          <cell r="E2720" t="str">
            <v>M2</v>
          </cell>
          <cell r="F2720">
            <v>36916.21</v>
          </cell>
          <cell r="G2720">
            <v>42548</v>
          </cell>
        </row>
        <row r="2721">
          <cell r="C2721">
            <v>4904</v>
          </cell>
          <cell r="D2721" t="str">
            <v>Prvc. Muro De Protección En Mampostería Estructural De 15 Cms De Espesor, Incluye: Excavación, Relleno, Cimentación En Concreto Reforzado De 3000 Psi, Dovelas Rellenas En Concreto De 3000 Psi, Acero De Refuerzo En 1/2" Para Dovelas Y Acero De 3/8", Pega Y Pañete Ambas Caras En Mortero 1:4</v>
          </cell>
          <cell r="E2721" t="str">
            <v>M2</v>
          </cell>
          <cell r="F2721">
            <v>138187.42000000001</v>
          </cell>
          <cell r="G2721">
            <v>42572</v>
          </cell>
        </row>
        <row r="2722">
          <cell r="C2722">
            <v>4905</v>
          </cell>
          <cell r="D2722" t="str">
            <v>Prvc. Concreto Estructural Fc=4000 Psi, Losa De Fondo Pozos De Inspeccion Y Chimeneas, Canal Abierto Y Fondo Encauzamiento De Tres Celdas, Fabricado En Planta, Y Vertido Con Bomba, Incluye: Formaletas, Aditivos, Acabado, Vibrado Del Concreto Y Formacion De Juntas De Hormigonado</v>
          </cell>
          <cell r="E2722" t="str">
            <v>M3</v>
          </cell>
          <cell r="F2722">
            <v>832273.87</v>
          </cell>
          <cell r="G2722">
            <v>42548</v>
          </cell>
        </row>
        <row r="2723">
          <cell r="C2723">
            <v>4907</v>
          </cell>
          <cell r="D2723" t="str">
            <v>Prvc. Cama De Asiento Para La Tubería H = 0.15 Metros, En Granzón</v>
          </cell>
          <cell r="E2723" t="str">
            <v>M3</v>
          </cell>
          <cell r="F2723">
            <v>88909</v>
          </cell>
          <cell r="G2723">
            <v>42548</v>
          </cell>
        </row>
        <row r="2724">
          <cell r="C2724">
            <v>4909</v>
          </cell>
          <cell r="D2724" t="str">
            <v>Prvc. Relleno Con Material De Terraplen Seleccionado Norma Invias Para El Encauzamiento ( Incluye Corte, Traslado, Extendida, Humectación Y Compactado Al 95% Del Proctor Modificado), Desde La Cota De Batea Hasta Parte Inferior Del Suelo Cemento De La Reconstrucción Vial</v>
          </cell>
          <cell r="E2724" t="str">
            <v>M3</v>
          </cell>
          <cell r="F2724">
            <v>92445.13</v>
          </cell>
          <cell r="G2724">
            <v>42591</v>
          </cell>
        </row>
        <row r="2725">
          <cell r="C2725">
            <v>4910</v>
          </cell>
          <cell r="D2725" t="str">
            <v>Prvc. Concreto Estructural Fc=4000 Psi Para Muros De Pozos De Inspeccion, Chimenea, Canal Abierto Y Encauzamiento De Tres Celdas, Espesor 0.35 Metros, Fabricado En Planta, Y Vertido Con Bomba, Incluye: Juntas, Separadores, Distanciadores Para Encofrados Y Accesorios, Y Tapado De Orificios Resultantes Tras La Retirada Del Encofrado, Vibrado Y Desencofre Y Aditivos. Para Muros De Canal En Concreto</v>
          </cell>
          <cell r="E2725" t="str">
            <v>M3</v>
          </cell>
          <cell r="F2725">
            <v>1035451.37</v>
          </cell>
          <cell r="G2725">
            <v>42548</v>
          </cell>
        </row>
        <row r="2726">
          <cell r="C2726">
            <v>4914</v>
          </cell>
          <cell r="D2726" t="str">
            <v>Prvc. Excavación Mecánica En Todo Tipo De Material Para El Encauzamiento En Tubería Grp Y/O Pvc, Incluye Retiro De Material</v>
          </cell>
          <cell r="E2726" t="str">
            <v>M3</v>
          </cell>
          <cell r="F2726">
            <v>27477.77</v>
          </cell>
          <cell r="G2726">
            <v>42545</v>
          </cell>
        </row>
        <row r="2727">
          <cell r="C2727">
            <v>4917</v>
          </cell>
          <cell r="D2727" t="str">
            <v>Prvc. Tapas En Hd De 24" Para Pozos De Inspeccion</v>
          </cell>
          <cell r="E2727" t="str">
            <v>UN</v>
          </cell>
          <cell r="F2727">
            <v>687545.75</v>
          </cell>
          <cell r="G2727">
            <v>42548</v>
          </cell>
        </row>
        <row r="2728">
          <cell r="C2728">
            <v>4919</v>
          </cell>
          <cell r="D2728" t="str">
            <v>Prvc. Columnas Circulares De D=40 Centimetros, Incluye: Formaletas Y Desencofre, Concreto 5000 Psi</v>
          </cell>
          <cell r="E2728" t="str">
            <v>M3</v>
          </cell>
          <cell r="F2728">
            <v>1386906.88</v>
          </cell>
          <cell r="G2728">
            <v>42661</v>
          </cell>
        </row>
        <row r="2729">
          <cell r="C2729">
            <v>4920</v>
          </cell>
          <cell r="D2729" t="str">
            <v>Prvc. Instalación Y Desinstalación De Vigas En U - 20 Dobles De Longitud 12.00 Metros, Para Riostras De Tablaestacas Metálicas Au 14, Incluye Conectores, Transporte Interno</v>
          </cell>
          <cell r="E2729" t="str">
            <v>ML</v>
          </cell>
          <cell r="F2729">
            <v>212272.33</v>
          </cell>
          <cell r="G2729">
            <v>42572</v>
          </cell>
        </row>
        <row r="2730">
          <cell r="C2730">
            <v>4923</v>
          </cell>
          <cell r="D2730" t="str">
            <v>Prvc. Aporte De Tierra Vegetal, Con Espesor Minimo 50 Centimetros</v>
          </cell>
          <cell r="E2730" t="str">
            <v>M3</v>
          </cell>
          <cell r="F2730">
            <v>48181.71</v>
          </cell>
          <cell r="G2730">
            <v>42572</v>
          </cell>
        </row>
        <row r="2731">
          <cell r="C2731">
            <v>4925</v>
          </cell>
          <cell r="D2731" t="str">
            <v>Prvc. Concreto Estructural Fc= 5000 Psi, Para Tapa Del Encauzamiento De Tres Celdas, Pozos De Inspeccion Y Chimenea Con Funcion Vial, Espesor 0.30 Metros, Fabricado En Planta, Y Vertido Con Bomba, Incluye: Juntas, Separadores, Distanciadores Para Encofrados Y Accesorios, Y Tapado De Orificios Resultantes Tras La Retirada Del Encofrado, Vibrado, Desencofre Y Aditivos.</v>
          </cell>
          <cell r="E2731" t="str">
            <v>M3</v>
          </cell>
          <cell r="F2731">
            <v>1386906.88</v>
          </cell>
          <cell r="G2731">
            <v>42548</v>
          </cell>
        </row>
        <row r="2732">
          <cell r="C2732">
            <v>4926</v>
          </cell>
          <cell r="D2732" t="str">
            <v>Prvc. Instalación Y Saque De Tablestacas Au 14, Incluye: Transporte Interno, Hincado Y Colocación De Conectores</v>
          </cell>
          <cell r="E2732" t="str">
            <v>UN</v>
          </cell>
          <cell r="F2732">
            <v>544444.64</v>
          </cell>
          <cell r="G2732">
            <v>42591</v>
          </cell>
        </row>
        <row r="2733">
          <cell r="C2733">
            <v>4929</v>
          </cell>
          <cell r="D2733" t="str">
            <v>Prvc. Acero De Refuerzo Figurado 420 Mpa. Acero De Refuerzo 420 Mpa, Cortado, Doblado, Armado Y Colocado En Obra, Incluso P.P. De Despuntes, Segun Nsr-10 - Por Tonelada.</v>
          </cell>
          <cell r="E2733" t="str">
            <v>UN</v>
          </cell>
          <cell r="F2733">
            <v>4931106.0999999996</v>
          </cell>
          <cell r="G2733">
            <v>42548</v>
          </cell>
        </row>
        <row r="2734">
          <cell r="C2734">
            <v>4930</v>
          </cell>
          <cell r="D2734" t="str">
            <v>Prvc. Suministro De Vigas En U - 20 Dobles De Longitud 12.00 Metros, Para Riostras De Tablaestacas Metálicas Au 14, Incluye: Conectores, Transporte Desde El Puerto De Origen Al Puerto De Llegada + Transporte A La Obra Mas Legalización</v>
          </cell>
          <cell r="E2734" t="str">
            <v>ML</v>
          </cell>
          <cell r="F2734">
            <v>430000</v>
          </cell>
          <cell r="G2734">
            <v>42572</v>
          </cell>
        </row>
        <row r="2735">
          <cell r="C2735">
            <v>4931</v>
          </cell>
          <cell r="D2735" t="str">
            <v>Prvc. Suministro De Pernos Para Vigas U</v>
          </cell>
          <cell r="E2735" t="str">
            <v>UN</v>
          </cell>
          <cell r="F2735">
            <v>12500</v>
          </cell>
          <cell r="G2735">
            <v>42572</v>
          </cell>
        </row>
        <row r="2736">
          <cell r="C2736">
            <v>4933</v>
          </cell>
          <cell r="D2736" t="str">
            <v>Prvc. Suministro De Conectores  Para Tablaestacas</v>
          </cell>
          <cell r="E2736" t="str">
            <v>UN</v>
          </cell>
          <cell r="F2736">
            <v>145000</v>
          </cell>
          <cell r="G2736">
            <v>42572</v>
          </cell>
        </row>
        <row r="2737">
          <cell r="C2737">
            <v>4934</v>
          </cell>
          <cell r="D2737" t="str">
            <v>Prvc. Suministro De Tablestaca Metalica Au 14 O Similar, De Una Longitud De 7.00 Metros Ancho De 0,75 Metros, Incluye: Transporte Desde El Puerto De Origen Al Puerto De Llegada + Transporte A La Obra + Legalizaciòn</v>
          </cell>
          <cell r="E2737" t="str">
            <v>UN</v>
          </cell>
          <cell r="F2737">
            <v>5150000</v>
          </cell>
          <cell r="G2737">
            <v>42620</v>
          </cell>
        </row>
        <row r="2738">
          <cell r="C2738">
            <v>4935</v>
          </cell>
          <cell r="D2738" t="str">
            <v>Prvc. Localización Y Replanteo</v>
          </cell>
          <cell r="E2738" t="str">
            <v>M2</v>
          </cell>
          <cell r="F2738">
            <v>2686.25</v>
          </cell>
          <cell r="G2738">
            <v>42572</v>
          </cell>
        </row>
        <row r="2739">
          <cell r="C2739">
            <v>4936</v>
          </cell>
          <cell r="D2739" t="str">
            <v>Prvc. Base Suelo Cemento 2.1 Mpa Compactado, E=0,20 Metros</v>
          </cell>
          <cell r="E2739" t="str">
            <v>M3</v>
          </cell>
          <cell r="F2739">
            <v>170504.9</v>
          </cell>
          <cell r="G2739">
            <v>42572</v>
          </cell>
        </row>
        <row r="2740">
          <cell r="C2740">
            <v>4938</v>
          </cell>
          <cell r="D2740" t="str">
            <v>Prvc. Instalación De Jalonamiento Perimetral Temporal De Protección Formado Por Soportes Angulares Metálicos De 30 Mm Y 1.00 Metros De Longitud, Unidos Entre Si Mediante Una Cinta De Señalización De Obra Y Colocados Cada 8.00 Metros</v>
          </cell>
          <cell r="E2740" t="str">
            <v>ML</v>
          </cell>
          <cell r="F2740">
            <v>24802.15</v>
          </cell>
          <cell r="G2740">
            <v>42572</v>
          </cell>
        </row>
        <row r="2741">
          <cell r="C2741">
            <v>4941</v>
          </cell>
          <cell r="D2741" t="str">
            <v>Prvc. Provisión - Manejo Ambiental Y Social</v>
          </cell>
          <cell r="E2741" t="str">
            <v>UN</v>
          </cell>
          <cell r="F2741">
            <v>250000000</v>
          </cell>
          <cell r="G2741">
            <v>42515</v>
          </cell>
        </row>
        <row r="2742">
          <cell r="C2742">
            <v>4947</v>
          </cell>
          <cell r="D2742" t="str">
            <v>Prvc. Plan De Manejo De Trafico</v>
          </cell>
          <cell r="E2742" t="str">
            <v>UN</v>
          </cell>
          <cell r="F2742">
            <v>450000000</v>
          </cell>
          <cell r="G2742">
            <v>42515</v>
          </cell>
        </row>
        <row r="2743">
          <cell r="C2743">
            <v>4948</v>
          </cell>
          <cell r="D2743" t="str">
            <v>Prvc. Publicidad Institucional</v>
          </cell>
          <cell r="E2743" t="str">
            <v>UN</v>
          </cell>
          <cell r="F2743">
            <v>180000000</v>
          </cell>
          <cell r="G2743">
            <v>42517</v>
          </cell>
        </row>
        <row r="2744">
          <cell r="C2744">
            <v>4950</v>
          </cell>
          <cell r="D2744" t="str">
            <v>Prvc. Plan Seguridad Industrial Y Salud Ocupacional Y Planes De Contingencia Por Lluvias</v>
          </cell>
          <cell r="E2744" t="str">
            <v>UN</v>
          </cell>
          <cell r="F2744">
            <v>1000000000</v>
          </cell>
          <cell r="G2744">
            <v>42515</v>
          </cell>
        </row>
        <row r="2745">
          <cell r="C2745">
            <v>4951</v>
          </cell>
          <cell r="D2745" t="str">
            <v>Prvc. Revisión Y Ajustes A Los Diseños</v>
          </cell>
          <cell r="E2745" t="str">
            <v>UN</v>
          </cell>
          <cell r="F2745">
            <v>500000000</v>
          </cell>
          <cell r="G2745">
            <v>42515</v>
          </cell>
        </row>
        <row r="2746">
          <cell r="C2746">
            <v>4952</v>
          </cell>
          <cell r="D2746" t="str">
            <v>Capitulo - Protección Edificaciones Con Tablestacas Metálicas</v>
          </cell>
          <cell r="E2746" t="str">
            <v>SD</v>
          </cell>
          <cell r="F2746">
            <v>0</v>
          </cell>
          <cell r="G2746">
            <v>42466</v>
          </cell>
        </row>
        <row r="2747">
          <cell r="C2747">
            <v>4953</v>
          </cell>
          <cell r="D2747" t="str">
            <v>Capitulo - Movimiento De Tierras Y Suministro E Instalación Del Encauzamiento Con Tubería Grp</v>
          </cell>
          <cell r="E2747" t="str">
            <v>SD</v>
          </cell>
          <cell r="F2747">
            <v>0</v>
          </cell>
          <cell r="G2747">
            <v>42466</v>
          </cell>
        </row>
        <row r="2748">
          <cell r="C2748">
            <v>4954</v>
          </cell>
          <cell r="D2748" t="str">
            <v>Prvc. Pavimento En Concreto Rigido Mr= 45 Mpa, Espesor= 0.20 Metros A La Flexion, Acelerado A Tres Dias, Incluye Pasadores De 1" Liso A 0.30 Metros Y Barra De Amarre De 5/8" Corrugado A 1.20 Metros De Separacion, Cortadora De Pavimento Juntas, Endurecedor De Piso Y Aditivo Para Curado</v>
          </cell>
          <cell r="E2748" t="str">
            <v>M2</v>
          </cell>
          <cell r="F2748">
            <v>199044.83</v>
          </cell>
          <cell r="G2748">
            <v>42572</v>
          </cell>
        </row>
        <row r="2749">
          <cell r="C2749">
            <v>4955</v>
          </cell>
          <cell r="D2749" t="str">
            <v>Capitulo - Suministro E Instalación De Tuberías En Grp Y Accesorios</v>
          </cell>
          <cell r="E2749" t="str">
            <v>SD</v>
          </cell>
          <cell r="F2749">
            <v>0</v>
          </cell>
          <cell r="G2749">
            <v>42466</v>
          </cell>
        </row>
        <row r="2750">
          <cell r="C2750">
            <v>4956</v>
          </cell>
          <cell r="D2750" t="str">
            <v>Capitulo - Pozos De Inspección Según Diseño, Incluye Chimenea</v>
          </cell>
          <cell r="E2750" t="str">
            <v>SD</v>
          </cell>
          <cell r="F2750">
            <v>0</v>
          </cell>
          <cell r="G2750">
            <v>42466</v>
          </cell>
        </row>
        <row r="2751">
          <cell r="C2751">
            <v>4958</v>
          </cell>
          <cell r="D2751" t="str">
            <v>Prvc. Sumidero 1.00 X 0.73 Metros En Mamposteria Estructural, C. Rotura 250 Kn. Formacion De Sumidero Con Paredes De Mamposteria En Ladrillo De Arcilla Macizo, Sentado Con Mortero De Cemento 1:6, Enfoscada Y Bruñida Interiormente Con Mortero De Cemento 1:3, Con Rejillas Y Marco De Fundicion Ductil De 1000 X 630 Mm Norma Tecnica Une-En 124 D-400. Totalmente Montado, Conexionado A La Red General De Desague Y Probado</v>
          </cell>
          <cell r="E2751" t="str">
            <v>M2</v>
          </cell>
          <cell r="F2751">
            <v>3862648.53</v>
          </cell>
          <cell r="G2751">
            <v>42548</v>
          </cell>
        </row>
        <row r="2752">
          <cell r="C2752">
            <v>4959</v>
          </cell>
          <cell r="D2752" t="str">
            <v>Prvc. Iluminación Led</v>
          </cell>
          <cell r="E2752" t="str">
            <v>GL</v>
          </cell>
          <cell r="F2752">
            <v>1572981493</v>
          </cell>
          <cell r="G2752">
            <v>42472</v>
          </cell>
        </row>
        <row r="2753">
          <cell r="C2753">
            <v>4960</v>
          </cell>
          <cell r="D2753" t="str">
            <v>Prvc. Subterranización Banco De Ductos Telecomunicaciones</v>
          </cell>
          <cell r="E2753" t="str">
            <v>GL</v>
          </cell>
          <cell r="F2753">
            <v>2591253426</v>
          </cell>
          <cell r="G2753">
            <v>42472</v>
          </cell>
        </row>
        <row r="2754">
          <cell r="C2754">
            <v>4961</v>
          </cell>
          <cell r="D2754" t="str">
            <v>Prvc. Subterranización Redes Baja Tensión Y Reubicación Mt Aérea</v>
          </cell>
          <cell r="E2754" t="str">
            <v>GL</v>
          </cell>
          <cell r="F2754">
            <v>5541512493</v>
          </cell>
          <cell r="G2754">
            <v>42472</v>
          </cell>
        </row>
        <row r="2755">
          <cell r="C2755">
            <v>4963</v>
          </cell>
          <cell r="D2755" t="str">
            <v>Prvc. Sardineles O Cordones Tipo Bordillo Ref. A10, Tipo Titan Y/O Similar De Seccion H= 0.50 Metros Base= 0.20 Metros Y Longitud= 0.80 Metros En Concreto De Fc= 4000 Psi, Incluye: Mortero De Pega 1:6, Suministro E Instalacion Y Transporte</v>
          </cell>
          <cell r="E2755" t="str">
            <v>ML</v>
          </cell>
          <cell r="F2755">
            <v>76638.8</v>
          </cell>
          <cell r="G2755">
            <v>42572</v>
          </cell>
        </row>
        <row r="2756">
          <cell r="C2756">
            <v>4965</v>
          </cell>
          <cell r="D2756" t="str">
            <v>Prvc. Recolocacion De Mogador Existente, Incluyendo Desmontaje, Demolicion De Cimientos, Nueva Cimentacion Y Montaje</v>
          </cell>
          <cell r="E2756" t="str">
            <v>UN</v>
          </cell>
          <cell r="F2756">
            <v>754814.81</v>
          </cell>
          <cell r="G2756">
            <v>42572</v>
          </cell>
        </row>
        <row r="2757">
          <cell r="C2757">
            <v>4967</v>
          </cell>
          <cell r="D2757" t="str">
            <v>Prvc. Paradero De Transmetro, Integrado Por Estructura Metalica De Acero Inoxidable Aisi 304, Con Dos Apoyos Verticales, Estructura De Sujeccion De Cubierta, Banca, Cubierta Y Mogador, Segun Diseño Adjunto En Planos, Incluyendo Cimentacion De Concreto En Cada Uno De Los Apoyos Mediante Zapatas De Concreto</v>
          </cell>
          <cell r="E2757" t="str">
            <v>UN</v>
          </cell>
          <cell r="F2757">
            <v>45001414.899999999</v>
          </cell>
          <cell r="G2757">
            <v>42572</v>
          </cell>
        </row>
        <row r="2758">
          <cell r="C2758">
            <v>4969</v>
          </cell>
          <cell r="D2758" t="str">
            <v>Prvc. Loseta Plana Uc-260 Tipo K Serie 80 200X200X80 Mm De Espesor Color Gris, Usada En Pavimento De La Franja De Circulacion Peatonal Y Esquinas Con Carreras Transversales, Colocada Sobre Capa De Mortero E= 3 Cms, Capa De Base De Concreto E= 20 Cms Y Capa De Subbase Granular E= 20 Cms, Colocada A Pique De Maceta Con Mortero, Todo Ello Realizado Sobre Solera De Concreto Simple (Fc=210 Kg/Cm2-21 Mpa), Clase De Exposicion Fo So Po Co, Tamaño Maximo Del Agregado 19 Mm Manejabilidad Plastica, De 20</v>
          </cell>
          <cell r="E2758" t="str">
            <v>M2</v>
          </cell>
          <cell r="F2758">
            <v>153437.26</v>
          </cell>
          <cell r="G2758">
            <v>42572</v>
          </cell>
        </row>
        <row r="2759">
          <cell r="C2759">
            <v>4972</v>
          </cell>
          <cell r="D2759" t="str">
            <v>Prvc. Demolición De Andenes Existentes Y Retiro De Material Demolido</v>
          </cell>
          <cell r="E2759" t="str">
            <v>M2</v>
          </cell>
          <cell r="F2759">
            <v>8521.44</v>
          </cell>
          <cell r="G2759">
            <v>42572</v>
          </cell>
        </row>
        <row r="2760">
          <cell r="C2760">
            <v>4974</v>
          </cell>
          <cell r="D2760" t="str">
            <v>Prvc. Loseta Plana Uc-260 Tipo K Serie 80 200X200X80 Mm De Espesor Color Rojo, Usada En Pavimento De La Franja De Circulacion Peatonal Y Esquinas Con Carreras Transversales, Colocada Sobre Capa De Mortero E= 3 Cms, Capa De Base De Concreto E= 20 Cms  Y Capa De Subbase Granular E= 20 Cms, Colocada A Pique De Maceta Con Mortero, Todo Ello Realizado Sobre Solera De Concreto Simple (Fc=210 Kg/Cm2-21 Mpa), Clase De Exposicion Fo So Po Co, Tamaño Maximo Del Agregado 19 Mm Manejabilidad Plastica...</v>
          </cell>
          <cell r="E2760" t="str">
            <v>M2</v>
          </cell>
          <cell r="F2760">
            <v>172273.94</v>
          </cell>
          <cell r="G2760">
            <v>42572</v>
          </cell>
        </row>
        <row r="2761">
          <cell r="C2761">
            <v>4976</v>
          </cell>
          <cell r="D2761" t="str">
            <v>Prvc. Loseta Tactil Estriada Uc-270 Serie 80 400X400X80 Mm De Espesor Color Blanco, Usada En La Franja De Alineacion Para Invidentes, Colocada Sobre Capa De Mortero E= 3 Cms, Capa De Base De Concreto E= 20 Cms  Y Capa De Subbase Granular E= 20 Cms, Colocada A Pique De Maceta Con Mortero, Todo Ello Realizado Sobre Solera De Concreto Simple (Fc=210 Kg/Cm2-21 Mpa), Clase De Exposicion Fo So Po Co, Tamaño Maximo Del Agregado 19 Mm Manejabilidad Plastica, De E=20 Cms, Vertido Desde Camion Con Extendi</v>
          </cell>
          <cell r="E2761" t="str">
            <v>M2</v>
          </cell>
          <cell r="F2761">
            <v>185716.78</v>
          </cell>
          <cell r="G2761">
            <v>42572</v>
          </cell>
        </row>
        <row r="2762">
          <cell r="C2762">
            <v>4978</v>
          </cell>
          <cell r="D2762" t="str">
            <v>Prvc. Banca Tipo Benito Urban O Similar 1660X805X620Mm, Suministro E Instalacion Codigo Um379M, Con Espaldar, Fabricado En Hierro Con Tratamiento Anti-Corrosion, Acabado Con Imprimacion Epoxi Y Pintura Poliester En Polvo, Color Negro Forja, D= Ancho=1660Mm, Alto=805Mm, Profundidad=620Mm, Altura Asiento 445Mm, Incluyendo Cimentacion</v>
          </cell>
          <cell r="E2762" t="str">
            <v>UN</v>
          </cell>
          <cell r="F2762">
            <v>1453814.81</v>
          </cell>
          <cell r="G2762">
            <v>42572</v>
          </cell>
        </row>
        <row r="2763">
          <cell r="C2763">
            <v>4980</v>
          </cell>
          <cell r="D2763" t="str">
            <v>Prvc. Caneca Tipo Medrano O Similar Seccion Circular 50 I, Suministro E Instalacion, Codigo 13290350, Con Poste De Sujeccion Y Tejadillo Para Proteccion Ante La Lluvia Y Ante La Introduccion De Objetos Voluminosos, De 50 Litros De Capacidad, Fabricada En Acero Galvanizado Y Esmaltada Con Epoxi En Polvo Al Horno Para Garantizar Maxima Resistencia A Al Interperie, Color Gris Antracita, Descarga Extraible, Atornillada Al Pavimento, Dimensiones: Diametro 360Mm, Altura 500Mm, Alto Total 1030 Mm Inclu</v>
          </cell>
          <cell r="E2763" t="str">
            <v>UN</v>
          </cell>
          <cell r="F2763">
            <v>924814.81</v>
          </cell>
          <cell r="G2763">
            <v>42572</v>
          </cell>
        </row>
        <row r="2764">
          <cell r="C2764">
            <v>4981</v>
          </cell>
          <cell r="D2764" t="str">
            <v>Limpieza General Y Retiro De Material</v>
          </cell>
          <cell r="E2764" t="str">
            <v>GL</v>
          </cell>
          <cell r="F2764">
            <v>3450000</v>
          </cell>
          <cell r="G2764">
            <v>42467</v>
          </cell>
        </row>
        <row r="2765">
          <cell r="C2765">
            <v>4983</v>
          </cell>
          <cell r="D2765" t="str">
            <v>Prvc. Suministro De Tuberias En Grp Y/O Pvc De Diametro 900 Mm, Pn= 1,00 Sn 2500, Incluye Unión Y Transporte</v>
          </cell>
          <cell r="E2765" t="str">
            <v>ML</v>
          </cell>
          <cell r="F2765">
            <v>800904</v>
          </cell>
          <cell r="G2765">
            <v>42548</v>
          </cell>
        </row>
        <row r="2766">
          <cell r="C2766">
            <v>4985</v>
          </cell>
          <cell r="D2766" t="str">
            <v>Prvc. Suministro De Tuberias En Grp Y/O Pvc De Diametro 1200 Mm, Pn=1,00 Sn 2500, Incluye Unión Y Transporte</v>
          </cell>
          <cell r="E2766" t="str">
            <v>ML</v>
          </cell>
          <cell r="F2766">
            <v>1350378</v>
          </cell>
          <cell r="G2766">
            <v>42548</v>
          </cell>
        </row>
        <row r="2767">
          <cell r="C2767">
            <v>4987</v>
          </cell>
          <cell r="D2767" t="str">
            <v>Prvc. Suministro De Tuberias En Grp Y/O Pvc De Diametro 2000 Mm, Pn= 1,00, Sn 2500, Incluye Unión Y Transporte</v>
          </cell>
          <cell r="E2767" t="str">
            <v>ML</v>
          </cell>
          <cell r="F2767">
            <v>2792709</v>
          </cell>
          <cell r="G2767">
            <v>42556</v>
          </cell>
        </row>
        <row r="2768">
          <cell r="C2768">
            <v>4989</v>
          </cell>
          <cell r="D2768" t="str">
            <v>Prvc. Suministro Codos Grp Y/O Pvc Dn 900 Pn=1 Sn 2500 (0º-30º), Incluye Unión Y Transporte</v>
          </cell>
          <cell r="E2768" t="str">
            <v>UN</v>
          </cell>
          <cell r="F2768">
            <v>2347000</v>
          </cell>
          <cell r="G2768">
            <v>42548</v>
          </cell>
        </row>
        <row r="2769">
          <cell r="C2769">
            <v>4991</v>
          </cell>
          <cell r="D2769" t="str">
            <v>Prvc. Suministro Codos Grp Y/O Pvc Dn 1200 Pn=1 Sn 2500 (0-30º), Incluye Unión Y Transporte</v>
          </cell>
          <cell r="E2769" t="str">
            <v>UN</v>
          </cell>
          <cell r="F2769">
            <v>3425000</v>
          </cell>
          <cell r="G2769">
            <v>42548</v>
          </cell>
        </row>
        <row r="2770">
          <cell r="C2770">
            <v>4993</v>
          </cell>
          <cell r="D2770" t="str">
            <v>Prvc. Suministro Codos Grp Y/O Pvc Dn 2000 Pn=1 Sn 2500 (0º.30º), Incluye Unión Y Transporte</v>
          </cell>
          <cell r="E2770" t="str">
            <v>UN</v>
          </cell>
          <cell r="F2770">
            <v>8843000</v>
          </cell>
          <cell r="G2770">
            <v>42556</v>
          </cell>
        </row>
        <row r="2771">
          <cell r="C2771">
            <v>4995</v>
          </cell>
          <cell r="D2771" t="str">
            <v>Prvc. Suministro De Reduccion De 900 X 1200 Mm Sn 2500, Incluye Unión Y Transporte</v>
          </cell>
          <cell r="E2771" t="str">
            <v>UN</v>
          </cell>
          <cell r="F2771">
            <v>2350000</v>
          </cell>
          <cell r="G2771">
            <v>42548</v>
          </cell>
        </row>
        <row r="2772">
          <cell r="C2772">
            <v>4997</v>
          </cell>
          <cell r="D2772" t="str">
            <v>Prvc. Suministro De Reduccion De 1200 X 1400 Mm Sn 2500, Incluye Unión Y Transporte</v>
          </cell>
          <cell r="E2772" t="str">
            <v>UN</v>
          </cell>
          <cell r="F2772">
            <v>4380000</v>
          </cell>
          <cell r="G2772">
            <v>42548</v>
          </cell>
        </row>
        <row r="2773">
          <cell r="C2773">
            <v>4999</v>
          </cell>
          <cell r="D2773" t="str">
            <v>Prvc. Suministro De Reduccion De 1400 X 1600 Mm Sn 2500</v>
          </cell>
          <cell r="E2773" t="str">
            <v>UN</v>
          </cell>
          <cell r="F2773">
            <v>6430000</v>
          </cell>
          <cell r="G2773">
            <v>42486</v>
          </cell>
        </row>
        <row r="2774">
          <cell r="C2774">
            <v>5001</v>
          </cell>
          <cell r="D2774" t="str">
            <v>Prvc. Suministro De Reduccion De 2000 X 2200 Mm Sn 2500, Incluye Unión Y Transporte</v>
          </cell>
          <cell r="E2774" t="str">
            <v>UN</v>
          </cell>
          <cell r="F2774">
            <v>11008100</v>
          </cell>
          <cell r="G2774">
            <v>42548</v>
          </cell>
        </row>
        <row r="2775">
          <cell r="C2775">
            <v>5003</v>
          </cell>
          <cell r="D2775" t="str">
            <v>Prvc. Suministro De Tee De 900 X 900 Mm Sn 2500, Incluye Uniones, Accesorio Y Transporte</v>
          </cell>
          <cell r="E2775" t="str">
            <v>UN</v>
          </cell>
          <cell r="F2775">
            <v>5872000</v>
          </cell>
          <cell r="G2775">
            <v>42548</v>
          </cell>
        </row>
        <row r="2776">
          <cell r="C2776">
            <v>5005</v>
          </cell>
          <cell r="D2776" t="str">
            <v>Prvc. Suministro De Tee De 1200 X 1200 Mm Sn 2500, Incluye Uniones, Accesorio Y Transporte</v>
          </cell>
          <cell r="E2776" t="str">
            <v>UN</v>
          </cell>
          <cell r="F2776">
            <v>11193000</v>
          </cell>
          <cell r="G2776">
            <v>42548</v>
          </cell>
        </row>
        <row r="2777">
          <cell r="C2777">
            <v>5006</v>
          </cell>
          <cell r="D2777" t="str">
            <v>Prvc. Instalacion De Tuberias En Grp Y/O Pvc De Diametro 900 Mm, Pn=1,00 Sn 2500</v>
          </cell>
          <cell r="E2777" t="str">
            <v>ML</v>
          </cell>
          <cell r="F2777">
            <v>79544.100000000006</v>
          </cell>
          <cell r="G2777">
            <v>42548</v>
          </cell>
        </row>
        <row r="2778">
          <cell r="C2778">
            <v>5007</v>
          </cell>
          <cell r="D2778" t="str">
            <v>Prvc. Instalacion De Tuberias En Grp Y/O Pvc De Diametro 1200 Mm Pn=1,00 Sn 2500</v>
          </cell>
          <cell r="E2778" t="str">
            <v>ML</v>
          </cell>
          <cell r="F2778">
            <v>79544.100000000006</v>
          </cell>
          <cell r="G2778">
            <v>42548</v>
          </cell>
        </row>
        <row r="2779">
          <cell r="C2779">
            <v>5008</v>
          </cell>
          <cell r="D2779" t="str">
            <v>Prvc. Instalacion De Tuberias En Grp  Y/O Pvc De Diametro 2000 Mm, Pn=1.00 Sn 2500</v>
          </cell>
          <cell r="E2779" t="str">
            <v>ML</v>
          </cell>
          <cell r="F2779">
            <v>115638.2</v>
          </cell>
          <cell r="G2779">
            <v>42556</v>
          </cell>
        </row>
        <row r="2780">
          <cell r="C2780">
            <v>5009</v>
          </cell>
          <cell r="D2780" t="str">
            <v>Prvc. Instalacion Codos Grp  Y/O Pvc Dn 900 Pn=1 Sn 2500 (0º-30º)</v>
          </cell>
          <cell r="E2780" t="str">
            <v>UN</v>
          </cell>
          <cell r="F2780">
            <v>771282.19</v>
          </cell>
          <cell r="G2780">
            <v>42548</v>
          </cell>
        </row>
        <row r="2781">
          <cell r="C2781">
            <v>5010</v>
          </cell>
          <cell r="D2781" t="str">
            <v>Prvc. Instalacion Codos Grp  Y/O Pvc Dn 1200 Pn=1 Sn 2500 (0º-30º)</v>
          </cell>
          <cell r="E2781" t="str">
            <v>UN</v>
          </cell>
          <cell r="F2781">
            <v>771282.19</v>
          </cell>
          <cell r="G2781">
            <v>42548</v>
          </cell>
        </row>
        <row r="2782">
          <cell r="C2782">
            <v>5011</v>
          </cell>
          <cell r="D2782" t="str">
            <v>Prvc. Instalacion De Codos Grp  Y/O Pvc Dn 2000 Pn=1 Sn 2500 (0º-30º)</v>
          </cell>
          <cell r="E2782" t="str">
            <v>UN</v>
          </cell>
          <cell r="F2782">
            <v>877801.84</v>
          </cell>
          <cell r="G2782">
            <v>42556</v>
          </cell>
        </row>
        <row r="2783">
          <cell r="C2783">
            <v>5012</v>
          </cell>
          <cell r="D2783" t="str">
            <v>Prvc. Instalacion De Codos Grp  Y/O Pvc Dn 1600 Pn=1 Sn 2500 (0º-30º)</v>
          </cell>
          <cell r="E2783" t="str">
            <v>UN</v>
          </cell>
          <cell r="F2783">
            <v>787282.19</v>
          </cell>
          <cell r="G2783">
            <v>42548</v>
          </cell>
        </row>
        <row r="2784">
          <cell r="C2784">
            <v>5013</v>
          </cell>
          <cell r="D2784" t="str">
            <v>Prvc. Instalacion De Reduccion De 900 X 1200 Mm Pn=1 Sn 2500</v>
          </cell>
          <cell r="E2784" t="str">
            <v>UN</v>
          </cell>
          <cell r="F2784">
            <v>791282.19</v>
          </cell>
          <cell r="G2784">
            <v>42548</v>
          </cell>
        </row>
        <row r="2785">
          <cell r="C2785">
            <v>5014</v>
          </cell>
          <cell r="D2785" t="str">
            <v>Prvc. Instalacion De Reduccion De 1200 X 1400 Mm Pn=1 Sn 2500</v>
          </cell>
          <cell r="E2785" t="str">
            <v>UN</v>
          </cell>
          <cell r="F2785">
            <v>791282.19</v>
          </cell>
          <cell r="G2785">
            <v>42548</v>
          </cell>
        </row>
        <row r="2786">
          <cell r="C2786">
            <v>5015</v>
          </cell>
          <cell r="D2786" t="str">
            <v>Prvc. Instalacion De Reduccion De 2000 X 2200 Mm Pn=1 Sn 2500</v>
          </cell>
          <cell r="E2786" t="str">
            <v>UN</v>
          </cell>
          <cell r="F2786">
            <v>877801.84</v>
          </cell>
          <cell r="G2786">
            <v>42548</v>
          </cell>
        </row>
        <row r="2787">
          <cell r="C2787">
            <v>5016</v>
          </cell>
          <cell r="D2787" t="str">
            <v>Prvc. Instalacion De Tee De 900 X 900 Mm Pn=1 Sn 2500</v>
          </cell>
          <cell r="E2787" t="str">
            <v>UN</v>
          </cell>
          <cell r="F2787">
            <v>771282.19</v>
          </cell>
          <cell r="G2787">
            <v>42548</v>
          </cell>
        </row>
        <row r="2788">
          <cell r="C2788">
            <v>5017</v>
          </cell>
          <cell r="D2788" t="str">
            <v>Prvc. Instalacion De Tee De 1200 X 1200 Mm Pn=1 Sn 2500</v>
          </cell>
          <cell r="E2788" t="str">
            <v>UN</v>
          </cell>
          <cell r="F2788">
            <v>771282.19</v>
          </cell>
          <cell r="G2788">
            <v>42548</v>
          </cell>
        </row>
        <row r="2789">
          <cell r="C2789">
            <v>5018</v>
          </cell>
          <cell r="D2789" t="str">
            <v>Prvc. Iluminación Led</v>
          </cell>
          <cell r="E2789" t="str">
            <v>GL</v>
          </cell>
          <cell r="F2789">
            <v>1726176424</v>
          </cell>
          <cell r="G2789">
            <v>42472</v>
          </cell>
        </row>
        <row r="2790">
          <cell r="C2790">
            <v>5019</v>
          </cell>
          <cell r="D2790" t="str">
            <v>Prvc. Subterranización Banco De Ductos Telecomunicaciones</v>
          </cell>
          <cell r="E2790" t="str">
            <v>GL</v>
          </cell>
          <cell r="F2790">
            <v>2647739894.0999999</v>
          </cell>
          <cell r="G2790">
            <v>42472</v>
          </cell>
        </row>
        <row r="2791">
          <cell r="C2791">
            <v>5020</v>
          </cell>
          <cell r="D2791" t="str">
            <v>Prvc. Subterranización Redes Baja Tensión Y Reubicación Mt Aérea</v>
          </cell>
          <cell r="E2791" t="str">
            <v>GL</v>
          </cell>
          <cell r="F2791">
            <v>4162309481.2399998</v>
          </cell>
          <cell r="G2791">
            <v>42472</v>
          </cell>
        </row>
        <row r="2792">
          <cell r="C2792">
            <v>5021</v>
          </cell>
          <cell r="D2792" t="str">
            <v>Suministro E Instalacion De Modulo Cubiculo Vendedores Ambulantes Centro Historico, Fabricado En Perfil De Acero Tubular Cuadrado De 2 1/2" Calibre 16 Pintados En Wash Primer Y Acabado Color A Definir Por El Cliente, Puertas En Estera Tipo Prodicer O Similar, Cubierta Con Estructura Metalica (Ver Diseño).</v>
          </cell>
          <cell r="E2792" t="str">
            <v>UN</v>
          </cell>
          <cell r="F2792">
            <v>1500000</v>
          </cell>
          <cell r="G2792">
            <v>42486</v>
          </cell>
        </row>
        <row r="2793">
          <cell r="C2793">
            <v>5022</v>
          </cell>
          <cell r="D2793" t="str">
            <v>Suministro E Instalacion De Mueble Inferior En Lamina Galvanizada Calibre 16, Estructura En Tubo Cuadrado De 1 1/2", Dos Puertas En Lamina Galvanizada, Bisagras Tipo Omega Pasados Tipo Pica Porte (Ver Diseño)</v>
          </cell>
          <cell r="E2793" t="str">
            <v>UN</v>
          </cell>
          <cell r="F2793">
            <v>480000</v>
          </cell>
          <cell r="G2793">
            <v>42486</v>
          </cell>
        </row>
        <row r="2794">
          <cell r="C2794">
            <v>5023</v>
          </cell>
          <cell r="D2794" t="str">
            <v>Suministro E Instalacion De Mueble Movil, Estructura En Perfil Cuadrado De Acero Galvanizado Calibre 16 Y Vidrio Crudo 5.00 Mm, Puertas Corredizas Y Cierra Dura (Ver Diseño)</v>
          </cell>
          <cell r="E2794" t="str">
            <v>UN</v>
          </cell>
          <cell r="F2794">
            <v>310000</v>
          </cell>
          <cell r="G2794">
            <v>42486</v>
          </cell>
        </row>
        <row r="2795">
          <cell r="C2795">
            <v>5024</v>
          </cell>
          <cell r="D2795" t="str">
            <v>Suministro E Instalacion De Modulo Para Baños Vendedores Ambulantes Centro Historico, Fabricado En Perfil De Acero Tubular Cuadrado De 2 1/2" Calibre 16 Para Estructura De Soporte De Muros En Lamina De Acero Galvanizada Calibre 16, Pintados En Wash Primer Y Acabados Por Definir Por El Cliente, Puerta En Lamina Galvanizada Calibre 16 Entamborada, Incluye Marco En Tubo De Acero Calibre 16 1"X1", Tres Bisagras Tipo Omega, Cerradura Incrustable Tipo Gato O Similar, Manija Exterior En Acero Inoxidabl</v>
          </cell>
          <cell r="E2795" t="str">
            <v>UN</v>
          </cell>
          <cell r="F2795">
            <v>10500000</v>
          </cell>
          <cell r="G2795">
            <v>42486</v>
          </cell>
        </row>
        <row r="2796">
          <cell r="C2796">
            <v>5042</v>
          </cell>
          <cell r="D2796" t="str">
            <v>Prvc. Excavacion Manual</v>
          </cell>
          <cell r="E2796" t="str">
            <v>M3</v>
          </cell>
          <cell r="F2796">
            <v>21567.34</v>
          </cell>
          <cell r="G2796">
            <v>42573</v>
          </cell>
        </row>
        <row r="2797">
          <cell r="C2797">
            <v>5048</v>
          </cell>
          <cell r="D2797" t="str">
            <v>Prvc. Relleno En Material Compactado En Arena</v>
          </cell>
          <cell r="E2797" t="str">
            <v>M3</v>
          </cell>
          <cell r="F2797">
            <v>54915.63</v>
          </cell>
          <cell r="G2797">
            <v>42573</v>
          </cell>
        </row>
        <row r="2798">
          <cell r="C2798">
            <v>5051</v>
          </cell>
          <cell r="D2798" t="str">
            <v>Prvc. Instalacion Tuberia Tdp 4"</v>
          </cell>
          <cell r="E2798" t="str">
            <v>ML</v>
          </cell>
          <cell r="F2798">
            <v>2207.85</v>
          </cell>
          <cell r="G2798">
            <v>42573</v>
          </cell>
        </row>
        <row r="2799">
          <cell r="C2799">
            <v>5053</v>
          </cell>
          <cell r="D2799" t="str">
            <v>Prvc. Suministro E Instalacion Tuberia Tdp 4"</v>
          </cell>
          <cell r="E2799" t="str">
            <v>ML</v>
          </cell>
          <cell r="F2799">
            <v>18876.849999999999</v>
          </cell>
          <cell r="G2799">
            <v>42573</v>
          </cell>
        </row>
        <row r="2800">
          <cell r="C2800">
            <v>5055</v>
          </cell>
          <cell r="D2800" t="str">
            <v>Prvc. Instalacion Monotubo 1 1/2"</v>
          </cell>
          <cell r="E2800" t="str">
            <v>ML</v>
          </cell>
          <cell r="F2800">
            <v>2061.42</v>
          </cell>
          <cell r="G2800">
            <v>42573</v>
          </cell>
        </row>
        <row r="2801">
          <cell r="C2801">
            <v>5057</v>
          </cell>
          <cell r="D2801" t="str">
            <v>Prvc. Construccion Registro Area Interna 0.98 M2 (2F1) Concreto De 3000 Psi</v>
          </cell>
          <cell r="E2801" t="str">
            <v>UN</v>
          </cell>
          <cell r="F2801">
            <v>2683901.0099999998</v>
          </cell>
          <cell r="G2801">
            <v>42573</v>
          </cell>
        </row>
        <row r="2802">
          <cell r="C2802">
            <v>5059</v>
          </cell>
          <cell r="D2802" t="str">
            <v>Prvc. Construccion Registro Area Interna 0.49 M2 (F1) Concreto De 3000 Psi</v>
          </cell>
          <cell r="E2802" t="str">
            <v>UN</v>
          </cell>
          <cell r="F2802">
            <v>1490094.01</v>
          </cell>
          <cell r="G2802">
            <v>42573</v>
          </cell>
        </row>
        <row r="2803">
          <cell r="C2803">
            <v>5061</v>
          </cell>
          <cell r="D2803" t="str">
            <v>Prvc. Construccion De Registro Comunitario Area Interna 2.88 M2, En Concreto De 3000 Psi</v>
          </cell>
          <cell r="E2803" t="str">
            <v>UN</v>
          </cell>
          <cell r="F2803">
            <v>5853553.0499999998</v>
          </cell>
          <cell r="G2803">
            <v>42573</v>
          </cell>
        </row>
        <row r="2804">
          <cell r="C2804">
            <v>5063</v>
          </cell>
          <cell r="D2804" t="str">
            <v>Prvc. Suministro Y Tendido De Ducteria Conduit Pvc 1"</v>
          </cell>
          <cell r="E2804" t="str">
            <v>ML</v>
          </cell>
          <cell r="F2804">
            <v>3769.51</v>
          </cell>
          <cell r="G2804">
            <v>42573</v>
          </cell>
        </row>
        <row r="2805">
          <cell r="C2805">
            <v>5065</v>
          </cell>
          <cell r="D2805" t="str">
            <v>Prvc. Suministro Y Tendido De Ducteria Conduit Pvc 2"</v>
          </cell>
          <cell r="E2805" t="str">
            <v>ML</v>
          </cell>
          <cell r="F2805">
            <v>19933.509999999998</v>
          </cell>
          <cell r="G2805">
            <v>42573</v>
          </cell>
        </row>
        <row r="2806">
          <cell r="C2806">
            <v>5067</v>
          </cell>
          <cell r="D2806" t="str">
            <v>Prvc. Suministro Y Tendido De Ducteria Conduit Pvc 3"</v>
          </cell>
          <cell r="E2806" t="str">
            <v>ML</v>
          </cell>
          <cell r="F2806">
            <v>33660.620000000003</v>
          </cell>
          <cell r="G2806">
            <v>42573</v>
          </cell>
        </row>
        <row r="2807">
          <cell r="C2807">
            <v>5069</v>
          </cell>
          <cell r="D2807" t="str">
            <v>Prvc. Canalizacion 0.30 X 0.50 En Zona Arena Recubierta En Concreto, Incluye: Excavacion, Compactado Con Material Del Sitio, Concreto Rojo Y Cinta De Seguridad</v>
          </cell>
          <cell r="E2807" t="str">
            <v>ML</v>
          </cell>
          <cell r="F2807">
            <v>37088.9</v>
          </cell>
          <cell r="G2807">
            <v>42573</v>
          </cell>
        </row>
        <row r="2808">
          <cell r="C2808">
            <v>5071</v>
          </cell>
          <cell r="D2808" t="str">
            <v>Prvc. Suministro Y Tendido De Ducteria Conduit Pvc 1 1/2"</v>
          </cell>
          <cell r="E2808" t="str">
            <v>ML</v>
          </cell>
          <cell r="F2808">
            <v>5463.51</v>
          </cell>
          <cell r="G2808">
            <v>42573</v>
          </cell>
        </row>
        <row r="2809">
          <cell r="C2809">
            <v>5078</v>
          </cell>
          <cell r="D2809" t="str">
            <v>Prvc. Canalizacion 0.30 X 0.50 En Zona Arena, Incluye: Excavacion, Compactado Con Material Del Sitio Y Cinta De Seguridad</v>
          </cell>
          <cell r="E2809" t="str">
            <v>ML</v>
          </cell>
          <cell r="F2809">
            <v>15164.44</v>
          </cell>
          <cell r="G2809">
            <v>42573</v>
          </cell>
        </row>
        <row r="2810">
          <cell r="C2810">
            <v>5084</v>
          </cell>
          <cell r="D2810" t="str">
            <v>Prvc. Suministro E Instalacion De Cable Thw Aluminio Aislado 90ºc-Awg 1/0</v>
          </cell>
          <cell r="E2810" t="str">
            <v>ML</v>
          </cell>
          <cell r="F2810">
            <v>8352.81</v>
          </cell>
          <cell r="G2810">
            <v>42573</v>
          </cell>
        </row>
        <row r="2811">
          <cell r="C2811">
            <v>5091</v>
          </cell>
          <cell r="D2811" t="str">
            <v>Prvc. Suministro E Instalacion De Cable Thw Aluminio Aislado 90ºc-Awg 2</v>
          </cell>
          <cell r="E2811" t="str">
            <v>ML</v>
          </cell>
          <cell r="F2811">
            <v>5298.49</v>
          </cell>
          <cell r="G2811">
            <v>42573</v>
          </cell>
        </row>
        <row r="2812">
          <cell r="C2812">
            <v>5135</v>
          </cell>
          <cell r="D2812" t="str">
            <v>Prvc. Suministro E Instalacion De Cable Thw Aluminio Aislado 90º C-Awg 6</v>
          </cell>
          <cell r="E2812" t="str">
            <v>ML</v>
          </cell>
          <cell r="F2812">
            <v>4261.25</v>
          </cell>
          <cell r="G2812">
            <v>42573</v>
          </cell>
        </row>
        <row r="2813">
          <cell r="C2813">
            <v>5137</v>
          </cell>
          <cell r="D2813" t="str">
            <v>Prvc. Sumiistro E Instalacion De Cable Thw Cobre Forrado 90ºc-Awg 10</v>
          </cell>
          <cell r="E2813" t="str">
            <v>ML</v>
          </cell>
          <cell r="F2813">
            <v>3622.42</v>
          </cell>
          <cell r="G2813">
            <v>42573</v>
          </cell>
        </row>
        <row r="2814">
          <cell r="C2814">
            <v>5139</v>
          </cell>
          <cell r="D2814" t="str">
            <v>Prvc. Suministro E Instalacion De Cable Thw Cobre Forrado 90ºc-Awg 1/0</v>
          </cell>
          <cell r="E2814" t="str">
            <v>ML</v>
          </cell>
          <cell r="F2814">
            <v>29590.86</v>
          </cell>
          <cell r="G2814">
            <v>42573</v>
          </cell>
        </row>
        <row r="2815">
          <cell r="C2815">
            <v>5141</v>
          </cell>
          <cell r="D2815" t="str">
            <v>Prvc. Suministro E Instalacion De Cable Encauchetado 3 X 14 Awg</v>
          </cell>
          <cell r="E2815" t="str">
            <v>ML</v>
          </cell>
          <cell r="F2815">
            <v>8734.7000000000007</v>
          </cell>
          <cell r="G2815">
            <v>42573</v>
          </cell>
        </row>
        <row r="2816">
          <cell r="C2816">
            <v>5145</v>
          </cell>
          <cell r="D2816" t="str">
            <v>Prvc. Retiro Posteria Y Cableado Existente En Todo El Proyecto</v>
          </cell>
          <cell r="E2816" t="str">
            <v>GL</v>
          </cell>
          <cell r="F2816">
            <v>45019814</v>
          </cell>
          <cell r="G2816">
            <v>42573</v>
          </cell>
        </row>
        <row r="2817">
          <cell r="C2817">
            <v>5146</v>
          </cell>
          <cell r="D2817" t="str">
            <v>Prvc. Construccion De Registro Tipo Alumbrado Publico En Concreto Dimension 0.60X0.60X0.60 Metros, Tapa En Angulo De Hierro De 1 1/2" X 3/16" Marco Galvanizado</v>
          </cell>
          <cell r="E2817" t="str">
            <v>UN</v>
          </cell>
          <cell r="F2817">
            <v>409478.85</v>
          </cell>
          <cell r="G2817">
            <v>42573</v>
          </cell>
        </row>
        <row r="2818">
          <cell r="C2818">
            <v>5155</v>
          </cell>
          <cell r="D2818" t="str">
            <v>Prvc. Construccion De Registro Tipo Baja Tension En Concreto Dimension 0.80X0.80X0.80 Metros</v>
          </cell>
          <cell r="E2818" t="str">
            <v>UN</v>
          </cell>
          <cell r="F2818">
            <v>601709.13</v>
          </cell>
          <cell r="G2818">
            <v>42573</v>
          </cell>
        </row>
        <row r="2819">
          <cell r="C2819">
            <v>5160</v>
          </cell>
          <cell r="D2819" t="str">
            <v>Prvc. Suministro E Instalacion De Varilla Polo A Tierra, Incluye Varilla, Conector</v>
          </cell>
          <cell r="E2819" t="str">
            <v>UN</v>
          </cell>
          <cell r="F2819">
            <v>236616.9</v>
          </cell>
          <cell r="G2819">
            <v>42573</v>
          </cell>
        </row>
        <row r="2820">
          <cell r="C2820">
            <v>5165</v>
          </cell>
          <cell r="D2820" t="str">
            <v>Prvc. Empalme Subterraneo De Baja Tension Acometida 2-1/0</v>
          </cell>
          <cell r="E2820" t="str">
            <v>UN</v>
          </cell>
          <cell r="F2820">
            <v>489396.19</v>
          </cell>
          <cell r="G2820">
            <v>42573</v>
          </cell>
        </row>
        <row r="2821">
          <cell r="C2821">
            <v>5174</v>
          </cell>
          <cell r="D2821" t="str">
            <v>Prvc. Empalme Subterraneo De Baja Tension Acometida 14-4</v>
          </cell>
          <cell r="E2821" t="str">
            <v>UN</v>
          </cell>
          <cell r="F2821">
            <v>215767.5</v>
          </cell>
          <cell r="G2821">
            <v>42573</v>
          </cell>
        </row>
        <row r="2822">
          <cell r="C2822">
            <v>5181</v>
          </cell>
          <cell r="D2822" t="str">
            <v>Prvc. Bajante De 2" Galvanizado Para Acometida Principal, Incluye Accesorios</v>
          </cell>
          <cell r="E2822" t="str">
            <v>UN</v>
          </cell>
          <cell r="F2822">
            <v>471095.47</v>
          </cell>
          <cell r="G2822">
            <v>42573</v>
          </cell>
        </row>
        <row r="2823">
          <cell r="C2823">
            <v>5184</v>
          </cell>
          <cell r="D2823" t="str">
            <v>Prvc. Suministro E Instalacion De Luminaria De Led 30 W, Incluye Pernos Y Fotocelda</v>
          </cell>
          <cell r="E2823" t="str">
            <v>UN</v>
          </cell>
          <cell r="F2823">
            <v>972399.64</v>
          </cell>
          <cell r="G2823">
            <v>42573</v>
          </cell>
        </row>
        <row r="2824">
          <cell r="C2824">
            <v>5186</v>
          </cell>
          <cell r="D2824" t="str">
            <v>Prvc. Suministro E Instalacion De Luminaria De Led 90 W, Incluye Brazo Ornamental De 2,50 Metros, Pernos Y Fotocelda</v>
          </cell>
          <cell r="E2824" t="str">
            <v>UN</v>
          </cell>
          <cell r="F2824">
            <v>2186597.4</v>
          </cell>
          <cell r="G2824">
            <v>42573</v>
          </cell>
        </row>
        <row r="2825">
          <cell r="C2825">
            <v>5188</v>
          </cell>
          <cell r="D2825" t="str">
            <v>Prvc. Suministro E Instalacion De Poste De Acero Galvanizado En Caliente De 7.00 Metros De Altura, Tronco Conico Poligonal, En Lamina De Acero, Acabado Final En Pintura De Esmalte Para Exteriores, Incluye Base De Concreto</v>
          </cell>
          <cell r="E2825" t="str">
            <v>UN</v>
          </cell>
          <cell r="F2825">
            <v>2277752.34</v>
          </cell>
          <cell r="G2825">
            <v>42573</v>
          </cell>
        </row>
        <row r="2826">
          <cell r="C2826">
            <v>5190</v>
          </cell>
          <cell r="D2826" t="str">
            <v>Pintura Bituminosa De Aluminio Para Cubierta  A Dos Manos</v>
          </cell>
          <cell r="E2826" t="str">
            <v>M2</v>
          </cell>
          <cell r="F2826">
            <v>10309.75</v>
          </cell>
          <cell r="G2826">
            <v>42473</v>
          </cell>
        </row>
        <row r="2827">
          <cell r="C2827">
            <v>5201</v>
          </cell>
          <cell r="D2827" t="str">
            <v>Prvc. Suministro E Instalacion De Transformador Monofasico De 25 Kva, Incluye Elementos De Proteccion, Accesorios Para Poste, Retie, Retilap Y Tramite Ante El Operador De Red</v>
          </cell>
          <cell r="E2827" t="str">
            <v>UN</v>
          </cell>
          <cell r="F2827">
            <v>9748487</v>
          </cell>
          <cell r="G2827">
            <v>42573</v>
          </cell>
        </row>
        <row r="2828">
          <cell r="C2828">
            <v>5202</v>
          </cell>
          <cell r="D2828" t="str">
            <v>Prvc. Suministro E Instalacion De Medidor Semidirecto, Incluye Tc, Protocolo, Bloque De Prueba, Cajas De Policarbonato</v>
          </cell>
          <cell r="E2828" t="str">
            <v>UN</v>
          </cell>
          <cell r="F2828">
            <v>4601948.82</v>
          </cell>
          <cell r="G2828">
            <v>42573</v>
          </cell>
        </row>
        <row r="2829">
          <cell r="C2829">
            <v>5215</v>
          </cell>
          <cell r="D2829" t="str">
            <v>Prvc. Certificación Pararrayo De Distribución</v>
          </cell>
          <cell r="E2829" t="str">
            <v>UN</v>
          </cell>
          <cell r="F2829">
            <v>31000</v>
          </cell>
          <cell r="G2829">
            <v>42474</v>
          </cell>
        </row>
        <row r="2830">
          <cell r="C2830">
            <v>5224</v>
          </cell>
          <cell r="D2830" t="str">
            <v>Prvc. Instalacion De Poste Hpv 1050 Kg 9M</v>
          </cell>
          <cell r="E2830" t="str">
            <v>UN</v>
          </cell>
          <cell r="F2830">
            <v>1284206.76</v>
          </cell>
          <cell r="G2830">
            <v>42573</v>
          </cell>
        </row>
        <row r="2831">
          <cell r="C2831">
            <v>5229</v>
          </cell>
          <cell r="D2831" t="str">
            <v>Prvc. Instalacion De Poste Hpc 800 Dan 12M</v>
          </cell>
          <cell r="E2831" t="str">
            <v>UN</v>
          </cell>
          <cell r="F2831">
            <v>2726791.92</v>
          </cell>
          <cell r="G2831">
            <v>42514</v>
          </cell>
        </row>
        <row r="2832">
          <cell r="C2832">
            <v>5231</v>
          </cell>
          <cell r="D2832" t="str">
            <v>Prvc. Instalacion De Poste Hpc 1250 Dan 12M</v>
          </cell>
          <cell r="E2832" t="str">
            <v>UN</v>
          </cell>
          <cell r="F2832">
            <v>5447630.7999999998</v>
          </cell>
          <cell r="G2832">
            <v>42573</v>
          </cell>
        </row>
        <row r="2833">
          <cell r="C2833">
            <v>5233</v>
          </cell>
          <cell r="D2833" t="str">
            <v>Prvc. Instalacion De Poste Hpc 800 Dan De 14M</v>
          </cell>
          <cell r="E2833" t="str">
            <v>UN</v>
          </cell>
          <cell r="F2833">
            <v>4772319.9800000004</v>
          </cell>
          <cell r="G2833">
            <v>42514</v>
          </cell>
        </row>
        <row r="2834">
          <cell r="C2834">
            <v>5235</v>
          </cell>
          <cell r="D2834" t="str">
            <v>Prvc. Cimentacion Monobloque Cilindrica P/ Apoyo 9 X 1050 Kgf</v>
          </cell>
          <cell r="E2834" t="str">
            <v>UN</v>
          </cell>
          <cell r="F2834">
            <v>329128.24</v>
          </cell>
          <cell r="G2834">
            <v>42573</v>
          </cell>
        </row>
        <row r="2835">
          <cell r="C2835">
            <v>5236</v>
          </cell>
          <cell r="D2835" t="str">
            <v>Prvc. Instalacion De Poste Hpv 750 Kg 12M</v>
          </cell>
          <cell r="E2835" t="str">
            <v>UN</v>
          </cell>
          <cell r="F2835">
            <v>1688801.24</v>
          </cell>
          <cell r="G2835">
            <v>42573</v>
          </cell>
        </row>
        <row r="2836">
          <cell r="C2836">
            <v>5238</v>
          </cell>
          <cell r="D2836" t="str">
            <v>Prvc. Cimentacion Monobloque Cilindrica P/ Apoyo 12 X 750 Kgf</v>
          </cell>
          <cell r="E2836" t="str">
            <v>UN</v>
          </cell>
          <cell r="F2836">
            <v>538251.63</v>
          </cell>
          <cell r="G2836">
            <v>42573</v>
          </cell>
        </row>
        <row r="2837">
          <cell r="C2837">
            <v>5247</v>
          </cell>
          <cell r="D2837" t="str">
            <v>Prvc. Cimentacion Monobloque Cilindrica P/ Apoyo 12 X 800 Dan</v>
          </cell>
          <cell r="E2837" t="str">
            <v>UN</v>
          </cell>
          <cell r="F2837">
            <v>900886.51</v>
          </cell>
          <cell r="G2837">
            <v>42514</v>
          </cell>
        </row>
        <row r="2838">
          <cell r="C2838">
            <v>5254</v>
          </cell>
          <cell r="D2838" t="str">
            <v>Prvc. Cimentacion Monobloque Cilindrica P/ Apoyo 12 X 1250 Dan</v>
          </cell>
          <cell r="E2838" t="str">
            <v>UN</v>
          </cell>
          <cell r="F2838">
            <v>1201182.01</v>
          </cell>
          <cell r="G2838">
            <v>42573</v>
          </cell>
        </row>
        <row r="2839">
          <cell r="C2839">
            <v>5260</v>
          </cell>
          <cell r="D2839" t="str">
            <v>Prvc. Cimentacion Monobloque Cilindrica P/ Apoyo 14 X 800 Dan</v>
          </cell>
          <cell r="E2839" t="str">
            <v>UN</v>
          </cell>
          <cell r="F2839">
            <v>547400.1</v>
          </cell>
          <cell r="G2839">
            <v>42514</v>
          </cell>
        </row>
        <row r="2840">
          <cell r="C2840">
            <v>5267</v>
          </cell>
          <cell r="D2840" t="str">
            <v>Prvc. Tendido De Linea Trif Conductor Aaac 123,3 Mcm - Azusa</v>
          </cell>
          <cell r="E2840" t="str">
            <v>ML</v>
          </cell>
          <cell r="F2840">
            <v>25200.04</v>
          </cell>
          <cell r="G2840">
            <v>42573</v>
          </cell>
        </row>
        <row r="2841">
          <cell r="C2841">
            <v>5270</v>
          </cell>
          <cell r="D2841" t="str">
            <v>Prvc. Tendido En Linea Bif Conductor Aaac 123,3 Mcm - Azusa</v>
          </cell>
          <cell r="E2841" t="str">
            <v>ML</v>
          </cell>
          <cell r="F2841">
            <v>12995.73</v>
          </cell>
          <cell r="G2841">
            <v>42573</v>
          </cell>
        </row>
        <row r="2842">
          <cell r="C2842">
            <v>5273</v>
          </cell>
          <cell r="D2842" t="str">
            <v>Prvc. Reubicación Paso Aéreo Subterraneo Bt</v>
          </cell>
          <cell r="E2842" t="str">
            <v>UN</v>
          </cell>
          <cell r="F2842">
            <v>88027.08</v>
          </cell>
          <cell r="G2842">
            <v>42573</v>
          </cell>
        </row>
        <row r="2843">
          <cell r="C2843">
            <v>5274</v>
          </cell>
          <cell r="D2843" t="str">
            <v>Prvc. Instalacion De Derivacion Trif Rigida Acsr 1/0-1/0 Awg Acsr S/N</v>
          </cell>
          <cell r="E2843" t="str">
            <v>UN</v>
          </cell>
          <cell r="F2843">
            <v>310531.15999999997</v>
          </cell>
          <cell r="G2843">
            <v>42573</v>
          </cell>
        </row>
        <row r="2844">
          <cell r="C2844">
            <v>5278</v>
          </cell>
          <cell r="D2844" t="str">
            <v>Prvc. Instalacion De Derivacion Bif Rigida Acsr 1/0-1/0 Awg Acsr S/N</v>
          </cell>
          <cell r="E2844" t="str">
            <v>UN</v>
          </cell>
          <cell r="F2844">
            <v>213075.93</v>
          </cell>
          <cell r="G2844">
            <v>42573</v>
          </cell>
        </row>
        <row r="2845">
          <cell r="C2845">
            <v>5281</v>
          </cell>
          <cell r="D2845" t="str">
            <v>Prvc. Tablero De Medida Bifásico Autosoportado 6 Medidores Monofásicos 3H</v>
          </cell>
          <cell r="E2845" t="str">
            <v>UN</v>
          </cell>
          <cell r="F2845">
            <v>6551026.6699999999</v>
          </cell>
          <cell r="G2845">
            <v>42573</v>
          </cell>
        </row>
        <row r="2846">
          <cell r="C2846">
            <v>5284</v>
          </cell>
          <cell r="D2846" t="str">
            <v>Prvc. Instalacion De Derivacion Trif Rigida Medio De Vano Acsr 1/0-Acsr 1/0</v>
          </cell>
          <cell r="E2846" t="str">
            <v>UN</v>
          </cell>
          <cell r="F2846">
            <v>328965.61</v>
          </cell>
          <cell r="G2846">
            <v>42573</v>
          </cell>
        </row>
        <row r="2847">
          <cell r="C2847">
            <v>5285</v>
          </cell>
          <cell r="D2847" t="str">
            <v>Prvc. Tablero De Medida Bifásico Autosoportado 12 Medidores Monofásicos 3H</v>
          </cell>
          <cell r="E2847" t="str">
            <v>UN</v>
          </cell>
          <cell r="F2847">
            <v>18957226.670000002</v>
          </cell>
          <cell r="G2847">
            <v>42573</v>
          </cell>
        </row>
        <row r="2848">
          <cell r="C2848">
            <v>5287</v>
          </cell>
          <cell r="D2848" t="str">
            <v>Prvc. Instalacion Derivacion Bif Rigida Medio De Vano Acsr 1/0-Acsr 1/0</v>
          </cell>
          <cell r="E2848" t="str">
            <v>UN</v>
          </cell>
          <cell r="F2848">
            <v>249826.79</v>
          </cell>
          <cell r="G2848">
            <v>42573</v>
          </cell>
        </row>
        <row r="2849">
          <cell r="C2849">
            <v>5288</v>
          </cell>
          <cell r="D2849" t="str">
            <v>Prvc. Tablero De Medida Trifásico Autosoportado 9 Medidores Monofásicos 3H</v>
          </cell>
          <cell r="E2849" t="str">
            <v>UN</v>
          </cell>
          <cell r="F2849">
            <v>12754126.67</v>
          </cell>
          <cell r="G2849">
            <v>42573</v>
          </cell>
        </row>
        <row r="2850">
          <cell r="C2850">
            <v>5289</v>
          </cell>
          <cell r="D2850" t="str">
            <v>Prvc. Desmonte De Poste De Hormigón De 6.00 A 10.00 Metros</v>
          </cell>
          <cell r="E2850" t="str">
            <v>UN</v>
          </cell>
          <cell r="F2850">
            <v>252082.2</v>
          </cell>
          <cell r="G2850">
            <v>42573</v>
          </cell>
        </row>
        <row r="2851">
          <cell r="C2851">
            <v>5292</v>
          </cell>
          <cell r="D2851" t="str">
            <v>Prvc. Instalacion De Conexion Amovible Completa P/ Acsr 1/0 Awg</v>
          </cell>
          <cell r="E2851" t="str">
            <v>UN</v>
          </cell>
          <cell r="F2851">
            <v>101598.53</v>
          </cell>
          <cell r="G2851">
            <v>42573</v>
          </cell>
        </row>
        <row r="2852">
          <cell r="C2852">
            <v>5294</v>
          </cell>
          <cell r="D2852" t="str">
            <v>Prvc. Desmonte De Poste De Hormigón De 11.00 A 12.00 Metros</v>
          </cell>
          <cell r="E2852" t="str">
            <v>UN</v>
          </cell>
          <cell r="F2852">
            <v>319351.71999999997</v>
          </cell>
          <cell r="G2852">
            <v>42573</v>
          </cell>
        </row>
        <row r="2853">
          <cell r="C2853">
            <v>5295</v>
          </cell>
          <cell r="D2853" t="str">
            <v>Prvc. Terminal Ext Contractil En Frio 15 Kv Cable 2</v>
          </cell>
          <cell r="E2853" t="str">
            <v>UN</v>
          </cell>
          <cell r="F2853">
            <v>333234.28000000003</v>
          </cell>
          <cell r="G2853">
            <v>42573</v>
          </cell>
        </row>
        <row r="2854">
          <cell r="C2854">
            <v>5298</v>
          </cell>
          <cell r="D2854" t="str">
            <v>Prvc. Puesta A Tierra C/ Anillo Cerrado En Poste Hormigon De 12 M Copper-Clad Steel</v>
          </cell>
          <cell r="E2854" t="str">
            <v>UN</v>
          </cell>
          <cell r="F2854">
            <v>412479.57</v>
          </cell>
          <cell r="G2854">
            <v>42573</v>
          </cell>
        </row>
        <row r="2855">
          <cell r="C2855">
            <v>5300</v>
          </cell>
          <cell r="D2855" t="str">
            <v>Prvc. Puesta A Tierra C/ Anillo Cerrado En Poste Hormigon De 14 M Copper-Clad Steel</v>
          </cell>
          <cell r="E2855" t="str">
            <v>UN</v>
          </cell>
          <cell r="F2855">
            <v>449269.73</v>
          </cell>
          <cell r="G2855">
            <v>42573</v>
          </cell>
        </row>
        <row r="2856">
          <cell r="C2856">
            <v>5302</v>
          </cell>
          <cell r="D2856" t="str">
            <v>Prvc. Instalacion De Aislador Tipo Poste 13.2 Kv Contaminacion Alta</v>
          </cell>
          <cell r="E2856" t="str">
            <v>UN</v>
          </cell>
          <cell r="F2856">
            <v>243065.41</v>
          </cell>
          <cell r="G2856">
            <v>42573</v>
          </cell>
        </row>
        <row r="2857">
          <cell r="C2857">
            <v>5304</v>
          </cell>
          <cell r="D2857" t="str">
            <v>Prvc. Instalacion De Cadena De Amarre 13.2 Kv Conductor T1 Cont Normal</v>
          </cell>
          <cell r="E2857" t="str">
            <v>UN</v>
          </cell>
          <cell r="F2857">
            <v>142367.29999999999</v>
          </cell>
          <cell r="G2857">
            <v>42573</v>
          </cell>
        </row>
        <row r="2858">
          <cell r="C2858">
            <v>5306</v>
          </cell>
          <cell r="D2858" t="str">
            <v>Prvc.Desmonte De Poste De Hormigón De 14.00 Metros</v>
          </cell>
          <cell r="E2858" t="str">
            <v>UN</v>
          </cell>
          <cell r="F2858">
            <v>360330.29</v>
          </cell>
          <cell r="G2858">
            <v>42573</v>
          </cell>
        </row>
        <row r="2859">
          <cell r="C2859">
            <v>5307</v>
          </cell>
          <cell r="D2859" t="str">
            <v>Prvc. Instalacion De Retencion Pref. "Z" Ais. 57/1-3 Acsr. 1/0</v>
          </cell>
          <cell r="E2859" t="str">
            <v>UN</v>
          </cell>
          <cell r="F2859">
            <v>33061.94</v>
          </cell>
          <cell r="G2859">
            <v>42573</v>
          </cell>
        </row>
        <row r="2860">
          <cell r="C2860">
            <v>5310</v>
          </cell>
          <cell r="D2860" t="str">
            <v>Prvc. Desmonte De Armado De M.T. De Disposición En Dos Crucetas</v>
          </cell>
          <cell r="E2860" t="str">
            <v>UN</v>
          </cell>
          <cell r="F2860">
            <v>66606.16</v>
          </cell>
          <cell r="G2860">
            <v>42573</v>
          </cell>
        </row>
        <row r="2861">
          <cell r="C2861">
            <v>5312</v>
          </cell>
          <cell r="D2861" t="str">
            <v>Prvc. Instalacion De Retencion Pref. "Omega Dob" Ais. 57/1-3 Acsr. 1/0</v>
          </cell>
          <cell r="E2861" t="str">
            <v>UN</v>
          </cell>
          <cell r="F2861">
            <v>36319.53</v>
          </cell>
          <cell r="G2861">
            <v>42573</v>
          </cell>
        </row>
        <row r="2862">
          <cell r="C2862">
            <v>5313</v>
          </cell>
          <cell r="D2862" t="str">
            <v>Prvc. Desmonte De Armado De M.T. De Disposición  En Una Cruceta</v>
          </cell>
          <cell r="E2862" t="str">
            <v>UN</v>
          </cell>
          <cell r="F2862">
            <v>30679.84</v>
          </cell>
          <cell r="G2862">
            <v>42573</v>
          </cell>
        </row>
        <row r="2863">
          <cell r="C2863">
            <v>5316</v>
          </cell>
          <cell r="D2863" t="str">
            <v>Prvc. Instalacion De Armado Trif Alineacion Disp Bandera 13.2 Kv</v>
          </cell>
          <cell r="E2863" t="str">
            <v>UN</v>
          </cell>
          <cell r="F2863">
            <v>490000.74</v>
          </cell>
          <cell r="G2863">
            <v>42573</v>
          </cell>
        </row>
        <row r="2864">
          <cell r="C2864">
            <v>5318</v>
          </cell>
          <cell r="D2864" t="str">
            <v>Prvc. Instalacion De Armado Trif Ang 5º A 20º/30º Disp Bandera 13.2 Kv</v>
          </cell>
          <cell r="E2864" t="str">
            <v>UN</v>
          </cell>
          <cell r="F2864">
            <v>948891.15</v>
          </cell>
          <cell r="G2864">
            <v>42573</v>
          </cell>
        </row>
        <row r="2865">
          <cell r="C2865">
            <v>5320</v>
          </cell>
          <cell r="D2865" t="str">
            <v>Piso En Cerámica Para Exterior Acabado Rústico</v>
          </cell>
          <cell r="E2865" t="str">
            <v>M2</v>
          </cell>
          <cell r="F2865">
            <v>66503.41</v>
          </cell>
          <cell r="G2865">
            <v>42478</v>
          </cell>
        </row>
        <row r="2866">
          <cell r="C2866">
            <v>5322</v>
          </cell>
          <cell r="D2866" t="str">
            <v>Prvc. Instalacion De Armado Trif Anclaje 30 A 60º Disp Bandera 13.2 Kv</v>
          </cell>
          <cell r="E2866" t="str">
            <v>UN</v>
          </cell>
          <cell r="F2866">
            <v>890918.97</v>
          </cell>
          <cell r="G2866">
            <v>42573</v>
          </cell>
        </row>
        <row r="2867">
          <cell r="C2867">
            <v>5323</v>
          </cell>
          <cell r="D2867" t="str">
            <v>Prvc. Instalacion De Armado Trif Fin De Linea Disp Bandera 13.2 Kv</v>
          </cell>
          <cell r="E2867" t="str">
            <v>UN</v>
          </cell>
          <cell r="F2867">
            <v>890918.97</v>
          </cell>
          <cell r="G2867">
            <v>42573</v>
          </cell>
        </row>
        <row r="2868">
          <cell r="C2868">
            <v>5324</v>
          </cell>
          <cell r="D2868" t="str">
            <v>Prvc. Instalacion De Armado Bif Alineacion Disp Bandera 13.2 Kv</v>
          </cell>
          <cell r="E2868" t="str">
            <v>UN</v>
          </cell>
          <cell r="F2868">
            <v>480338.71</v>
          </cell>
          <cell r="G2868">
            <v>42573</v>
          </cell>
        </row>
        <row r="2869">
          <cell r="C2869">
            <v>5325</v>
          </cell>
          <cell r="D2869" t="str">
            <v>Prvc. Desmonte De Línea Aérea M.T.Trifásica Calibre 4 A 4/0 Awg Y Equivalentes Mcm</v>
          </cell>
          <cell r="E2869" t="str">
            <v>ML</v>
          </cell>
          <cell r="F2869">
            <v>2785.15</v>
          </cell>
          <cell r="G2869">
            <v>42573</v>
          </cell>
        </row>
        <row r="2870">
          <cell r="C2870">
            <v>5327</v>
          </cell>
          <cell r="D2870" t="str">
            <v>Prvc. Desmonte De Línea Aérea M.T. Bifásica Calibre 4 A 4/0 Awg Y Equivalentes Mcm</v>
          </cell>
          <cell r="E2870" t="str">
            <v>ML</v>
          </cell>
          <cell r="F2870">
            <v>1895.64</v>
          </cell>
          <cell r="G2870">
            <v>42573</v>
          </cell>
        </row>
        <row r="2871">
          <cell r="C2871">
            <v>5329</v>
          </cell>
          <cell r="D2871" t="str">
            <v>Prvc. Instalacion De Armado Bif Ang 5º A 20º/30º Disp Bandera 13.2 Kv</v>
          </cell>
          <cell r="E2871" t="str">
            <v>UN</v>
          </cell>
          <cell r="F2871">
            <v>929567.09</v>
          </cell>
          <cell r="G2871">
            <v>42573</v>
          </cell>
        </row>
        <row r="2872">
          <cell r="C2872">
            <v>5330</v>
          </cell>
          <cell r="D2872" t="str">
            <v>Prvc. Retiro Puente De Línea Trifásico En Circuito M.T</v>
          </cell>
          <cell r="E2872" t="str">
            <v>UN</v>
          </cell>
          <cell r="F2872">
            <v>51104.32</v>
          </cell>
          <cell r="G2872">
            <v>42573</v>
          </cell>
        </row>
        <row r="2873">
          <cell r="C2873">
            <v>5332</v>
          </cell>
          <cell r="D2873" t="str">
            <v>Prvc. Retiro Puente De Línea En Medio De Vano Circuito Mt Trifásico</v>
          </cell>
          <cell r="E2873" t="str">
            <v>UN</v>
          </cell>
          <cell r="F2873">
            <v>165959.71</v>
          </cell>
          <cell r="G2873">
            <v>42573</v>
          </cell>
        </row>
        <row r="2874">
          <cell r="C2874">
            <v>5334</v>
          </cell>
          <cell r="D2874" t="str">
            <v>Prvc. Instalacion De Armado Bif Anclaje 30 A 60º Disp Bandera 13.2 Kv</v>
          </cell>
          <cell r="E2874" t="str">
            <v>UN</v>
          </cell>
          <cell r="F2874">
            <v>890918.97</v>
          </cell>
          <cell r="G2874">
            <v>42573</v>
          </cell>
        </row>
        <row r="2875">
          <cell r="C2875">
            <v>5335</v>
          </cell>
          <cell r="D2875" t="str">
            <v>Prvc. Retiro Puente De Línea Bifásico En Poste Circuito Mt</v>
          </cell>
          <cell r="E2875" t="str">
            <v>UN</v>
          </cell>
          <cell r="F2875">
            <v>35926.32</v>
          </cell>
          <cell r="G2875">
            <v>42573</v>
          </cell>
        </row>
        <row r="2876">
          <cell r="C2876">
            <v>5337</v>
          </cell>
          <cell r="D2876" t="str">
            <v>Prvc. Retiro De Puente De Línea En Medio De Vano Circuito Mt Bifásico</v>
          </cell>
          <cell r="E2876" t="str">
            <v>UN</v>
          </cell>
          <cell r="F2876">
            <v>150781.70000000001</v>
          </cell>
          <cell r="G2876">
            <v>42573</v>
          </cell>
        </row>
        <row r="2877">
          <cell r="C2877">
            <v>5338</v>
          </cell>
          <cell r="D2877" t="str">
            <v>Prvc. Instalacion De Armado Bif Fin De Linea Disp Bandera 13.2 Kv</v>
          </cell>
          <cell r="E2877" t="str">
            <v>UN</v>
          </cell>
          <cell r="F2877">
            <v>890918.97</v>
          </cell>
          <cell r="G2877">
            <v>42573</v>
          </cell>
        </row>
        <row r="2878">
          <cell r="C2878">
            <v>5340</v>
          </cell>
          <cell r="D2878" t="str">
            <v>Prvc. Desmontaje De Retenida Sencilla Primaria</v>
          </cell>
          <cell r="E2878" t="str">
            <v>UN</v>
          </cell>
          <cell r="F2878">
            <v>40935.19</v>
          </cell>
          <cell r="G2878">
            <v>42573</v>
          </cell>
        </row>
        <row r="2879">
          <cell r="C2879">
            <v>5342</v>
          </cell>
          <cell r="D2879" t="str">
            <v>Prvc. Instalacion De Trafo Mono En Poste Nn 13.2 Kv /120-240 V - 37.5 Kva Con Prot.</v>
          </cell>
          <cell r="E2879" t="str">
            <v>UN</v>
          </cell>
          <cell r="F2879">
            <v>8826464.3800000008</v>
          </cell>
          <cell r="G2879">
            <v>42573</v>
          </cell>
        </row>
        <row r="2880">
          <cell r="C2880">
            <v>5343</v>
          </cell>
          <cell r="D2880" t="str">
            <v>Prvc. Desmontaje De Retenida Secundaria</v>
          </cell>
          <cell r="E2880" t="str">
            <v>UN</v>
          </cell>
          <cell r="F2880">
            <v>36487.730000000003</v>
          </cell>
          <cell r="G2880">
            <v>42573</v>
          </cell>
        </row>
        <row r="2881">
          <cell r="C2881">
            <v>5345</v>
          </cell>
          <cell r="D2881" t="str">
            <v>Prvc. Desmontaje De Retenida Aérea Poste A Poste</v>
          </cell>
          <cell r="E2881" t="str">
            <v>UN</v>
          </cell>
          <cell r="F2881">
            <v>40935.19</v>
          </cell>
          <cell r="G2881">
            <v>42573</v>
          </cell>
        </row>
        <row r="2882">
          <cell r="C2882">
            <v>5346</v>
          </cell>
          <cell r="D2882" t="str">
            <v>Prvc. Desmonte Aislador Porc. Tipo Poste 13.2 Kv</v>
          </cell>
          <cell r="E2882" t="str">
            <v>UN</v>
          </cell>
          <cell r="F2882">
            <v>20424.48</v>
          </cell>
          <cell r="G2882">
            <v>42573</v>
          </cell>
        </row>
        <row r="2883">
          <cell r="C2883">
            <v>5348</v>
          </cell>
          <cell r="D2883" t="str">
            <v>Prcv. Desmonte De Cadena De Amarre Porc. Tres Discos 13.2 Kv</v>
          </cell>
          <cell r="E2883" t="str">
            <v>UN</v>
          </cell>
          <cell r="F2883">
            <v>20424.48</v>
          </cell>
          <cell r="G2883">
            <v>42573</v>
          </cell>
        </row>
        <row r="2884">
          <cell r="C2884">
            <v>5351</v>
          </cell>
          <cell r="D2884" t="str">
            <v>Prvc. Instalacion De Tres Cortacircuitos Nn Completo 13.2 Kv 100 A</v>
          </cell>
          <cell r="E2884" t="str">
            <v>UN</v>
          </cell>
          <cell r="F2884">
            <v>1037230.86</v>
          </cell>
          <cell r="G2884">
            <v>42573</v>
          </cell>
        </row>
        <row r="2885">
          <cell r="C2885">
            <v>5354</v>
          </cell>
          <cell r="D2885" t="str">
            <v>Prvc. Suplemento De Trabajo En Tensión Instalación De Poste De 12 A 14 Metros</v>
          </cell>
          <cell r="E2885" t="str">
            <v>UN</v>
          </cell>
          <cell r="F2885">
            <v>64418.52</v>
          </cell>
          <cell r="G2885">
            <v>42573</v>
          </cell>
        </row>
        <row r="2886">
          <cell r="C2886">
            <v>5356</v>
          </cell>
          <cell r="D2886" t="str">
            <v>Prvc. Instalacion De Dos Cortacircuitos Nn Completo 13.2 Kv 100 A</v>
          </cell>
          <cell r="E2886" t="str">
            <v>UN</v>
          </cell>
          <cell r="F2886">
            <v>691470.56</v>
          </cell>
          <cell r="G2886">
            <v>42573</v>
          </cell>
        </row>
        <row r="2887">
          <cell r="C2887">
            <v>5359</v>
          </cell>
          <cell r="D2887" t="str">
            <v>Prvc. Montaje De Tres Pararrayos 13.2 Kv Fijacion En Cruc. Met.</v>
          </cell>
          <cell r="E2887" t="str">
            <v>UN</v>
          </cell>
          <cell r="F2887">
            <v>653455.61</v>
          </cell>
          <cell r="G2887">
            <v>42573</v>
          </cell>
        </row>
        <row r="2888">
          <cell r="C2888">
            <v>5361</v>
          </cell>
          <cell r="D2888" t="str">
            <v>Prvc. Montaje De Dos Pararrayos 13.2 Kv Fijacion En Cruc. Met.</v>
          </cell>
          <cell r="E2888" t="str">
            <v>UN</v>
          </cell>
          <cell r="F2888">
            <v>460447.32</v>
          </cell>
          <cell r="G2888">
            <v>42573</v>
          </cell>
        </row>
        <row r="2889">
          <cell r="C2889">
            <v>5363</v>
          </cell>
          <cell r="D2889" t="str">
            <v>Prvc. Montaje Retenida Mt 3/8" En Poste Nn C/Poste Aux (Band Fin Linea)</v>
          </cell>
          <cell r="E2889" t="str">
            <v>UN</v>
          </cell>
          <cell r="F2889">
            <v>658171.78</v>
          </cell>
          <cell r="G2889">
            <v>42573</v>
          </cell>
        </row>
        <row r="2890">
          <cell r="C2890">
            <v>5365</v>
          </cell>
          <cell r="D2890" t="str">
            <v>Prvc. Construccion De Registro Sb 300 M.T. Tipo 1 - 1.3 M X 1.3 M X 1.6 M</v>
          </cell>
          <cell r="E2890" t="str">
            <v>UN</v>
          </cell>
          <cell r="F2890">
            <v>2806295.47</v>
          </cell>
          <cell r="G2890">
            <v>42573</v>
          </cell>
        </row>
        <row r="2891">
          <cell r="C2891">
            <v>5367</v>
          </cell>
          <cell r="D2891" t="str">
            <v>Prvc. Apertura O Cierre De Equip De Maniobra Mono O Trif</v>
          </cell>
          <cell r="E2891" t="str">
            <v>UN</v>
          </cell>
          <cell r="F2891">
            <v>7755</v>
          </cell>
          <cell r="G2891">
            <v>42573</v>
          </cell>
        </row>
        <row r="2892">
          <cell r="C2892">
            <v>5369</v>
          </cell>
          <cell r="D2892" t="str">
            <v>Prvc. Vano Retensado Lin (1F) 1/O A 4/0 Cu 4/0 A 477 Mcm Al Acsr</v>
          </cell>
          <cell r="E2892" t="str">
            <v>UN</v>
          </cell>
          <cell r="F2892">
            <v>37820.620000000003</v>
          </cell>
          <cell r="G2892">
            <v>42573</v>
          </cell>
        </row>
        <row r="2893">
          <cell r="C2893">
            <v>5372</v>
          </cell>
          <cell r="D2893" t="str">
            <v>Prvc. Suplemento De Trabajo En Tensión Cruceta Auxiliar De Protecciones</v>
          </cell>
          <cell r="E2893" t="str">
            <v>UN</v>
          </cell>
          <cell r="F2893">
            <v>36810.58</v>
          </cell>
          <cell r="G2893">
            <v>42573</v>
          </cell>
        </row>
        <row r="2894">
          <cell r="C2894">
            <v>5373</v>
          </cell>
          <cell r="D2894" t="str">
            <v>Prvc. Suplemento De Trabajo En Tensión Arm Simp Trif/Bif Alineación Disp Hor</v>
          </cell>
          <cell r="E2894" t="str">
            <v>UN</v>
          </cell>
          <cell r="F2894">
            <v>64418.52</v>
          </cell>
          <cell r="G2894">
            <v>42573</v>
          </cell>
        </row>
        <row r="2895">
          <cell r="C2895">
            <v>5374</v>
          </cell>
          <cell r="D2895" t="str">
            <v>Prvc. Puente Simp Conexion Bt Trafo Mono 2 Bornas Tipo Poste 25.50 Y 75 Kva</v>
          </cell>
          <cell r="E2895" t="str">
            <v>UN</v>
          </cell>
          <cell r="F2895">
            <v>155632.07999999999</v>
          </cell>
          <cell r="G2895">
            <v>42573</v>
          </cell>
        </row>
        <row r="2896">
          <cell r="C2896">
            <v>5375</v>
          </cell>
          <cell r="D2896" t="str">
            <v>Prvc. Suplemento De Trabajo En Tensión Arm Simp Trif/Bif Angulo Disp Hor</v>
          </cell>
          <cell r="E2896" t="str">
            <v>UN</v>
          </cell>
          <cell r="F2896">
            <v>64418.52</v>
          </cell>
          <cell r="G2896">
            <v>42573</v>
          </cell>
        </row>
        <row r="2897">
          <cell r="C2897">
            <v>5376</v>
          </cell>
          <cell r="D2897" t="str">
            <v>Prvc. Suplemento De Trabajo En Tensión Arm Simp Trif/Bif Anclaje Y Fin De Línea Disp Hor</v>
          </cell>
          <cell r="E2897" t="str">
            <v>UN</v>
          </cell>
          <cell r="F2897">
            <v>64418.52</v>
          </cell>
          <cell r="G2897">
            <v>42573</v>
          </cell>
        </row>
        <row r="2898">
          <cell r="C2898">
            <v>5377</v>
          </cell>
          <cell r="D2898" t="str">
            <v>Prvc. Suplemento De Trabajo En Tensión Vano Retensado Lin (1 F) 1/0 A 4/0 Cu 4/0 A 477Mcm Al, Acsr</v>
          </cell>
          <cell r="E2898" t="str">
            <v>UN</v>
          </cell>
          <cell r="F2898">
            <v>18405.29</v>
          </cell>
          <cell r="G2898">
            <v>42573</v>
          </cell>
        </row>
        <row r="2899">
          <cell r="C2899">
            <v>5378</v>
          </cell>
          <cell r="D2899" t="str">
            <v>Prvc. Suplemento De Trabajo En Tensión Cortacircuito Nn Completo 13.2 Kv 100 A</v>
          </cell>
          <cell r="E2899" t="str">
            <v>UN</v>
          </cell>
          <cell r="F2899">
            <v>46013.23</v>
          </cell>
          <cell r="G2899">
            <v>42573</v>
          </cell>
        </row>
        <row r="2900">
          <cell r="C2900">
            <v>5379</v>
          </cell>
          <cell r="D2900" t="str">
            <v>Prvc. Suplemento De Trabajo En Tensión Instalación De Aislador Tipo Poste</v>
          </cell>
          <cell r="E2900" t="str">
            <v>UN</v>
          </cell>
          <cell r="F2900">
            <v>36810.58</v>
          </cell>
          <cell r="G2900">
            <v>42573</v>
          </cell>
        </row>
        <row r="2901">
          <cell r="C2901">
            <v>5380</v>
          </cell>
          <cell r="D2901" t="str">
            <v>Prvc. Suplemento De Trabajo En Tensión Cadena De Amarre</v>
          </cell>
          <cell r="E2901" t="str">
            <v>UN</v>
          </cell>
          <cell r="F2901">
            <v>36810.58</v>
          </cell>
          <cell r="G2901">
            <v>42573</v>
          </cell>
        </row>
        <row r="2902">
          <cell r="C2902">
            <v>5382</v>
          </cell>
          <cell r="D2902" t="str">
            <v>Prvc. Suplemento De Trabajo En Tensión Instalación Puente De Línea Trifásico M.T.</v>
          </cell>
          <cell r="E2902" t="str">
            <v>UN</v>
          </cell>
          <cell r="F2902">
            <v>27607.94</v>
          </cell>
          <cell r="G2902">
            <v>42573</v>
          </cell>
        </row>
        <row r="2903">
          <cell r="C2903">
            <v>5383</v>
          </cell>
          <cell r="D2903" t="str">
            <v>Prvc. Tendido De Linea Trenzada Triplex 4/0</v>
          </cell>
          <cell r="E2903" t="str">
            <v>ML</v>
          </cell>
          <cell r="F2903">
            <v>45826.400000000001</v>
          </cell>
          <cell r="G2903">
            <v>42573</v>
          </cell>
        </row>
        <row r="2904">
          <cell r="C2904">
            <v>5384</v>
          </cell>
          <cell r="D2904" t="str">
            <v>Prvc. Suplemento De Trabajo En Tensión Instalación Puente De Línea Bifásico M.T.</v>
          </cell>
          <cell r="E2904" t="str">
            <v>UN</v>
          </cell>
          <cell r="F2904">
            <v>22086.35</v>
          </cell>
          <cell r="G2904">
            <v>42573</v>
          </cell>
        </row>
        <row r="2905">
          <cell r="C2905">
            <v>5385</v>
          </cell>
          <cell r="D2905" t="str">
            <v>Prvc. Suplemento De Trabajo En Tensión Instalación De Estribo Para Conector Amovible</v>
          </cell>
          <cell r="E2905" t="str">
            <v>UN</v>
          </cell>
          <cell r="F2905">
            <v>18405.29</v>
          </cell>
          <cell r="G2905">
            <v>42573</v>
          </cell>
        </row>
        <row r="2906">
          <cell r="C2906">
            <v>5387</v>
          </cell>
          <cell r="D2906" t="str">
            <v>Prvc. Suplemento De Trabajo En Tensión Desmontaje De Postes Mt</v>
          </cell>
          <cell r="E2906" t="str">
            <v>UN</v>
          </cell>
          <cell r="F2906">
            <v>64418.52</v>
          </cell>
          <cell r="G2906">
            <v>42573</v>
          </cell>
        </row>
        <row r="2907">
          <cell r="C2907">
            <v>5388</v>
          </cell>
          <cell r="D2907" t="str">
            <v>Prvc. Suplemento De Trabajo En Tensión Desm Arm En Cruceta Sencilla</v>
          </cell>
          <cell r="E2907" t="str">
            <v>UN</v>
          </cell>
          <cell r="F2907">
            <v>27607.94</v>
          </cell>
          <cell r="G2907">
            <v>42573</v>
          </cell>
        </row>
        <row r="2908">
          <cell r="C2908">
            <v>5389</v>
          </cell>
          <cell r="D2908" t="str">
            <v>Prvc. Suplemento De Trabajo En Tensión Desm Arm En Cruceta Doble</v>
          </cell>
          <cell r="E2908" t="str">
            <v>UN</v>
          </cell>
          <cell r="F2908">
            <v>27607.94</v>
          </cell>
          <cell r="G2908">
            <v>42573</v>
          </cell>
        </row>
        <row r="2909">
          <cell r="C2909">
            <v>5390</v>
          </cell>
          <cell r="D2909" t="str">
            <v>Prvc. Construccion Canalizacion C/ Un Tubo De 1" Diam En Lecho De Arena</v>
          </cell>
          <cell r="E2909" t="str">
            <v>ML</v>
          </cell>
          <cell r="F2909">
            <v>6464.19</v>
          </cell>
          <cell r="G2909">
            <v>42573</v>
          </cell>
        </row>
        <row r="2910">
          <cell r="C2910">
            <v>5391</v>
          </cell>
          <cell r="D2910" t="str">
            <v>Prvc. Supl Tet Desm. Seccionador Fusible O Pararrayo</v>
          </cell>
          <cell r="E2910" t="str">
            <v>UN</v>
          </cell>
          <cell r="F2910">
            <v>18405.29</v>
          </cell>
          <cell r="G2910">
            <v>42573</v>
          </cell>
        </row>
        <row r="2911">
          <cell r="C2911">
            <v>5393</v>
          </cell>
          <cell r="D2911" t="str">
            <v>Prvc. Suplemento De Trabajo En Tensión Reub Interruptor - Seccionador Trifásico</v>
          </cell>
          <cell r="E2911" t="str">
            <v>UN</v>
          </cell>
          <cell r="F2911">
            <v>102701.52</v>
          </cell>
          <cell r="G2911">
            <v>42573</v>
          </cell>
        </row>
        <row r="2912">
          <cell r="C2912">
            <v>5395</v>
          </cell>
          <cell r="D2912" t="str">
            <v>Prvc. Supl Tet Desm. Aisl Multipar O Tipo Poste</v>
          </cell>
          <cell r="E2912" t="str">
            <v>UN</v>
          </cell>
          <cell r="F2912">
            <v>27607.94</v>
          </cell>
          <cell r="G2912">
            <v>42573</v>
          </cell>
        </row>
        <row r="2913">
          <cell r="C2913">
            <v>5396</v>
          </cell>
          <cell r="D2913" t="str">
            <v>Prvc. Supl Tet Desm. Cadena De Amarre</v>
          </cell>
          <cell r="E2913" t="str">
            <v>UN</v>
          </cell>
          <cell r="F2913">
            <v>27607.94</v>
          </cell>
          <cell r="G2913">
            <v>42573</v>
          </cell>
        </row>
        <row r="2914">
          <cell r="C2914">
            <v>5397</v>
          </cell>
          <cell r="D2914" t="str">
            <v>Prvc. Certificación Retie</v>
          </cell>
          <cell r="E2914" t="str">
            <v>GL</v>
          </cell>
          <cell r="F2914">
            <v>96034771.790000007</v>
          </cell>
          <cell r="G2914">
            <v>42487</v>
          </cell>
        </row>
        <row r="2915">
          <cell r="C2915">
            <v>5398</v>
          </cell>
          <cell r="D2915" t="str">
            <v>Prvc. Certificación Retilap</v>
          </cell>
          <cell r="E2915" t="str">
            <v>GL</v>
          </cell>
          <cell r="F2915">
            <v>44015040</v>
          </cell>
          <cell r="G2915">
            <v>42487</v>
          </cell>
        </row>
        <row r="2916">
          <cell r="C2916">
            <v>5399</v>
          </cell>
          <cell r="D2916" t="str">
            <v>Gestiones Ante Electricaribe</v>
          </cell>
          <cell r="E2916" t="str">
            <v>GL</v>
          </cell>
          <cell r="F2916">
            <v>2900000</v>
          </cell>
          <cell r="G2916">
            <v>42578</v>
          </cell>
        </row>
        <row r="2917">
          <cell r="C2917">
            <v>5400</v>
          </cell>
          <cell r="D2917" t="str">
            <v>Prvc. Desmonte De Perchas De 1 Puesto</v>
          </cell>
          <cell r="E2917" t="str">
            <v>UN</v>
          </cell>
          <cell r="F2917">
            <v>15501.83</v>
          </cell>
          <cell r="G2917">
            <v>42573</v>
          </cell>
        </row>
        <row r="2918">
          <cell r="C2918">
            <v>5402</v>
          </cell>
          <cell r="D2918" t="str">
            <v>Prvc. Construccion Canalizacion C/ Dos Tubos De 1" Diam En Lecho De Arena</v>
          </cell>
          <cell r="E2918" t="str">
            <v>ML</v>
          </cell>
          <cell r="F2918">
            <v>11803.56</v>
          </cell>
          <cell r="G2918">
            <v>42573</v>
          </cell>
        </row>
        <row r="2919">
          <cell r="C2919">
            <v>5404</v>
          </cell>
          <cell r="D2919" t="str">
            <v>Prvc. Desmonte Percha De 3 Puestos</v>
          </cell>
          <cell r="E2919" t="str">
            <v>UN</v>
          </cell>
          <cell r="F2919">
            <v>35926.32</v>
          </cell>
          <cell r="G2919">
            <v>42573</v>
          </cell>
        </row>
        <row r="2920">
          <cell r="C2920">
            <v>5406</v>
          </cell>
          <cell r="D2920" t="str">
            <v>Prvc. Construccion Canalizacion C/ Tres Tubos De 1" Diam En Lecho De Arena</v>
          </cell>
          <cell r="E2920" t="str">
            <v>ML</v>
          </cell>
          <cell r="F2920">
            <v>17199.38</v>
          </cell>
          <cell r="G2920">
            <v>42573</v>
          </cell>
        </row>
        <row r="2921">
          <cell r="C2921">
            <v>5407</v>
          </cell>
          <cell r="D2921" t="str">
            <v>Prvc. Desmonte De Línea Bt (Rt) Triplex 2 A 4/0</v>
          </cell>
          <cell r="E2921" t="str">
            <v>UN</v>
          </cell>
          <cell r="F2921">
            <v>4119.38</v>
          </cell>
          <cell r="G2921">
            <v>42573</v>
          </cell>
        </row>
        <row r="2922">
          <cell r="C2922">
            <v>5410</v>
          </cell>
          <cell r="D2922" t="str">
            <v>Prvc. Desmonte De Línea Bt (Ra) 1 Hilo No. 4 A 1/0</v>
          </cell>
          <cell r="E2922" t="str">
            <v>UN</v>
          </cell>
          <cell r="F2922">
            <v>1006.78</v>
          </cell>
          <cell r="G2922">
            <v>42573</v>
          </cell>
        </row>
        <row r="2923">
          <cell r="C2923">
            <v>5411</v>
          </cell>
          <cell r="D2923" t="str">
            <v>Prvc. Construccion Canalizacion C/ Cuatro Tubos De 1" Diam En Lecho De Arena</v>
          </cell>
          <cell r="E2923" t="str">
            <v>ML</v>
          </cell>
          <cell r="F2923">
            <v>22704.03</v>
          </cell>
          <cell r="G2923">
            <v>42702</v>
          </cell>
        </row>
        <row r="2924">
          <cell r="C2924">
            <v>5413</v>
          </cell>
          <cell r="D2924" t="str">
            <v>Prvc. Desm. Caja Deriv Acomet Trif</v>
          </cell>
          <cell r="E2924" t="str">
            <v>UN</v>
          </cell>
          <cell r="F2924">
            <v>67619.88</v>
          </cell>
          <cell r="G2924">
            <v>42573</v>
          </cell>
        </row>
        <row r="2925">
          <cell r="C2925">
            <v>5416</v>
          </cell>
          <cell r="D2925" t="str">
            <v>Prvc. Retiro De Luminaria Ap</v>
          </cell>
          <cell r="E2925" t="str">
            <v>UN</v>
          </cell>
          <cell r="F2925">
            <v>26232.39</v>
          </cell>
          <cell r="G2925">
            <v>42573</v>
          </cell>
        </row>
        <row r="2926">
          <cell r="C2926">
            <v>5418</v>
          </cell>
          <cell r="D2926" t="str">
            <v>Prvc. Construccion Canalizacion C/ Cinco Tubos De 1" Diam En Lecho De Arena</v>
          </cell>
          <cell r="E2926" t="str">
            <v>ML</v>
          </cell>
          <cell r="F2926">
            <v>30648.61</v>
          </cell>
          <cell r="G2926">
            <v>42573</v>
          </cell>
        </row>
        <row r="2927">
          <cell r="C2927">
            <v>5420</v>
          </cell>
          <cell r="D2927" t="str">
            <v>Prvc. Construccion Canalizacion C/ Seis Tubos De 1" Diam En Lecho De Arena</v>
          </cell>
          <cell r="E2927" t="str">
            <v>ML</v>
          </cell>
          <cell r="F2927">
            <v>36252.32</v>
          </cell>
          <cell r="G2927">
            <v>42573</v>
          </cell>
        </row>
        <row r="2928">
          <cell r="C2928">
            <v>5422</v>
          </cell>
          <cell r="D2928" t="str">
            <v>Prvc. Construccion Canalizacion C/ Siete Tubos De 1" Diam En Lecho De Arena</v>
          </cell>
          <cell r="E2928" t="str">
            <v>ML</v>
          </cell>
          <cell r="F2928">
            <v>42064.97</v>
          </cell>
          <cell r="G2928">
            <v>42573</v>
          </cell>
        </row>
        <row r="2929">
          <cell r="C2929">
            <v>5424</v>
          </cell>
          <cell r="D2929" t="str">
            <v>Prvc. Construccion Canalizacion C/ Ocho Tubos De 1" Diam En Lecho De Arena</v>
          </cell>
          <cell r="E2929" t="str">
            <v>ML</v>
          </cell>
          <cell r="F2929">
            <v>48163.6</v>
          </cell>
          <cell r="G2929">
            <v>42573</v>
          </cell>
        </row>
        <row r="2930">
          <cell r="C2930">
            <v>5426</v>
          </cell>
          <cell r="D2930" t="str">
            <v>Prvc. Contruccion Canalizacion C/ Nueve Tubos De 1" Diam En Lecho De Arena</v>
          </cell>
          <cell r="E2930" t="str">
            <v>ML</v>
          </cell>
          <cell r="F2930">
            <v>54647.15</v>
          </cell>
          <cell r="G2930">
            <v>42514</v>
          </cell>
        </row>
        <row r="2931">
          <cell r="C2931">
            <v>5428</v>
          </cell>
          <cell r="D2931" t="str">
            <v>Prvc. Construccion Canalizacion C/ Diez Tubos De 1" Diam En Lecho De Arena</v>
          </cell>
          <cell r="E2931" t="str">
            <v>ML</v>
          </cell>
          <cell r="F2931">
            <v>61930.61</v>
          </cell>
          <cell r="G2931">
            <v>42514</v>
          </cell>
        </row>
        <row r="2932">
          <cell r="C2932">
            <v>5430</v>
          </cell>
          <cell r="D2932" t="str">
            <v>Prvc. Construccion Canalizacion C/ Once Tubos De 1" Diam En Lecho De Arena</v>
          </cell>
          <cell r="E2932" t="str">
            <v>ML</v>
          </cell>
          <cell r="F2932">
            <v>69578.55</v>
          </cell>
          <cell r="G2932">
            <v>42514</v>
          </cell>
        </row>
        <row r="2933">
          <cell r="C2933">
            <v>5432</v>
          </cell>
          <cell r="D2933" t="str">
            <v>Prvc. Construccion Canalizacion C/ Doce Tubos De 1" Diam En Lecho De Arena</v>
          </cell>
          <cell r="E2933" t="str">
            <v>ML</v>
          </cell>
          <cell r="F2933">
            <v>77531.77</v>
          </cell>
          <cell r="G2933">
            <v>42514</v>
          </cell>
        </row>
        <row r="2934">
          <cell r="C2934">
            <v>5434</v>
          </cell>
          <cell r="D2934" t="str">
            <v>Prvc. Instalacion Paso Aereo Subterraneo Bt En Poste Tuberia De 4"</v>
          </cell>
          <cell r="E2934" t="str">
            <v>UN</v>
          </cell>
          <cell r="F2934">
            <v>626222.62</v>
          </cell>
          <cell r="G2934">
            <v>42573</v>
          </cell>
        </row>
        <row r="2935">
          <cell r="C2935">
            <v>5436</v>
          </cell>
          <cell r="D2935" t="str">
            <v>Prvc. Construccion Registro Con Tapa De 0.6 X 0.6 X 0.6 Metros En Mamposteria</v>
          </cell>
          <cell r="E2935" t="str">
            <v>UN</v>
          </cell>
          <cell r="F2935">
            <v>631103.42000000004</v>
          </cell>
          <cell r="G2935">
            <v>42573</v>
          </cell>
        </row>
        <row r="2936">
          <cell r="C2936">
            <v>5438</v>
          </cell>
          <cell r="D2936" t="str">
            <v>Prvc. Construccion Registro Con Tapa De 0.8 X 0.8 X 0.8 Metros En Mamposteria</v>
          </cell>
          <cell r="E2936" t="str">
            <v>UN</v>
          </cell>
          <cell r="F2936">
            <v>834106.15</v>
          </cell>
          <cell r="G2936">
            <v>42573</v>
          </cell>
        </row>
        <row r="2937">
          <cell r="C2937">
            <v>5440</v>
          </cell>
          <cell r="D2937" t="str">
            <v>Prvc. Instalacion De Acometida 2X8+8 Awg Polietileno Xlpe 90</v>
          </cell>
          <cell r="E2937" t="str">
            <v>UN</v>
          </cell>
          <cell r="F2937">
            <v>333337.48</v>
          </cell>
          <cell r="G2937">
            <v>42573</v>
          </cell>
        </row>
        <row r="2938">
          <cell r="C2938">
            <v>5442</v>
          </cell>
          <cell r="D2938" t="str">
            <v>Prvc. Construccion De Carcamo De Baja Tension</v>
          </cell>
          <cell r="E2938" t="str">
            <v>ML</v>
          </cell>
          <cell r="F2938">
            <v>191858.35</v>
          </cell>
          <cell r="G2938">
            <v>42573</v>
          </cell>
        </row>
        <row r="2939">
          <cell r="C2939">
            <v>5443</v>
          </cell>
          <cell r="D2939" t="str">
            <v>Prvc. Elaboración De Topo 3" Para Cruce De Pavimento. Incluye Compresor</v>
          </cell>
          <cell r="E2939" t="str">
            <v>UN</v>
          </cell>
          <cell r="F2939">
            <v>156975</v>
          </cell>
          <cell r="G2939">
            <v>42572</v>
          </cell>
        </row>
        <row r="2940">
          <cell r="C2940">
            <v>5446</v>
          </cell>
          <cell r="D2940" t="str">
            <v>Prvc. Instalacion De Tuberia Emt Coduit De 3/4"</v>
          </cell>
          <cell r="E2940" t="str">
            <v>ML</v>
          </cell>
          <cell r="F2940">
            <v>12572.22</v>
          </cell>
          <cell r="G2940">
            <v>42573</v>
          </cell>
        </row>
        <row r="2941">
          <cell r="C2941">
            <v>5448</v>
          </cell>
          <cell r="D2941" t="str">
            <v>Prvc. Corte, Demolición, Resane Con Concreto De 3000 Psi De Andén, Para Instalación De Tubería</v>
          </cell>
          <cell r="E2941" t="str">
            <v>ML</v>
          </cell>
          <cell r="F2941">
            <v>78725.06</v>
          </cell>
          <cell r="G2941">
            <v>42480</v>
          </cell>
        </row>
        <row r="2942">
          <cell r="C2942">
            <v>5449</v>
          </cell>
          <cell r="D2942" t="str">
            <v>Prvc. Tramite Retilap Para Transformador Monofásico De 25 Kva</v>
          </cell>
          <cell r="E2942" t="str">
            <v>UN</v>
          </cell>
          <cell r="F2942">
            <v>6993480</v>
          </cell>
          <cell r="G2942">
            <v>42572</v>
          </cell>
        </row>
        <row r="2943">
          <cell r="C2943">
            <v>5450</v>
          </cell>
          <cell r="D2943" t="str">
            <v>Prvc. Tramite Retie Para Transformador Monofásico De 25 Kva</v>
          </cell>
          <cell r="E2943" t="str">
            <v>UN</v>
          </cell>
          <cell r="F2943">
            <v>1857500</v>
          </cell>
          <cell r="G2943">
            <v>42572</v>
          </cell>
        </row>
        <row r="2944">
          <cell r="C2944">
            <v>5451</v>
          </cell>
          <cell r="D2944" t="str">
            <v>Prvc. Tramite Ante Electricaribe  Para Transformador Monofásico De 25 Kva</v>
          </cell>
          <cell r="E2944" t="str">
            <v>UN</v>
          </cell>
          <cell r="F2944">
            <v>2980000</v>
          </cell>
          <cell r="G2944">
            <v>42572</v>
          </cell>
        </row>
        <row r="2945">
          <cell r="C2945">
            <v>5452</v>
          </cell>
          <cell r="D2945" t="str">
            <v>Prvc. Reubicacion De Trafo Trifasico 13.2 Kv En Poste Nn</v>
          </cell>
          <cell r="E2945" t="str">
            <v>UN</v>
          </cell>
          <cell r="F2945">
            <v>1009433.94</v>
          </cell>
          <cell r="G2945">
            <v>42573</v>
          </cell>
        </row>
        <row r="2946">
          <cell r="C2946">
            <v>5454</v>
          </cell>
          <cell r="D2946" t="str">
            <v>Prvc. Reub. Interruptor/Reconectador/Autoseccionador Trif 13.2 Kv</v>
          </cell>
          <cell r="E2946" t="str">
            <v>UN</v>
          </cell>
          <cell r="F2946">
            <v>771866.33</v>
          </cell>
          <cell r="G2946">
            <v>42573</v>
          </cell>
        </row>
        <row r="2947">
          <cell r="C2947">
            <v>5456</v>
          </cell>
          <cell r="D2947" t="str">
            <v>Prvc. Reubicacion De Trafo Mono 13.2 Kv En Poste Nn</v>
          </cell>
          <cell r="E2947" t="str">
            <v>UN</v>
          </cell>
          <cell r="F2947">
            <v>812274.91</v>
          </cell>
          <cell r="G2947">
            <v>42573</v>
          </cell>
        </row>
        <row r="2948">
          <cell r="C2948">
            <v>5458</v>
          </cell>
          <cell r="D2948" t="str">
            <v>Prvc. Reubicacion Paso Aereo Subterraneo Mt</v>
          </cell>
          <cell r="E2948" t="str">
            <v>UN</v>
          </cell>
          <cell r="F2948">
            <v>594148.61</v>
          </cell>
          <cell r="G2948">
            <v>42573</v>
          </cell>
        </row>
        <row r="2949">
          <cell r="C2949">
            <v>5460</v>
          </cell>
          <cell r="D2949" t="str">
            <v>Prvc. Reub. De Equipo De Medida Indirecta</v>
          </cell>
          <cell r="E2949" t="str">
            <v>UN</v>
          </cell>
          <cell r="F2949">
            <v>1010920.1</v>
          </cell>
          <cell r="G2949">
            <v>42573</v>
          </cell>
        </row>
        <row r="2950">
          <cell r="C2950">
            <v>5462</v>
          </cell>
          <cell r="D2950" t="str">
            <v>Suministro E Instalacion De Bolardo Metalico (Ver Diseño)</v>
          </cell>
          <cell r="E2950" t="str">
            <v>UN</v>
          </cell>
          <cell r="F2950">
            <v>211833.16</v>
          </cell>
          <cell r="G2950">
            <v>42514</v>
          </cell>
        </row>
        <row r="2951">
          <cell r="C2951">
            <v>5463</v>
          </cell>
          <cell r="D2951" t="str">
            <v>Prvc. Suministro De Reducción De 1600 X 1700 Mm, Sn 2500, Incluye Unión Y Transporte</v>
          </cell>
          <cell r="E2951" t="str">
            <v>UN</v>
          </cell>
          <cell r="F2951">
            <v>6430000</v>
          </cell>
          <cell r="G2951">
            <v>42556</v>
          </cell>
        </row>
        <row r="2952">
          <cell r="C2952">
            <v>5464</v>
          </cell>
          <cell r="D2952" t="str">
            <v>Prvc. Instalación De Reducción De 1600 X 1700 Mm Pn 1 Sn 2500</v>
          </cell>
          <cell r="E2952" t="str">
            <v>UN</v>
          </cell>
          <cell r="F2952">
            <v>783367</v>
          </cell>
          <cell r="G2952">
            <v>42556</v>
          </cell>
        </row>
        <row r="2953">
          <cell r="C2953">
            <v>5465</v>
          </cell>
          <cell r="D2953" t="str">
            <v>Provisiones Para El Suministro E Instalacion De Juegos Infantiles Para Niños Entre Edades De 5 A 12 Años, Para El Mejoramiento Y Construccion De Parques Publicos, Canchas, Zonas Verdes Y Boulevares Fase Iv (Ver Diseño)</v>
          </cell>
          <cell r="E2953" t="str">
            <v>GL</v>
          </cell>
          <cell r="F2953">
            <v>700000000</v>
          </cell>
          <cell r="G2953">
            <v>42487</v>
          </cell>
        </row>
        <row r="2954">
          <cell r="C2954">
            <v>5466</v>
          </cell>
          <cell r="D2954" t="str">
            <v>Provisiones Para El Suministro E Instalacion De Juegos Infantiles Para Niños Entre Edades De 0 A 5 Años, Para El Mejoramiento Y Construccion De Parques Publicos, Canchas, Zonas Verdes Y Boulevares Fase Iv (Ver Diseño)</v>
          </cell>
          <cell r="E2954" t="str">
            <v>GL</v>
          </cell>
          <cell r="F2954">
            <v>250000000</v>
          </cell>
          <cell r="G2954">
            <v>42487</v>
          </cell>
        </row>
        <row r="2955">
          <cell r="C2955">
            <v>5467</v>
          </cell>
          <cell r="D2955" t="str">
            <v>Provisiones Para El Diseño, Suministro E Instalacion De Iluminacion, Para El Mejoramiento Y Construccion De Parques Publicos, Canchas, Zonas Verdes Y Boulevares Fase Iv (Ver Diseño)</v>
          </cell>
          <cell r="E2955" t="str">
            <v>GL</v>
          </cell>
          <cell r="F2955">
            <v>2857974400</v>
          </cell>
          <cell r="G2955">
            <v>42487</v>
          </cell>
        </row>
        <row r="2956">
          <cell r="C2956">
            <v>5468</v>
          </cell>
          <cell r="D2956" t="str">
            <v>Provision De Iluminacion Especial Con Colores Y Sonido (Ver Diseño)</v>
          </cell>
          <cell r="E2956" t="str">
            <v>GL</v>
          </cell>
          <cell r="F2956">
            <v>80000000</v>
          </cell>
          <cell r="G2956">
            <v>42487</v>
          </cell>
        </row>
        <row r="2957">
          <cell r="C2957">
            <v>5469</v>
          </cell>
          <cell r="D2957" t="str">
            <v>Malla Cal. 10 Forrada En Pvc En Tuberia Galvanizada De 2" Y Tuberia Galvanizada De 1" Parte Superior E Inferior, Incluye Pintura Del Cerramiento En Anticorrosivo Y Esmalte Color.</v>
          </cell>
          <cell r="E2957" t="str">
            <v>M2</v>
          </cell>
          <cell r="F2957">
            <v>60837.47</v>
          </cell>
          <cell r="G2957">
            <v>42514</v>
          </cell>
        </row>
        <row r="2958">
          <cell r="C2958">
            <v>5470</v>
          </cell>
          <cell r="D2958" t="str">
            <v>Prvc. Tendido De Línea Trif Conductor Aaac 559,5 Mcm (Darien)</v>
          </cell>
          <cell r="E2958" t="str">
            <v>ML</v>
          </cell>
          <cell r="F2958">
            <v>78878.86</v>
          </cell>
          <cell r="G2958">
            <v>42573</v>
          </cell>
        </row>
        <row r="2959">
          <cell r="C2959">
            <v>5471</v>
          </cell>
          <cell r="D2959" t="str">
            <v>Prvc. Instalación De Derivación Trif Rígida Acsr 477- Acsr 1/0</v>
          </cell>
          <cell r="E2959" t="str">
            <v>UN</v>
          </cell>
          <cell r="F2959">
            <v>580598.06999999995</v>
          </cell>
          <cell r="G2959">
            <v>42573</v>
          </cell>
        </row>
        <row r="2960">
          <cell r="C2960">
            <v>5472</v>
          </cell>
          <cell r="D2960" t="str">
            <v>Prvc. Instalación Cadena De Amarre 13.2 Kv Conductor T5 Cont Alta</v>
          </cell>
          <cell r="E2960" t="str">
            <v>UN</v>
          </cell>
          <cell r="F2960">
            <v>254882.05</v>
          </cell>
          <cell r="G2960">
            <v>42573</v>
          </cell>
        </row>
        <row r="2961">
          <cell r="C2961">
            <v>5473</v>
          </cell>
          <cell r="D2961" t="str">
            <v>Prvc. Instalación De Retención Pref. "Z" Ais 57/1 - 3 Acsr 447</v>
          </cell>
          <cell r="E2961" t="str">
            <v>UN</v>
          </cell>
          <cell r="F2961">
            <v>50130</v>
          </cell>
          <cell r="G2961">
            <v>42573</v>
          </cell>
        </row>
        <row r="2962">
          <cell r="C2962">
            <v>5474</v>
          </cell>
          <cell r="D2962" t="str">
            <v>Prvc. Instalación De Retención Pref. "Omega Dob" Ais 57/1 - 3 Acsr 477</v>
          </cell>
          <cell r="E2962" t="str">
            <v>UN</v>
          </cell>
          <cell r="F2962">
            <v>52229.02</v>
          </cell>
          <cell r="G2962">
            <v>42573</v>
          </cell>
        </row>
        <row r="2963">
          <cell r="C2963">
            <v>5475</v>
          </cell>
          <cell r="D2963" t="str">
            <v>Prvc. Reubicación De Medidor Monofásico De Medida Directa</v>
          </cell>
          <cell r="E2963" t="str">
            <v>UN</v>
          </cell>
          <cell r="F2963">
            <v>59485.32</v>
          </cell>
          <cell r="G2963">
            <v>42573</v>
          </cell>
        </row>
        <row r="2964">
          <cell r="C2964">
            <v>5476</v>
          </cell>
          <cell r="D2964" t="str">
            <v>Prvc. Reubicación De Equipo De Medida Semidirecta</v>
          </cell>
          <cell r="E2964" t="str">
            <v>UN</v>
          </cell>
          <cell r="F2964">
            <v>419306.13</v>
          </cell>
          <cell r="G2964">
            <v>42573</v>
          </cell>
        </row>
        <row r="2965">
          <cell r="C2965">
            <v>5477</v>
          </cell>
          <cell r="D2965" t="str">
            <v>Prvc. Certificación Retie</v>
          </cell>
          <cell r="E2965" t="str">
            <v>GL</v>
          </cell>
          <cell r="F2965">
            <v>34128433.5</v>
          </cell>
          <cell r="G2965">
            <v>42592</v>
          </cell>
        </row>
        <row r="2966">
          <cell r="C2966">
            <v>5478</v>
          </cell>
          <cell r="D2966" t="str">
            <v>Prvc. Certificación Retilap</v>
          </cell>
          <cell r="E2966" t="str">
            <v>GL</v>
          </cell>
          <cell r="F2966">
            <v>20712960</v>
          </cell>
          <cell r="G2966">
            <v>42592</v>
          </cell>
        </row>
        <row r="2967">
          <cell r="C2967">
            <v>5479</v>
          </cell>
          <cell r="D2967" t="str">
            <v>Prvc. Gestiones Ante Electricaribe</v>
          </cell>
          <cell r="E2967" t="str">
            <v>GL</v>
          </cell>
          <cell r="F2967">
            <v>8525000</v>
          </cell>
          <cell r="G2967">
            <v>42572</v>
          </cell>
        </row>
        <row r="2968">
          <cell r="C2968">
            <v>5486</v>
          </cell>
          <cell r="D2968" t="str">
            <v>Suministro E Instalacion De Cerramiento En Paneles De Malla Electrosoldada Galvanizada Con Aleacion De Aluminio 90/10 Recubierto Con Pintura Electrostatica En Resina De Poliester, Altura 2.40 Metros.</v>
          </cell>
          <cell r="E2968" t="str">
            <v>M2</v>
          </cell>
          <cell r="F2968">
            <v>110518.19</v>
          </cell>
          <cell r="G2968">
            <v>42496</v>
          </cell>
        </row>
        <row r="2969">
          <cell r="C2969">
            <v>5489</v>
          </cell>
          <cell r="D2969" t="str">
            <v>Suministro E Instalacion De Cerramiento En Paneles De Malla Electrosoldada Galvanizada Con Aleacion De Aluminio 90/10 Recubierto Con Pintura Electrostatica En Resina De Poliester, Altura 2.10 Metros</v>
          </cell>
          <cell r="E2969" t="str">
            <v>M2</v>
          </cell>
          <cell r="F2969">
            <v>123248.16</v>
          </cell>
          <cell r="G2969">
            <v>42496</v>
          </cell>
        </row>
        <row r="2970">
          <cell r="C2970">
            <v>5492</v>
          </cell>
          <cell r="D2970" t="str">
            <v>Suministro E Instalacion De Cerramiento En Paneles De Malla Electrosoldada Galvanizada Con Aleacion De Aluminio 90/10 Recubierto Con Pintura Electrostatica En Resina De Poliester, Altura 1.00 Metro, Para Cerramiento De Zona De Juegos Infantiles</v>
          </cell>
          <cell r="E2970" t="str">
            <v>ML</v>
          </cell>
          <cell r="F2970">
            <v>123011.93</v>
          </cell>
          <cell r="G2970">
            <v>42496</v>
          </cell>
        </row>
        <row r="2971">
          <cell r="C2971">
            <v>5493</v>
          </cell>
          <cell r="D2971" t="str">
            <v>Prvc. Certificación Retie</v>
          </cell>
          <cell r="E2971" t="str">
            <v>GL</v>
          </cell>
          <cell r="F2971">
            <v>64127647.799999997</v>
          </cell>
          <cell r="G2971">
            <v>42487</v>
          </cell>
        </row>
        <row r="2972">
          <cell r="C2972">
            <v>5494</v>
          </cell>
          <cell r="D2972" t="str">
            <v>Prvc. Certificación Retilap</v>
          </cell>
          <cell r="E2972" t="str">
            <v>GL</v>
          </cell>
          <cell r="F2972">
            <v>34737360</v>
          </cell>
          <cell r="G2972">
            <v>42487</v>
          </cell>
        </row>
        <row r="2973">
          <cell r="C2973">
            <v>5495</v>
          </cell>
          <cell r="D2973" t="str">
            <v>Prvc. Gestiones Ante Electricaribe</v>
          </cell>
          <cell r="E2973" t="str">
            <v>GL</v>
          </cell>
          <cell r="F2973">
            <v>9803721.2400000002</v>
          </cell>
          <cell r="G2973">
            <v>42487</v>
          </cell>
        </row>
        <row r="2974">
          <cell r="C2974">
            <v>5498</v>
          </cell>
          <cell r="D2974" t="str">
            <v>Revisión, Cambio, Anclaje De Tubería Eléctrica Conduit Existente, Incluye Curvas, Uniones</v>
          </cell>
          <cell r="E2974" t="str">
            <v>GL</v>
          </cell>
          <cell r="F2974">
            <v>900000</v>
          </cell>
          <cell r="G2974">
            <v>42488</v>
          </cell>
        </row>
        <row r="2975">
          <cell r="C2975">
            <v>5501</v>
          </cell>
          <cell r="D2975" t="str">
            <v>Suministro E Instalación De Cubierta En Lámina Trapezoidal De Aluminio (6.00 X 0.050), Incluye Ganchos De Fijación De Aluminio Completo De 6" Tor Esp 1/4"</v>
          </cell>
          <cell r="E2975" t="str">
            <v>M2</v>
          </cell>
          <cell r="F2975">
            <v>43957.69</v>
          </cell>
          <cell r="G2975">
            <v>42489</v>
          </cell>
        </row>
        <row r="2976">
          <cell r="C2976">
            <v>5502</v>
          </cell>
          <cell r="D2976" t="str">
            <v>Suministro E Instalación De Lampara De Empotrar At - Down - 30W Cw White 100 - 277V</v>
          </cell>
          <cell r="E2976" t="str">
            <v>UN</v>
          </cell>
          <cell r="F2976">
            <v>305823.07</v>
          </cell>
          <cell r="G2976">
            <v>42489</v>
          </cell>
        </row>
        <row r="2977">
          <cell r="C2977">
            <v>5503</v>
          </cell>
          <cell r="D2977" t="str">
            <v>Suministro E Instalación De Lámpara De Empotrar Downligth  Led At - Down - 22W Cw</v>
          </cell>
          <cell r="E2977" t="str">
            <v>UN</v>
          </cell>
          <cell r="F2977">
            <v>264065.39</v>
          </cell>
          <cell r="G2977">
            <v>42557</v>
          </cell>
        </row>
        <row r="2978">
          <cell r="C2978">
            <v>5504</v>
          </cell>
          <cell r="D2978" t="str">
            <v>Desmonte De Unidad Interior De Acondicionador De Aire Tipo Split Y Reubicación</v>
          </cell>
          <cell r="E2978" t="str">
            <v>UN</v>
          </cell>
          <cell r="F2978">
            <v>250000</v>
          </cell>
          <cell r="G2978">
            <v>42492</v>
          </cell>
        </row>
        <row r="2979">
          <cell r="C2979">
            <v>5505</v>
          </cell>
          <cell r="D2979" t="str">
            <v>Desmonte De Unidad Exterior De Acondicionador De Aire Tipo Split Y Reubicación</v>
          </cell>
          <cell r="E2979" t="str">
            <v>UN</v>
          </cell>
          <cell r="F2979">
            <v>250000</v>
          </cell>
          <cell r="G2979">
            <v>42492</v>
          </cell>
        </row>
        <row r="2980">
          <cell r="C2980">
            <v>5506</v>
          </cell>
          <cell r="D2980" t="str">
            <v>Desmonte Y Reubicación De Luminaria (Incluye Arreglo De Cielo Raso En Drywall)</v>
          </cell>
          <cell r="E2980" t="str">
            <v>UN</v>
          </cell>
          <cell r="F2980">
            <v>100000</v>
          </cell>
          <cell r="G2980">
            <v>42492</v>
          </cell>
        </row>
        <row r="2981">
          <cell r="C2981">
            <v>5507</v>
          </cell>
          <cell r="D2981" t="str">
            <v>Placa Aligerada En Metaldeck, De Espesor 0.20 Metros, Incluye Estudio De Suelos Y Diseño Estructural</v>
          </cell>
          <cell r="E2981" t="str">
            <v>M2</v>
          </cell>
          <cell r="F2981">
            <v>199638</v>
          </cell>
          <cell r="G2981">
            <v>42492</v>
          </cell>
        </row>
        <row r="2982">
          <cell r="C2982">
            <v>5508</v>
          </cell>
          <cell r="D2982" t="str">
            <v>Capitulo - Muros En Sistema Drywall Y Zócalos</v>
          </cell>
          <cell r="E2982" t="str">
            <v>SD</v>
          </cell>
          <cell r="F2982">
            <v>0</v>
          </cell>
          <cell r="G2982">
            <v>42492</v>
          </cell>
        </row>
        <row r="2983">
          <cell r="C2983">
            <v>5510</v>
          </cell>
          <cell r="D2983" t="str">
            <v>Aplicacion De Geotextil Tejido De Poliester De 41.0 Kn/M, Tipo T 2400 Fortex Bx-40</v>
          </cell>
          <cell r="E2983" t="str">
            <v>M2</v>
          </cell>
          <cell r="F2983">
            <v>6263.33</v>
          </cell>
          <cell r="G2983">
            <v>42500</v>
          </cell>
        </row>
        <row r="2984">
          <cell r="C2984">
            <v>5512</v>
          </cell>
          <cell r="D2984" t="str">
            <v>Pago De Servicios Publicos</v>
          </cell>
          <cell r="E2984" t="str">
            <v>ME</v>
          </cell>
          <cell r="F2984">
            <v>350000</v>
          </cell>
          <cell r="G2984">
            <v>42509</v>
          </cell>
        </row>
        <row r="2985">
          <cell r="C2985">
            <v>5513</v>
          </cell>
          <cell r="D2985" t="str">
            <v>Edu. Campamento E Instalaciones Provisionales (Ver Diseño)</v>
          </cell>
          <cell r="E2985" t="str">
            <v>ME</v>
          </cell>
          <cell r="F2985">
            <v>4532238.3099999996</v>
          </cell>
          <cell r="G2985">
            <v>42524</v>
          </cell>
        </row>
        <row r="2986">
          <cell r="C2986">
            <v>5516</v>
          </cell>
          <cell r="D2986" t="str">
            <v>Edu. Concreto Para Losa Maciza De 4000 Psi, E= 0.20 Metros, Con Vigas Descolgadas De Altura 0.70, No Incluye Acero De Refuerzo (Ver Diseño)</v>
          </cell>
          <cell r="E2986" t="str">
            <v>M2</v>
          </cell>
          <cell r="F2986">
            <v>185493.09</v>
          </cell>
          <cell r="G2986">
            <v>42524</v>
          </cell>
        </row>
        <row r="2987">
          <cell r="C2987">
            <v>5519</v>
          </cell>
          <cell r="D2987" t="str">
            <v>Edu. Levante En Ladrillo Prensado Portante Tipo Santafe De 0.29 X 0.14 X 0.09 Metros, Incluye Mortero De Pega 1:4 Mas Repelente De Fachada</v>
          </cell>
          <cell r="E2987" t="str">
            <v>M2</v>
          </cell>
          <cell r="F2987">
            <v>56604.7</v>
          </cell>
          <cell r="G2987">
            <v>42524</v>
          </cell>
        </row>
        <row r="2988">
          <cell r="C2988">
            <v>5520</v>
          </cell>
          <cell r="D2988" t="str">
            <v>Edu. Refuerzo Horizontal Para Mampostería</v>
          </cell>
          <cell r="E2988" t="str">
            <v>ML</v>
          </cell>
          <cell r="F2988">
            <v>3092.83</v>
          </cell>
          <cell r="G2988">
            <v>42534</v>
          </cell>
        </row>
        <row r="2989">
          <cell r="C2989">
            <v>5521</v>
          </cell>
          <cell r="D2989" t="str">
            <v>Alfagía De 0.08 Metros De Espesor  X 0.20 Metros De Ancho, En Concreto De 3000 Psi, Incluye Acero De Refuerzo</v>
          </cell>
          <cell r="E2989" t="str">
            <v>ML</v>
          </cell>
          <cell r="F2989">
            <v>24819.98</v>
          </cell>
          <cell r="G2989">
            <v>42524</v>
          </cell>
        </row>
        <row r="2990">
          <cell r="C2990">
            <v>5523</v>
          </cell>
          <cell r="D2990" t="str">
            <v>Edu. Concreto Para Losa Maciza De 4000 Psi Premezclado, E= 0.15 Metros, Con Vigas Descolgadas De Altura 0.70, No Incluye Acero De Refuerzo (Ver Diseño)</v>
          </cell>
          <cell r="E2990" t="str">
            <v>M2</v>
          </cell>
          <cell r="F2990">
            <v>162422.92000000001</v>
          </cell>
          <cell r="G2990">
            <v>42524</v>
          </cell>
        </row>
        <row r="2991">
          <cell r="C2991">
            <v>5524</v>
          </cell>
          <cell r="D2991" t="str">
            <v>Edu. Piso Tipo Duropiso De 33.8 Cm X 33.8 Cm, Antideslizante O Similar</v>
          </cell>
          <cell r="E2991" t="str">
            <v>M2</v>
          </cell>
          <cell r="F2991">
            <v>62365.67</v>
          </cell>
          <cell r="G2991">
            <v>42534</v>
          </cell>
        </row>
        <row r="2992">
          <cell r="C2992">
            <v>5525</v>
          </cell>
          <cell r="D2992" t="str">
            <v>Piso De Arena Caja De Bateo E = 0.20 Metros</v>
          </cell>
          <cell r="E2992" t="str">
            <v>M2</v>
          </cell>
          <cell r="F2992">
            <v>17255.330000000002</v>
          </cell>
          <cell r="G2992">
            <v>42524</v>
          </cell>
        </row>
        <row r="2993">
          <cell r="C2993">
            <v>5528</v>
          </cell>
          <cell r="D2993" t="str">
            <v>Edu. Punto De Ventilacion Sanitaria De 3"(Ver Diseño)</v>
          </cell>
          <cell r="E2993" t="str">
            <v>UN</v>
          </cell>
          <cell r="F2993">
            <v>29564.35</v>
          </cell>
          <cell r="G2993">
            <v>42524</v>
          </cell>
        </row>
        <row r="2994">
          <cell r="C2994">
            <v>5529</v>
          </cell>
          <cell r="D2994" t="str">
            <v>Edu. Cerramiento Perimetral En Aluminio Y Muro Pintado Con Recubrimiento Exterior, Incluye Cimiento, Viga De Amarre. Columnas En Bloque Tipo Split, Elementos Verticales (Según Diseño)</v>
          </cell>
          <cell r="E2994" t="str">
            <v>ML</v>
          </cell>
          <cell r="F2994">
            <v>825000</v>
          </cell>
          <cell r="G2994">
            <v>42524</v>
          </cell>
        </row>
        <row r="2995">
          <cell r="C2995">
            <v>5530</v>
          </cell>
          <cell r="D2995" t="str">
            <v>Edu. Pradización Incluye Arena Negra</v>
          </cell>
          <cell r="E2995" t="str">
            <v>M2</v>
          </cell>
          <cell r="F2995">
            <v>20000</v>
          </cell>
          <cell r="G2995">
            <v>42578</v>
          </cell>
        </row>
        <row r="2996">
          <cell r="C2996">
            <v>5531</v>
          </cell>
          <cell r="D2996" t="str">
            <v>Edu. Suministro E Instalación De Silletería Para Gradas</v>
          </cell>
          <cell r="E2996" t="str">
            <v>UN</v>
          </cell>
          <cell r="F2996">
            <v>500750</v>
          </cell>
          <cell r="G2996">
            <v>42524</v>
          </cell>
        </row>
        <row r="2997">
          <cell r="C2997">
            <v>5532</v>
          </cell>
          <cell r="D2997" t="str">
            <v>Edu. Suministro E Instalación De Minisplit Inverter Power Bue Ii De 24000 Btu, Incluye Tubería De Cobre, Refrigerante Ecológico - Nitrógeno</v>
          </cell>
          <cell r="E2997" t="str">
            <v>UN</v>
          </cell>
          <cell r="F2997">
            <v>6283129.21</v>
          </cell>
          <cell r="G2997">
            <v>42524</v>
          </cell>
        </row>
        <row r="2998">
          <cell r="C2998">
            <v>5533</v>
          </cell>
          <cell r="D2998" t="str">
            <v>Edu. Suministro E Instalación De Aire Acondicionado Central De 5 Toneladas Serie 13, Incluye Tubería De Cobre - Refrigerante Ecológico - Nitrógeno</v>
          </cell>
          <cell r="E2998" t="str">
            <v>UN</v>
          </cell>
          <cell r="F2998">
            <v>21095282.719999999</v>
          </cell>
          <cell r="G2998">
            <v>42538</v>
          </cell>
        </row>
        <row r="2999">
          <cell r="C2999">
            <v>5534</v>
          </cell>
          <cell r="D2999" t="str">
            <v>Edu. Suministro E Instalación De Aire Acondicionado Central Tipo Paquete De 15 Toneladas, Incluye Tubería De Cobre - Refrigerante Ecológico - Nitrógeno</v>
          </cell>
          <cell r="E2999" t="str">
            <v>UN</v>
          </cell>
          <cell r="F2999">
            <v>76525412.379999995</v>
          </cell>
          <cell r="G2999">
            <v>42524</v>
          </cell>
        </row>
        <row r="3000">
          <cell r="C3000">
            <v>5535</v>
          </cell>
          <cell r="D3000" t="str">
            <v>Edu. Suministro E Instalación De Aire Acondicionado Central Tipo Paquete De 20 Toneladas, Incluye Tubería De Cobre - Refrigerante Ecológico - Nitrógeno</v>
          </cell>
          <cell r="E3000" t="str">
            <v>UN</v>
          </cell>
          <cell r="F3000">
            <v>96291888.560000002</v>
          </cell>
          <cell r="G3000">
            <v>42524</v>
          </cell>
        </row>
        <row r="3001">
          <cell r="C3001">
            <v>5536</v>
          </cell>
          <cell r="D3001" t="str">
            <v>Edu. Suministro E Instalación De Aire Acondicionado Central Tipo Paquete De 30 Toneladas, Incluye Tubería De Cobre - Refrigerante Ecológico - Nitrógeno</v>
          </cell>
          <cell r="E3001" t="str">
            <v>UN</v>
          </cell>
          <cell r="F3001">
            <v>122346452.05</v>
          </cell>
          <cell r="G3001">
            <v>42534</v>
          </cell>
        </row>
        <row r="3002">
          <cell r="C3002">
            <v>5543</v>
          </cell>
          <cell r="D3002" t="str">
            <v>Edu. Suministro E Instalacion De Bombas Sumergibles, Incluye: Tablero De Control, Protectores, Tuberia Y Accesorios Para La Succion Y Descarga De Las Bombas (Ver Diseño)</v>
          </cell>
          <cell r="E3002" t="str">
            <v>UN</v>
          </cell>
          <cell r="F3002">
            <v>2609589.9</v>
          </cell>
          <cell r="G3002">
            <v>42534</v>
          </cell>
        </row>
        <row r="3003">
          <cell r="C3003">
            <v>5554</v>
          </cell>
          <cell r="D3003" t="str">
            <v>Edu. Suministro E Instalacion De Bombas Sumergibles, Incluye Tablero De Control, Protectores, Tuberia Y Accesorios Para La Succion Y Descarga De Las Bombasumergibles</v>
          </cell>
          <cell r="E3003" t="str">
            <v>UN</v>
          </cell>
          <cell r="F3003">
            <v>2881097.23</v>
          </cell>
          <cell r="G3003">
            <v>42538</v>
          </cell>
        </row>
        <row r="3004">
          <cell r="C3004">
            <v>5556</v>
          </cell>
          <cell r="D3004" t="str">
            <v>Edu. Suministro E Instalación De Pantalla Led De 12 X 4 Metros 7000 Nits Full Hd, Incluye Software Y Estructura Para Pantalla</v>
          </cell>
          <cell r="E3004" t="str">
            <v>UN</v>
          </cell>
          <cell r="F3004">
            <v>1003500000</v>
          </cell>
          <cell r="G3004">
            <v>42524</v>
          </cell>
        </row>
        <row r="3005">
          <cell r="C3005">
            <v>5557</v>
          </cell>
          <cell r="D3005" t="str">
            <v>Edu. Suministro E Instalación De Iluminación Led Tecnología Tipo Musco Para Cancha Principal</v>
          </cell>
          <cell r="E3005" t="str">
            <v>UN</v>
          </cell>
          <cell r="F3005">
            <v>2008500000</v>
          </cell>
          <cell r="G3005">
            <v>42524</v>
          </cell>
        </row>
        <row r="3006">
          <cell r="C3006">
            <v>5558</v>
          </cell>
          <cell r="D3006" t="str">
            <v>Edu. Ascensor Eléctrico De Adherencia De 1 M/S De Velocidad, 3 Paradas, 750 Kg De Carga Nominal, Con Capacidad Para 10 Personas, Nivel Básico De Acabado En Cabina De 2000 X 1650 X 2200 Mm, Maniobra Colectiva De Bajada, Puertas Interiores Automáticas De Acero Inoxidable Y Puertas Exteriores Automáticas En Acero De 800 X 2000 Mm</v>
          </cell>
          <cell r="E3006" t="str">
            <v>UN</v>
          </cell>
          <cell r="F3006">
            <v>150000000</v>
          </cell>
          <cell r="G3006">
            <v>42524</v>
          </cell>
        </row>
        <row r="3007">
          <cell r="C3007">
            <v>5560</v>
          </cell>
          <cell r="D3007" t="str">
            <v>Edu. Construccion De Carcamo De 0.3 X 0.3 En Concreto Reforzado Para Captacion Y Bombeo De Aguas Lluvias (Ver Diseño)</v>
          </cell>
          <cell r="E3007" t="str">
            <v>UN</v>
          </cell>
          <cell r="F3007">
            <v>99360.38</v>
          </cell>
          <cell r="G3007">
            <v>42524</v>
          </cell>
        </row>
        <row r="3008">
          <cell r="C3008">
            <v>5562</v>
          </cell>
          <cell r="D3008" t="str">
            <v>Edu. Canal Perimetral En Concreto De 3000 Psi Cubiertas Axh: 0.30X0.30 Metros (Ver Diseño)</v>
          </cell>
          <cell r="E3008" t="str">
            <v>ML</v>
          </cell>
          <cell r="F3008">
            <v>88425.81</v>
          </cell>
          <cell r="G3008">
            <v>42538</v>
          </cell>
        </row>
        <row r="3009">
          <cell r="C3009">
            <v>5564</v>
          </cell>
          <cell r="D3009" t="str">
            <v>Edu. Canal Perimetral En Concreto De 3000 Psi Cubiertas Axh: 0.20X0.20 Metros (Ver Diseño)</v>
          </cell>
          <cell r="E3009" t="str">
            <v>ML</v>
          </cell>
          <cell r="F3009">
            <v>59175.81</v>
          </cell>
          <cell r="G3009">
            <v>42538</v>
          </cell>
        </row>
        <row r="3010">
          <cell r="C3010">
            <v>5567</v>
          </cell>
          <cell r="D3010" t="str">
            <v>Edu. Suministro E Instalacion De Tuberia De 3" Pvc (Ver Diseño)</v>
          </cell>
          <cell r="E3010" t="str">
            <v>ML</v>
          </cell>
          <cell r="F3010">
            <v>36187.730000000003</v>
          </cell>
          <cell r="G3010">
            <v>42578</v>
          </cell>
        </row>
        <row r="3011">
          <cell r="C3011">
            <v>5574</v>
          </cell>
          <cell r="D3011" t="str">
            <v>Edu. Suministro E Instalacion De Valvula Reguladora De Presion (40-60 Psi) Ver Diseño</v>
          </cell>
          <cell r="E3011" t="str">
            <v>UN</v>
          </cell>
          <cell r="F3011">
            <v>55108.33</v>
          </cell>
          <cell r="G3011">
            <v>42578</v>
          </cell>
        </row>
        <row r="3012">
          <cell r="C3012">
            <v>5578</v>
          </cell>
          <cell r="D3012" t="str">
            <v>Edu. Suministro E Instalacion De Bombas Sumergible, Incluye Sistema Hidroneumatico, Tablero De Control, Manometro,Protectores, Etc. (Ver Diseño)</v>
          </cell>
          <cell r="E3012" t="str">
            <v>UN</v>
          </cell>
          <cell r="F3012">
            <v>6860389.0700000003</v>
          </cell>
          <cell r="G3012">
            <v>42524</v>
          </cell>
        </row>
        <row r="3013">
          <cell r="C3013">
            <v>5579</v>
          </cell>
          <cell r="D3013" t="str">
            <v>Edu. Terreno De Juego, Incluye Obras De Filtro, Relleno Y Grama</v>
          </cell>
          <cell r="E3013" t="str">
            <v>M2</v>
          </cell>
          <cell r="F3013">
            <v>160955.37</v>
          </cell>
          <cell r="G3013">
            <v>42524</v>
          </cell>
        </row>
        <row r="3014">
          <cell r="C3014">
            <v>5580</v>
          </cell>
          <cell r="D3014" t="str">
            <v>Edu. Mantenimiento Cancha De Ligas Menores, Incluye Filtro, Relleno Y Grama</v>
          </cell>
          <cell r="E3014" t="str">
            <v>M2</v>
          </cell>
          <cell r="F3014">
            <v>160955.37</v>
          </cell>
          <cell r="G3014">
            <v>42524</v>
          </cell>
        </row>
        <row r="3015">
          <cell r="C3015">
            <v>5582</v>
          </cell>
          <cell r="D3015" t="str">
            <v>Edu. Suministro E Instalacion De Tuberia Y Accesorios De Descarga Al Interior Del Cuarto De Bombas (Ver Diseño)</v>
          </cell>
          <cell r="E3015" t="str">
            <v>UN</v>
          </cell>
          <cell r="F3015">
            <v>5650347.0300000003</v>
          </cell>
          <cell r="G3015">
            <v>42538</v>
          </cell>
        </row>
        <row r="3016">
          <cell r="C3016">
            <v>5584</v>
          </cell>
          <cell r="D3016" t="str">
            <v>Edu. Suministro E Instalacion De Tuberia Hierro Ductil Ranurado De 6" Sch 40 (Ver Diseño)</v>
          </cell>
          <cell r="E3016" t="str">
            <v>ML</v>
          </cell>
          <cell r="F3016">
            <v>75644.38</v>
          </cell>
          <cell r="G3016">
            <v>42524</v>
          </cell>
        </row>
        <row r="3017">
          <cell r="C3017">
            <v>5586</v>
          </cell>
          <cell r="D3017" t="str">
            <v>Edu. Suministro E Instalacion De Tuberia Hierro Ductil Ranurado De 4" Sch 40 (Ver Diseño)</v>
          </cell>
          <cell r="E3017" t="str">
            <v>ML</v>
          </cell>
          <cell r="F3017">
            <v>62425.01</v>
          </cell>
          <cell r="G3017">
            <v>42578</v>
          </cell>
        </row>
        <row r="3018">
          <cell r="C3018">
            <v>5589</v>
          </cell>
          <cell r="D3018" t="str">
            <v>Edu. Suministro E Instalacion De Tuberia De Hierro Ductil Ranurado De 1" Sch 40</v>
          </cell>
          <cell r="E3018" t="str">
            <v>ML</v>
          </cell>
          <cell r="F3018">
            <v>32835.42</v>
          </cell>
          <cell r="G3018">
            <v>42538</v>
          </cell>
        </row>
        <row r="3019">
          <cell r="C3019">
            <v>5592</v>
          </cell>
          <cell r="D3019" t="str">
            <v>Edu. Suministro E Instalacion De Tuberia Hierro Ductil Ranurado De 1 1/2" Sch 40 (Ver Diseño)</v>
          </cell>
          <cell r="E3019" t="str">
            <v>ML</v>
          </cell>
          <cell r="F3019">
            <v>41898.65</v>
          </cell>
          <cell r="G3019">
            <v>42578</v>
          </cell>
        </row>
        <row r="3020">
          <cell r="C3020">
            <v>5593</v>
          </cell>
          <cell r="D3020" t="str">
            <v>Edu. Suministro E Instalacion De Tuberia Hierro Ductil Ranurado De 1 1/4" Sch 40 (Ver Diseño)</v>
          </cell>
          <cell r="E3020" t="str">
            <v>ML</v>
          </cell>
          <cell r="F3020">
            <v>37898.65</v>
          </cell>
          <cell r="G3020">
            <v>42524</v>
          </cell>
        </row>
        <row r="3021">
          <cell r="C3021">
            <v>5594</v>
          </cell>
          <cell r="D3021" t="str">
            <v>Suministro E Instalación De Tubería De Agua Potable Pvc D = 2" Para Riego</v>
          </cell>
          <cell r="E3021" t="str">
            <v>ML</v>
          </cell>
          <cell r="F3021">
            <v>49510.22</v>
          </cell>
          <cell r="G3021">
            <v>42524</v>
          </cell>
        </row>
        <row r="3022">
          <cell r="C3022">
            <v>5595</v>
          </cell>
          <cell r="D3022" t="str">
            <v>Edu. Suministro E Instalación De Reflector Aero - Led</v>
          </cell>
          <cell r="E3022" t="str">
            <v>UN</v>
          </cell>
          <cell r="F3022">
            <v>4670000</v>
          </cell>
          <cell r="G3022">
            <v>42524</v>
          </cell>
        </row>
        <row r="3023">
          <cell r="C3023">
            <v>5598</v>
          </cell>
          <cell r="D3023" t="str">
            <v>Suministro E Instalación De Breaker Industrial De 3 X 300 A.</v>
          </cell>
          <cell r="E3023" t="str">
            <v>UN</v>
          </cell>
          <cell r="F3023">
            <v>845711.75</v>
          </cell>
          <cell r="G3023">
            <v>42524</v>
          </cell>
        </row>
        <row r="3024">
          <cell r="C3024">
            <v>5599</v>
          </cell>
          <cell r="D3024" t="str">
            <v>Edu. Suministro E Instalacion De Tuberia Hierro Ductil Ranurado De 2" Sch 40 (Ver Diseño)</v>
          </cell>
          <cell r="E3024" t="str">
            <v>ML</v>
          </cell>
          <cell r="F3024">
            <v>48898.65</v>
          </cell>
          <cell r="G3024">
            <v>42578</v>
          </cell>
        </row>
        <row r="3025">
          <cell r="C3025">
            <v>5601</v>
          </cell>
          <cell r="D3025" t="str">
            <v>Edu. Suministro E Instalacion De Tuberia Hierro Ductil Ranurado De 2 1/2" Sch 40 (Ver Diseño)</v>
          </cell>
          <cell r="E3025" t="str">
            <v>ML</v>
          </cell>
          <cell r="F3025">
            <v>52898.65</v>
          </cell>
          <cell r="G3025">
            <v>42578</v>
          </cell>
        </row>
        <row r="3026">
          <cell r="C3026">
            <v>5603</v>
          </cell>
          <cell r="D3026" t="str">
            <v>Edu. Suministro E Instalacion De Punto De 1/2" Rci (Ver Diseño)</v>
          </cell>
          <cell r="E3026" t="str">
            <v>UN</v>
          </cell>
          <cell r="F3026">
            <v>78879.63</v>
          </cell>
          <cell r="G3026">
            <v>42538</v>
          </cell>
        </row>
        <row r="3027">
          <cell r="C3027">
            <v>5606</v>
          </cell>
          <cell r="D3027" t="str">
            <v>Edu. Suministro E Instalacion De Gabinetes Contraincendio Tipo Ii (Ver Diseño)</v>
          </cell>
          <cell r="E3027" t="str">
            <v>UN</v>
          </cell>
          <cell r="F3027">
            <v>4844820.57</v>
          </cell>
          <cell r="G3027">
            <v>42578</v>
          </cell>
        </row>
        <row r="3028">
          <cell r="C3028">
            <v>5608</v>
          </cell>
          <cell r="D3028" t="str">
            <v>Edu. Suministro E Instalacion De Siamesa En Bronce En Yee De 4" Segun Especificaciones Del Material (Ver Diseño)</v>
          </cell>
          <cell r="E3028" t="str">
            <v>UN</v>
          </cell>
          <cell r="F3028">
            <v>3111200</v>
          </cell>
          <cell r="G3028">
            <v>42578</v>
          </cell>
        </row>
        <row r="3029">
          <cell r="C3029">
            <v>5610</v>
          </cell>
          <cell r="D3029" t="str">
            <v>Edu. Suministro E Instalacion De Equipo De Bombeo Sistema Contraincendio-Bomba Centrifuga De Alta Eficiencia Carcaza En Hierro Y Rodete En Acero Inoxidable, Tres (3) Fases 220/440 Hdt 83 M Y 270 Gpm (Ver Diseño)</v>
          </cell>
          <cell r="E3029" t="str">
            <v>UN</v>
          </cell>
          <cell r="F3029">
            <v>5907526.8899999997</v>
          </cell>
          <cell r="G3029">
            <v>42592</v>
          </cell>
        </row>
        <row r="3030">
          <cell r="C3030">
            <v>5612</v>
          </cell>
          <cell r="D3030" t="str">
            <v>Edu. Suministro E Instalacion De Equipo De Bombeo Sistema Contraincendio, Bomba Jockey De 3 Hp, Incluye Tablero De Control, Proteccion Contra Corto Circuito, Sobre Carga, Caida De Fase Y Alarma Sonora (Ver Diseño)</v>
          </cell>
          <cell r="E3030" t="str">
            <v>UN</v>
          </cell>
          <cell r="F3030">
            <v>3807526.89</v>
          </cell>
          <cell r="G3030">
            <v>42618</v>
          </cell>
        </row>
        <row r="3031">
          <cell r="C3031">
            <v>5613</v>
          </cell>
          <cell r="D3031" t="str">
            <v>Edu. Tuberia Y Accesorios De Descarga Al Interior Del Cuarto De Bombas Contraincendio (Ver Diseño)</v>
          </cell>
          <cell r="E3031" t="str">
            <v>UN</v>
          </cell>
          <cell r="F3031">
            <v>6839868.4199999999</v>
          </cell>
          <cell r="G3031">
            <v>42538</v>
          </cell>
        </row>
        <row r="3032">
          <cell r="C3032">
            <v>5615</v>
          </cell>
          <cell r="D3032" t="str">
            <v>Edu. Suministro E Instalacion De Valvula Cheque Bronce Comp 125 Lbs China 1 1/4" (Ver Diseño)</v>
          </cell>
          <cell r="E3032" t="str">
            <v>UN</v>
          </cell>
          <cell r="F3032">
            <v>186196.04</v>
          </cell>
          <cell r="G3032">
            <v>42538</v>
          </cell>
        </row>
        <row r="3033">
          <cell r="C3033">
            <v>5616</v>
          </cell>
          <cell r="D3033" t="str">
            <v>Edu. Terminal Interior Contractil En Frio 15 Kv Cable 1/0 (Ver Diseño)</v>
          </cell>
          <cell r="E3033" t="str">
            <v>UN</v>
          </cell>
          <cell r="F3033">
            <v>303623.65000000002</v>
          </cell>
          <cell r="G3033">
            <v>42538</v>
          </cell>
        </row>
        <row r="3034">
          <cell r="C3034">
            <v>5620</v>
          </cell>
          <cell r="D3034" t="str">
            <v>Edu. Suministro E Instalacion De Transformador Tipo Seco 800 Kva Con Celda (Ver Diseño)</v>
          </cell>
          <cell r="E3034" t="str">
            <v>UN</v>
          </cell>
          <cell r="F3034">
            <v>105798782.04000001</v>
          </cell>
          <cell r="G3034">
            <v>42538</v>
          </cell>
        </row>
        <row r="3035">
          <cell r="C3035">
            <v>5622</v>
          </cell>
          <cell r="D3035" t="str">
            <v>Edu. Celda De Proteccion Mt 15 Kv Aislada En Aire (Ver Diseño)</v>
          </cell>
          <cell r="E3035" t="str">
            <v>UN</v>
          </cell>
          <cell r="F3035">
            <v>11729319.18</v>
          </cell>
          <cell r="G3035">
            <v>42538</v>
          </cell>
        </row>
        <row r="3036">
          <cell r="C3036">
            <v>5629</v>
          </cell>
          <cell r="D3036" t="str">
            <v>Edu. Instalacion De Equipo De Medida Indirecta Tipo Exterior De Tres Elementos (Ver Diseño)</v>
          </cell>
          <cell r="E3036" t="str">
            <v>UN</v>
          </cell>
          <cell r="F3036">
            <v>11433010.800000001</v>
          </cell>
          <cell r="G3036">
            <v>42538</v>
          </cell>
        </row>
        <row r="3037">
          <cell r="C3037">
            <v>5631</v>
          </cell>
          <cell r="D3037" t="str">
            <v>Edu. Tablero Trifasico Autosoportado De 66 Circuitos (Ver Diseño)</v>
          </cell>
          <cell r="E3037" t="str">
            <v>UN</v>
          </cell>
          <cell r="F3037">
            <v>6114857.5499999998</v>
          </cell>
          <cell r="G3037">
            <v>42534</v>
          </cell>
        </row>
        <row r="3038">
          <cell r="C3038">
            <v>5633</v>
          </cell>
          <cell r="D3038" t="str">
            <v>Edu. Breaker Tipo Industrial De 3X20 A (Ver Diseño)</v>
          </cell>
          <cell r="E3038" t="str">
            <v>UN</v>
          </cell>
          <cell r="F3038">
            <v>91614.06</v>
          </cell>
          <cell r="G3038">
            <v>42524</v>
          </cell>
        </row>
        <row r="3039">
          <cell r="C3039">
            <v>5635</v>
          </cell>
          <cell r="D3039" t="str">
            <v>Edu. Transferencia Trifasica Automatica De 75 Kva (Ver Diseño)</v>
          </cell>
          <cell r="E3039" t="str">
            <v>UN</v>
          </cell>
          <cell r="F3039">
            <v>8820889.4199999999</v>
          </cell>
          <cell r="G3039">
            <v>42524</v>
          </cell>
        </row>
        <row r="3040">
          <cell r="C3040">
            <v>5637</v>
          </cell>
          <cell r="D3040" t="str">
            <v>Edu. Transferencia Trifasica Automatica De 45 Kva (Ver Diseño)</v>
          </cell>
          <cell r="E3040" t="str">
            <v>UN</v>
          </cell>
          <cell r="F3040">
            <v>6720599.4199999999</v>
          </cell>
          <cell r="G3040">
            <v>42524</v>
          </cell>
        </row>
        <row r="3041">
          <cell r="C3041">
            <v>5643</v>
          </cell>
          <cell r="D3041" t="str">
            <v>Edu. Banco Automatico De Condensadores De 200 A (Ver Diseño)</v>
          </cell>
          <cell r="E3041" t="str">
            <v>UN</v>
          </cell>
          <cell r="F3041">
            <v>7735730.9400000004</v>
          </cell>
          <cell r="G3041">
            <v>42538</v>
          </cell>
        </row>
        <row r="3042">
          <cell r="C3042">
            <v>5649</v>
          </cell>
          <cell r="D3042" t="str">
            <v>Edu. Cimentacion Para Apoyo Metalico Poligonal De 6.00 Metros (Ver Diseño)</v>
          </cell>
          <cell r="E3042" t="str">
            <v>UN</v>
          </cell>
          <cell r="F3042">
            <v>130396.98</v>
          </cell>
          <cell r="G3042">
            <v>42534</v>
          </cell>
        </row>
        <row r="3043">
          <cell r="C3043">
            <v>5650</v>
          </cell>
          <cell r="D3043" t="str">
            <v>Edu. Suministro E Instalación De Cable Utp Categoría 6A</v>
          </cell>
          <cell r="E3043" t="str">
            <v>ML</v>
          </cell>
          <cell r="F3043">
            <v>3676.25</v>
          </cell>
          <cell r="G3043">
            <v>42538</v>
          </cell>
        </row>
        <row r="3044">
          <cell r="C3044">
            <v>5651</v>
          </cell>
          <cell r="D3044" t="str">
            <v>Edu. Suministro E Instalación De Acces Point</v>
          </cell>
          <cell r="E3044" t="str">
            <v>UN</v>
          </cell>
          <cell r="F3044">
            <v>935555.81</v>
          </cell>
          <cell r="G3044">
            <v>42578</v>
          </cell>
        </row>
        <row r="3045">
          <cell r="C3045">
            <v>5652</v>
          </cell>
          <cell r="D3045" t="str">
            <v>Edu. Suministro E Instalación De Rack Comunicación De 210 X 60 X 80 (Gabinete De Piso Netlink 42U Doble Puerta)</v>
          </cell>
          <cell r="E3045" t="str">
            <v>UN</v>
          </cell>
          <cell r="F3045">
            <v>4166224.5</v>
          </cell>
          <cell r="G3045">
            <v>42538</v>
          </cell>
        </row>
        <row r="3046">
          <cell r="C3046">
            <v>5654</v>
          </cell>
          <cell r="D3046" t="str">
            <v>Edu. Construccion Canalizacion Con Un Tubo De 1 1/2" Diametro En Lecho De Arena (Ver Diseño)</v>
          </cell>
          <cell r="E3046" t="str">
            <v>ML</v>
          </cell>
          <cell r="F3046">
            <v>9938.81</v>
          </cell>
          <cell r="G3046">
            <v>42578</v>
          </cell>
        </row>
        <row r="3047">
          <cell r="C3047">
            <v>5655</v>
          </cell>
          <cell r="D3047" t="str">
            <v>Edu. Suministro E Instalación De Fibra Optica Multimodo De 12 Hilos</v>
          </cell>
          <cell r="E3047" t="str">
            <v>ML</v>
          </cell>
          <cell r="F3047">
            <v>24525.200000000001</v>
          </cell>
          <cell r="G3047">
            <v>42538</v>
          </cell>
        </row>
        <row r="3048">
          <cell r="C3048">
            <v>5656</v>
          </cell>
          <cell r="D3048" t="str">
            <v>Edu. Suministro E Instalación De Caja De Paso De 40 X 40</v>
          </cell>
          <cell r="E3048" t="str">
            <v>UN</v>
          </cell>
          <cell r="F3048">
            <v>74909.75</v>
          </cell>
          <cell r="G3048">
            <v>42538</v>
          </cell>
        </row>
        <row r="3049">
          <cell r="C3049">
            <v>5657</v>
          </cell>
          <cell r="D3049" t="str">
            <v>Edu. Suministro E Instalación De Canaletas Metálicas De 100 X 45</v>
          </cell>
          <cell r="E3049" t="str">
            <v>UN</v>
          </cell>
          <cell r="F3049">
            <v>82038.559999999998</v>
          </cell>
          <cell r="G3049">
            <v>42538</v>
          </cell>
        </row>
        <row r="3050">
          <cell r="C3050">
            <v>5658</v>
          </cell>
          <cell r="D3050" t="str">
            <v>Edu. Construccion Canalizacion Con Un Tubo De 2" Diametro En Lecho De Arena (Ver Diseño)</v>
          </cell>
          <cell r="E3050" t="str">
            <v>ML</v>
          </cell>
          <cell r="F3050">
            <v>83609.62</v>
          </cell>
          <cell r="G3050">
            <v>42534</v>
          </cell>
        </row>
        <row r="3051">
          <cell r="C3051">
            <v>5659</v>
          </cell>
          <cell r="D3051" t="str">
            <v>Edu. Suministro E Instalación De Jack Categoría 6A</v>
          </cell>
          <cell r="E3051" t="str">
            <v>UN</v>
          </cell>
          <cell r="F3051">
            <v>52302</v>
          </cell>
          <cell r="G3051">
            <v>42538</v>
          </cell>
        </row>
        <row r="3052">
          <cell r="C3052">
            <v>5660</v>
          </cell>
          <cell r="D3052" t="str">
            <v>Edu. Suministro E Instalación De Flace Plate</v>
          </cell>
          <cell r="E3052" t="str">
            <v>UN</v>
          </cell>
          <cell r="F3052">
            <v>11892</v>
          </cell>
          <cell r="G3052">
            <v>42538</v>
          </cell>
        </row>
        <row r="3053">
          <cell r="C3053">
            <v>5669</v>
          </cell>
          <cell r="D3053" t="str">
            <v>Edu. Suplemento Para Canalizacion Con Topo (Ver Diseño)</v>
          </cell>
          <cell r="E3053" t="str">
            <v>ML</v>
          </cell>
          <cell r="F3053">
            <v>170240.92</v>
          </cell>
          <cell r="G3053">
            <v>42534</v>
          </cell>
        </row>
        <row r="3054">
          <cell r="C3054">
            <v>5673</v>
          </cell>
          <cell r="D3054" t="str">
            <v>Edu. Instalacion De Bandeja Portacables Cablofil De 40 X 6 Cms</v>
          </cell>
          <cell r="E3054" t="str">
            <v>ML</v>
          </cell>
          <cell r="F3054">
            <v>83334.91</v>
          </cell>
          <cell r="G3054">
            <v>42538</v>
          </cell>
        </row>
        <row r="3055">
          <cell r="C3055">
            <v>5674</v>
          </cell>
          <cell r="D3055" t="str">
            <v>Edu. Suministro E Instalación De Adaptador Para Bandeja De 12 Libras Lc 50 Um</v>
          </cell>
          <cell r="E3055" t="str">
            <v>UN</v>
          </cell>
          <cell r="F3055">
            <v>265739</v>
          </cell>
          <cell r="G3055">
            <v>42538</v>
          </cell>
        </row>
        <row r="3056">
          <cell r="C3056">
            <v>5675</v>
          </cell>
          <cell r="D3056" t="str">
            <v>Edu. Suministro E Instalación De Módulo Para Fibra Lc</v>
          </cell>
          <cell r="E3056" t="str">
            <v>UN</v>
          </cell>
          <cell r="F3056">
            <v>1695694</v>
          </cell>
          <cell r="G3056">
            <v>42538</v>
          </cell>
        </row>
        <row r="3057">
          <cell r="C3057">
            <v>5676</v>
          </cell>
          <cell r="D3057" t="str">
            <v>Edu. Suministro E Instalación De Patch Cord Multimodo Lc Om3</v>
          </cell>
          <cell r="E3057" t="str">
            <v>UN</v>
          </cell>
          <cell r="F3057">
            <v>111871.33</v>
          </cell>
          <cell r="G3057">
            <v>42538</v>
          </cell>
        </row>
        <row r="3058">
          <cell r="C3058">
            <v>5678</v>
          </cell>
          <cell r="D3058" t="str">
            <v>Edu. Suministro E Instalación  De Unión Reforzada Ez</v>
          </cell>
          <cell r="E3058" t="str">
            <v>UN</v>
          </cell>
          <cell r="F3058">
            <v>2980</v>
          </cell>
          <cell r="G3058">
            <v>42538</v>
          </cell>
        </row>
        <row r="3059">
          <cell r="C3059">
            <v>5680</v>
          </cell>
          <cell r="D3059" t="str">
            <v>Edu. Instalacion At-Hermetica 1200 40 W Cw (Ver Diseño)</v>
          </cell>
          <cell r="E3059" t="str">
            <v>UN</v>
          </cell>
          <cell r="F3059">
            <v>612142.23</v>
          </cell>
          <cell r="G3059">
            <v>42578</v>
          </cell>
        </row>
        <row r="3060">
          <cell r="C3060">
            <v>5681</v>
          </cell>
          <cell r="D3060" t="str">
            <v>Edu. Suministro E Instalación De Bandeja Portacable 60 X 300 Ez X 3 M</v>
          </cell>
          <cell r="E3060" t="str">
            <v>UN</v>
          </cell>
          <cell r="F3060">
            <v>149244.10999999999</v>
          </cell>
          <cell r="G3060">
            <v>42538</v>
          </cell>
        </row>
        <row r="3061">
          <cell r="C3061">
            <v>5682</v>
          </cell>
          <cell r="D3061" t="str">
            <v>Edu. Suministro E Instalación De Bandeja Porta Fibra Lc 12 Hilos</v>
          </cell>
          <cell r="E3061" t="str">
            <v>UN</v>
          </cell>
          <cell r="F3061">
            <v>696089.56</v>
          </cell>
          <cell r="G3061">
            <v>42538</v>
          </cell>
        </row>
        <row r="3062">
          <cell r="C3062">
            <v>5685</v>
          </cell>
          <cell r="D3062" t="str">
            <v>Edu. Suministro E Instalación De Switch 48 Puertos</v>
          </cell>
          <cell r="E3062" t="str">
            <v>UN</v>
          </cell>
          <cell r="F3062">
            <v>6874305.3300000001</v>
          </cell>
          <cell r="G3062">
            <v>42538</v>
          </cell>
        </row>
        <row r="3063">
          <cell r="C3063">
            <v>5686</v>
          </cell>
          <cell r="D3063" t="str">
            <v>Edu. Instalacion At-Paneled Lf 40W 60X60 Cw (Ver Diseño)</v>
          </cell>
          <cell r="E3063" t="str">
            <v>UN</v>
          </cell>
          <cell r="F3063">
            <v>782446.24</v>
          </cell>
          <cell r="G3063">
            <v>42578</v>
          </cell>
        </row>
        <row r="3064">
          <cell r="C3064">
            <v>5688</v>
          </cell>
          <cell r="D3064" t="str">
            <v>Edu. Suministro E Instalación De Switch 24 Puertos</v>
          </cell>
          <cell r="E3064" t="str">
            <v>UN</v>
          </cell>
          <cell r="F3064">
            <v>4100194.22</v>
          </cell>
          <cell r="G3064">
            <v>42538</v>
          </cell>
        </row>
        <row r="3065">
          <cell r="C3065">
            <v>5692</v>
          </cell>
          <cell r="D3065" t="str">
            <v>Edu. Instalacion Bombilla E27 8W Cw (Ver Diseño)</v>
          </cell>
          <cell r="E3065" t="str">
            <v>UN</v>
          </cell>
          <cell r="F3065">
            <v>184080.19</v>
          </cell>
          <cell r="G3065">
            <v>42524</v>
          </cell>
        </row>
        <row r="3066">
          <cell r="C3066">
            <v>5693</v>
          </cell>
          <cell r="D3066" t="str">
            <v>Edu. Suministro E Instalación De Switch 48 Puertos Modulo De Fibra</v>
          </cell>
          <cell r="E3066" t="str">
            <v>UN</v>
          </cell>
          <cell r="F3066">
            <v>21692252.670000002</v>
          </cell>
          <cell r="G3066">
            <v>42538</v>
          </cell>
        </row>
        <row r="3067">
          <cell r="C3067">
            <v>5695</v>
          </cell>
          <cell r="D3067" t="str">
            <v>Edu. Suministro E Instalación De Herraje Para Patch Panel Plano De 24 Puertos Categoría 6A</v>
          </cell>
          <cell r="E3067" t="str">
            <v>UN</v>
          </cell>
          <cell r="F3067">
            <v>367565.33</v>
          </cell>
          <cell r="G3067">
            <v>42538</v>
          </cell>
        </row>
        <row r="3068">
          <cell r="C3068">
            <v>5696</v>
          </cell>
          <cell r="D3068" t="str">
            <v>Edu. Instalacion Zamak Escualizable Gu10 6W (Ver Diseño)</v>
          </cell>
          <cell r="E3068" t="str">
            <v>UN</v>
          </cell>
          <cell r="F3068">
            <v>205039.94</v>
          </cell>
          <cell r="G3068">
            <v>42524</v>
          </cell>
        </row>
        <row r="3069">
          <cell r="C3069">
            <v>5700</v>
          </cell>
          <cell r="D3069" t="str">
            <v>Edu. Suministro E Instalación De Organizadores Amp Horizontal 2U (80 X 80) Planos</v>
          </cell>
          <cell r="E3069" t="str">
            <v>UN</v>
          </cell>
          <cell r="F3069">
            <v>163559.32999999999</v>
          </cell>
          <cell r="G3069">
            <v>42538</v>
          </cell>
        </row>
        <row r="3070">
          <cell r="C3070">
            <v>5702</v>
          </cell>
          <cell r="D3070" t="str">
            <v>Edu. Suministro E Instalación De Patch Panel 48 Puertos - Incluye Jacks</v>
          </cell>
          <cell r="E3070" t="str">
            <v>UN</v>
          </cell>
          <cell r="F3070">
            <v>2708807</v>
          </cell>
          <cell r="G3070">
            <v>42538</v>
          </cell>
        </row>
        <row r="3071">
          <cell r="C3071">
            <v>5703</v>
          </cell>
          <cell r="D3071" t="str">
            <v>Edu. Instalacion Cilinder Bajo 30W Cw (Ver Diseño)</v>
          </cell>
          <cell r="E3071" t="str">
            <v>UN</v>
          </cell>
          <cell r="F3071">
            <v>397471.76</v>
          </cell>
          <cell r="G3071">
            <v>42524</v>
          </cell>
        </row>
        <row r="3072">
          <cell r="C3072">
            <v>5704</v>
          </cell>
          <cell r="D3072" t="str">
            <v>Edu. Suministro E Instalación De Patch Cord Categoría 6A</v>
          </cell>
          <cell r="E3072" t="str">
            <v>UN</v>
          </cell>
          <cell r="F3072">
            <v>60473</v>
          </cell>
          <cell r="G3072">
            <v>42538</v>
          </cell>
        </row>
        <row r="3073">
          <cell r="C3073">
            <v>5705</v>
          </cell>
          <cell r="D3073" t="str">
            <v>Edu. Certificación Punto Voz Y Datos</v>
          </cell>
          <cell r="E3073" t="str">
            <v>UN</v>
          </cell>
          <cell r="F3073">
            <v>22000</v>
          </cell>
          <cell r="G3073">
            <v>42524</v>
          </cell>
        </row>
        <row r="3074">
          <cell r="C3074">
            <v>5708</v>
          </cell>
          <cell r="D3074" t="str">
            <v>Edu. Suministro E Instalación De Bandeja De Fibra De 12 Hilos Deslizable 1U Vacía (Soporte 3 Adaptadores)</v>
          </cell>
          <cell r="E3074" t="str">
            <v>UN</v>
          </cell>
          <cell r="F3074">
            <v>747719.56</v>
          </cell>
          <cell r="G3074">
            <v>42524</v>
          </cell>
        </row>
        <row r="3075">
          <cell r="C3075">
            <v>5709</v>
          </cell>
          <cell r="D3075" t="str">
            <v>Edu. Instalacion At-Luminaria De Emergencia 3W Cw (Ver Diseño)</v>
          </cell>
          <cell r="E3075" t="str">
            <v>UN</v>
          </cell>
          <cell r="F3075">
            <v>302873.94</v>
          </cell>
          <cell r="G3075">
            <v>42538</v>
          </cell>
        </row>
        <row r="3076">
          <cell r="C3076">
            <v>5711</v>
          </cell>
          <cell r="D3076" t="str">
            <v>Edu. Instalacion Down Eco 12W Cw (Ver Diseño)</v>
          </cell>
          <cell r="E3076" t="str">
            <v>UN</v>
          </cell>
          <cell r="F3076">
            <v>298143.86</v>
          </cell>
          <cell r="G3076">
            <v>42578</v>
          </cell>
        </row>
        <row r="3077">
          <cell r="C3077">
            <v>5713</v>
          </cell>
          <cell r="D3077" t="str">
            <v>Edu. Instalacion At-Proyeled 60 @ 68W Cw (Ver Diseño)</v>
          </cell>
          <cell r="E3077" t="str">
            <v>UN</v>
          </cell>
          <cell r="F3077">
            <v>1390871.94</v>
          </cell>
          <cell r="G3077">
            <v>42578</v>
          </cell>
        </row>
        <row r="3078">
          <cell r="C3078">
            <v>5715</v>
          </cell>
          <cell r="D3078" t="str">
            <v>Edu. Instalacion At-Proyeled 30 @ 45W Cw (Ver Diseño)</v>
          </cell>
          <cell r="E3078" t="str">
            <v>UN</v>
          </cell>
          <cell r="F3078">
            <v>1070222.94</v>
          </cell>
          <cell r="G3078">
            <v>42534</v>
          </cell>
        </row>
        <row r="3079">
          <cell r="C3079">
            <v>5717</v>
          </cell>
          <cell r="D3079" t="str">
            <v>Edu. Instalacion At-Proyector 3W De Piso Ww (Ver Diseño)</v>
          </cell>
          <cell r="E3079" t="str">
            <v>UN</v>
          </cell>
          <cell r="F3079">
            <v>1205615.22</v>
          </cell>
          <cell r="G3079">
            <v>42529</v>
          </cell>
        </row>
        <row r="3080">
          <cell r="C3080">
            <v>5719</v>
          </cell>
          <cell r="D3080" t="str">
            <v>Edu. Instalacion De Down Light 30 W Cw (Ver Diseño)</v>
          </cell>
          <cell r="E3080" t="str">
            <v>UN</v>
          </cell>
          <cell r="F3080">
            <v>385264.94</v>
          </cell>
          <cell r="G3080">
            <v>42534</v>
          </cell>
        </row>
        <row r="3081">
          <cell r="C3081">
            <v>5721</v>
          </cell>
          <cell r="D3081" t="str">
            <v>Edu. Instalacion At-Colonial De 40W Y 30W Asimetricas Opt 13299, Opt 13301 4000K (Ver Diseño)</v>
          </cell>
          <cell r="E3081" t="str">
            <v>UN</v>
          </cell>
          <cell r="F3081">
            <v>1708865.94</v>
          </cell>
          <cell r="G3081">
            <v>42529</v>
          </cell>
        </row>
        <row r="3082">
          <cell r="C3082">
            <v>5722</v>
          </cell>
          <cell r="D3082" t="str">
            <v>Edu. Salida Para Alumbrado Sin Lampara En Tuberia Emt (Ver Diseño)</v>
          </cell>
          <cell r="E3082" t="str">
            <v>UN</v>
          </cell>
          <cell r="F3082">
            <v>78417.22</v>
          </cell>
          <cell r="G3082">
            <v>42578</v>
          </cell>
        </row>
        <row r="3083">
          <cell r="C3083">
            <v>5723</v>
          </cell>
          <cell r="D3083" t="str">
            <v>Edu. Interruptor Triple (Ver Diseño)</v>
          </cell>
          <cell r="E3083" t="str">
            <v>UN</v>
          </cell>
          <cell r="F3083">
            <v>97325.78</v>
          </cell>
          <cell r="G3083">
            <v>42529</v>
          </cell>
        </row>
        <row r="3084">
          <cell r="C3084">
            <v>5724</v>
          </cell>
          <cell r="D3084" t="str">
            <v>Edu. Relleno En Material Seleccionado, Compactado</v>
          </cell>
          <cell r="E3084" t="str">
            <v>M3</v>
          </cell>
          <cell r="F3084">
            <v>68381.42</v>
          </cell>
          <cell r="G3084">
            <v>42515</v>
          </cell>
        </row>
        <row r="3085">
          <cell r="C3085">
            <v>5725</v>
          </cell>
          <cell r="D3085" t="str">
            <v>Edu. Instalacion De Polo A Tierra Mas Caja De Inspeccion (Ver Diseño)</v>
          </cell>
          <cell r="E3085" t="str">
            <v>UN</v>
          </cell>
          <cell r="F3085">
            <v>743683</v>
          </cell>
          <cell r="G3085">
            <v>42578</v>
          </cell>
        </row>
        <row r="3086">
          <cell r="C3086">
            <v>5726</v>
          </cell>
          <cell r="D3086" t="str">
            <v>Edu. Acometida 6 X (3Nº750 + Nº750 + Nº 2/0T) Cu Thhw (Ver Diseño)</v>
          </cell>
          <cell r="E3086" t="str">
            <v>ML</v>
          </cell>
          <cell r="F3086">
            <v>3601696.58</v>
          </cell>
          <cell r="G3086">
            <v>42524</v>
          </cell>
        </row>
        <row r="3087">
          <cell r="C3087">
            <v>5727</v>
          </cell>
          <cell r="D3087" t="str">
            <v>Edu. Acometida 2 X (3Nº350 + Nº350 + Nº4/0T) Cu Thhw (Ver Diseño)</v>
          </cell>
          <cell r="E3087" t="str">
            <v>ML</v>
          </cell>
          <cell r="F3087">
            <v>660255.46</v>
          </cell>
          <cell r="G3087">
            <v>42524</v>
          </cell>
        </row>
        <row r="3088">
          <cell r="C3088">
            <v>5728</v>
          </cell>
          <cell r="D3088" t="str">
            <v>Edu. Acometida 3 X ( 3Nº300 + Nº300 + Nº2/0T) Cu Thhw (Ver Diseño)</v>
          </cell>
          <cell r="E3088" t="str">
            <v>ML</v>
          </cell>
          <cell r="F3088">
            <v>740255.46</v>
          </cell>
          <cell r="G3088">
            <v>42524</v>
          </cell>
        </row>
        <row r="3089">
          <cell r="C3089">
            <v>5729</v>
          </cell>
          <cell r="D3089" t="str">
            <v>Edu. Acometida 3Nº2/0 + Nº2/0 + Nº1/0T Cu Thhw (Ver Diseño)</v>
          </cell>
          <cell r="E3089" t="str">
            <v>ML</v>
          </cell>
          <cell r="F3089">
            <v>125272.41</v>
          </cell>
          <cell r="G3089">
            <v>42524</v>
          </cell>
        </row>
        <row r="3090">
          <cell r="C3090">
            <v>5730</v>
          </cell>
          <cell r="D3090" t="str">
            <v>Edu. Acometida 3Nº8 + Nº10T Cu Thhw (Ver Diseño)</v>
          </cell>
          <cell r="E3090" t="str">
            <v>ML</v>
          </cell>
          <cell r="F3090">
            <v>15726.17</v>
          </cell>
          <cell r="G3090">
            <v>42524</v>
          </cell>
        </row>
        <row r="3091">
          <cell r="C3091">
            <v>5731</v>
          </cell>
          <cell r="D3091" t="str">
            <v>Edu. Acometida 3Nº10 + Nº10 + Nº12T Cu Thhw (Ver Diseño)</v>
          </cell>
          <cell r="E3091" t="str">
            <v>ML</v>
          </cell>
          <cell r="F3091">
            <v>10238.85</v>
          </cell>
          <cell r="G3091">
            <v>42524</v>
          </cell>
        </row>
        <row r="3092">
          <cell r="C3092">
            <v>5732</v>
          </cell>
          <cell r="D3092" t="str">
            <v>Edu. Breaker Enchufable De 1 X 20 A (Ver Diseño)</v>
          </cell>
          <cell r="E3092" t="str">
            <v>UN</v>
          </cell>
          <cell r="F3092">
            <v>25720.48</v>
          </cell>
          <cell r="G3092">
            <v>42578</v>
          </cell>
        </row>
        <row r="3093">
          <cell r="C3093">
            <v>5733</v>
          </cell>
          <cell r="D3093" t="str">
            <v>Edu. Breaker Enchufable De 2 X 40 A (Ver Diseño)</v>
          </cell>
          <cell r="E3093" t="str">
            <v>UN</v>
          </cell>
          <cell r="F3093">
            <v>56059.43</v>
          </cell>
          <cell r="G3093">
            <v>42524</v>
          </cell>
        </row>
        <row r="3094">
          <cell r="C3094">
            <v>5734</v>
          </cell>
          <cell r="D3094" t="str">
            <v>Edu. Breaker Tipo Industrial De 3 X 20 A (Ver Diseño)</v>
          </cell>
          <cell r="E3094" t="str">
            <v>UN</v>
          </cell>
          <cell r="F3094">
            <v>91551.03</v>
          </cell>
          <cell r="G3094">
            <v>42538</v>
          </cell>
        </row>
        <row r="3095">
          <cell r="C3095">
            <v>5735</v>
          </cell>
          <cell r="D3095" t="str">
            <v>Edu. Planta Electrica De Emergencia 225 Kva Con Tanque De Combustible (Ver Diseño)</v>
          </cell>
          <cell r="E3095" t="str">
            <v>UN</v>
          </cell>
          <cell r="F3095">
            <v>150012189.41</v>
          </cell>
          <cell r="G3095">
            <v>42538</v>
          </cell>
        </row>
        <row r="3096">
          <cell r="C3096">
            <v>5736</v>
          </cell>
          <cell r="D3096" t="str">
            <v>Edu. Tablero Trifasico Autosoportado De 54 Circuitos (Ver Diseño)</v>
          </cell>
          <cell r="E3096" t="str">
            <v>UN</v>
          </cell>
          <cell r="F3096">
            <v>4110426.91</v>
          </cell>
          <cell r="G3096">
            <v>42524</v>
          </cell>
        </row>
        <row r="3097">
          <cell r="C3097">
            <v>5746</v>
          </cell>
          <cell r="D3097" t="str">
            <v>Edu. Salida Para Aire Acondicionado Bifasica</v>
          </cell>
          <cell r="E3097" t="str">
            <v>UN</v>
          </cell>
          <cell r="F3097">
            <v>109361.77</v>
          </cell>
          <cell r="G3097">
            <v>42578</v>
          </cell>
        </row>
        <row r="3098">
          <cell r="C3098">
            <v>5747</v>
          </cell>
          <cell r="D3098" t="str">
            <v>Suministro E Instalación De Cubierta En Lámina Ondulada De Asbesto Cemento, A Una Altura &gt; 8 Metros &lt; 10 Metros, Incluye Amarres Y Ganchos De Fijación.</v>
          </cell>
          <cell r="E3098" t="str">
            <v>M2</v>
          </cell>
          <cell r="F3098">
            <v>47742.35</v>
          </cell>
          <cell r="G3098">
            <v>42516</v>
          </cell>
        </row>
        <row r="3099">
          <cell r="C3099">
            <v>5750</v>
          </cell>
          <cell r="D3099" t="str">
            <v>Edu. Instalacion De Luminaria Spectra (Ver Diseño)</v>
          </cell>
          <cell r="E3099" t="str">
            <v>UN</v>
          </cell>
          <cell r="F3099">
            <v>1114409.6200000001</v>
          </cell>
          <cell r="G3099">
            <v>42534</v>
          </cell>
        </row>
        <row r="3100">
          <cell r="C3100">
            <v>5752</v>
          </cell>
          <cell r="D3100" t="str">
            <v>Edu. Tuberia Perforada De 4" (Ver Diseño)</v>
          </cell>
          <cell r="E3100" t="str">
            <v>ML</v>
          </cell>
          <cell r="F3100">
            <v>51520.85</v>
          </cell>
          <cell r="G3100">
            <v>42534</v>
          </cell>
        </row>
        <row r="3101">
          <cell r="C3101">
            <v>5754</v>
          </cell>
          <cell r="D3101" t="str">
            <v>Edu. Tuberia Perforada De 6" (Ver Diseño).</v>
          </cell>
          <cell r="E3101" t="str">
            <v>ML</v>
          </cell>
          <cell r="F3101">
            <v>99457.72</v>
          </cell>
          <cell r="G3101">
            <v>42534</v>
          </cell>
        </row>
        <row r="3102">
          <cell r="C3102">
            <v>5756</v>
          </cell>
          <cell r="D3102" t="str">
            <v>Edu. Canales En Concreto (Ver Diseño)</v>
          </cell>
          <cell r="E3102" t="str">
            <v>M3</v>
          </cell>
          <cell r="F3102">
            <v>614544.81000000006</v>
          </cell>
          <cell r="G3102">
            <v>42534</v>
          </cell>
        </row>
        <row r="3103">
          <cell r="C3103">
            <v>5758</v>
          </cell>
          <cell r="D3103" t="str">
            <v>Edu. Gravilla Fina Y/O Gravilla Gruesa (Ver Diseño)</v>
          </cell>
          <cell r="E3103" t="str">
            <v>M3</v>
          </cell>
          <cell r="F3103">
            <v>99854.49</v>
          </cell>
          <cell r="G3103">
            <v>42534</v>
          </cell>
        </row>
        <row r="3104">
          <cell r="C3104">
            <v>5759</v>
          </cell>
          <cell r="D3104" t="str">
            <v>Edu. Triturado (Ver Diseño)</v>
          </cell>
          <cell r="E3104" t="str">
            <v>M3</v>
          </cell>
          <cell r="F3104">
            <v>95076.99</v>
          </cell>
          <cell r="G3104">
            <v>42534</v>
          </cell>
        </row>
        <row r="3105">
          <cell r="C3105">
            <v>5761</v>
          </cell>
          <cell r="D3105" t="str">
            <v>Edu. Cuneta Tipo Circular Titan O Similar (Ver Diseño)</v>
          </cell>
          <cell r="E3105" t="str">
            <v>ML</v>
          </cell>
          <cell r="F3105">
            <v>275816.08</v>
          </cell>
          <cell r="G3105">
            <v>42619</v>
          </cell>
        </row>
        <row r="3106">
          <cell r="C3106">
            <v>5764</v>
          </cell>
          <cell r="D3106" t="str">
            <v>Edu. Tuberia Pvc Presion De 2" (Ver Diseño)</v>
          </cell>
          <cell r="E3106" t="str">
            <v>ML</v>
          </cell>
          <cell r="F3106">
            <v>31634.7</v>
          </cell>
          <cell r="G3106">
            <v>42578</v>
          </cell>
        </row>
        <row r="3107">
          <cell r="C3107">
            <v>5768</v>
          </cell>
          <cell r="D3107" t="str">
            <v>Edu. Tuberia Pvc Presion De 4" (Ver Diseño)</v>
          </cell>
          <cell r="E3107" t="str">
            <v>ML</v>
          </cell>
          <cell r="F3107">
            <v>47859.65</v>
          </cell>
          <cell r="G3107">
            <v>42534</v>
          </cell>
        </row>
        <row r="3108">
          <cell r="C3108">
            <v>5770</v>
          </cell>
          <cell r="D3108" t="str">
            <v>Edu. Tuberia De Hierro Ductil Ranurado De 3" Sch 40 (Ver Diseño)</v>
          </cell>
          <cell r="E3108" t="str">
            <v>UN</v>
          </cell>
          <cell r="F3108">
            <v>85164.98</v>
          </cell>
          <cell r="G3108">
            <v>42578</v>
          </cell>
        </row>
        <row r="3109">
          <cell r="C3109">
            <v>5771</v>
          </cell>
          <cell r="D3109" t="str">
            <v>Edu. Filtro (Triturado) Muro De Contencion</v>
          </cell>
          <cell r="E3109" t="str">
            <v>M3</v>
          </cell>
          <cell r="F3109">
            <v>82436.350000000006</v>
          </cell>
          <cell r="G3109">
            <v>42534</v>
          </cell>
        </row>
        <row r="3110">
          <cell r="C3110">
            <v>5775</v>
          </cell>
          <cell r="D3110" t="str">
            <v>Edu. Rociadores De 1 1/2" (Ver Diseño)</v>
          </cell>
          <cell r="E3110" t="str">
            <v>UN</v>
          </cell>
          <cell r="F3110">
            <v>61912.62</v>
          </cell>
          <cell r="G3110">
            <v>42578</v>
          </cell>
        </row>
        <row r="3111">
          <cell r="C3111">
            <v>5776</v>
          </cell>
          <cell r="D3111" t="str">
            <v>Edu. Suministro E Instalacion De Bombas, Incluye Sistema Hidroneumatico, Tablero De Control, Manometro, Protectores, Etc. Caracteristicas: Caudal (Q) = 36 Lts/Seg= 581 Gal/Min, Hidroacumulador De 500 Lts, Potencia= 10 Hp, Motor Trifasico (Ver Diseño).</v>
          </cell>
          <cell r="E3111" t="str">
            <v>UN</v>
          </cell>
          <cell r="F3111">
            <v>3607549.02</v>
          </cell>
          <cell r="G3111">
            <v>42578</v>
          </cell>
        </row>
        <row r="3112">
          <cell r="C3112">
            <v>5777</v>
          </cell>
          <cell r="D3112" t="str">
            <v>Edu. Suministro E Instalacion De Tuberia Y Accesorios Para La Succion Y Descarga De Las Bombas (Ver Diseño)</v>
          </cell>
          <cell r="E3112" t="str">
            <v>GL</v>
          </cell>
          <cell r="F3112">
            <v>6344217</v>
          </cell>
          <cell r="G3112">
            <v>42538</v>
          </cell>
        </row>
        <row r="3113">
          <cell r="C3113">
            <v>5779</v>
          </cell>
          <cell r="D3113" t="str">
            <v>Edu. Griferia Push De Pared Para Lavamanos (Ver Diseño)</v>
          </cell>
          <cell r="E3113" t="str">
            <v>UN</v>
          </cell>
          <cell r="F3113">
            <v>205763.45</v>
          </cell>
          <cell r="G3113">
            <v>42538</v>
          </cell>
        </row>
        <row r="3114">
          <cell r="C3114">
            <v>5781</v>
          </cell>
          <cell r="D3114" t="str">
            <v>Edu. Ducha Antivandalica Con Regadera Tubular (Ver Diseño)</v>
          </cell>
          <cell r="E3114" t="str">
            <v>UN</v>
          </cell>
          <cell r="F3114">
            <v>284354.27</v>
          </cell>
          <cell r="G3114">
            <v>42538</v>
          </cell>
        </row>
        <row r="3115">
          <cell r="C3115">
            <v>5784</v>
          </cell>
          <cell r="D3115" t="str">
            <v>Edu.  Breaker Tipo Industrial De 3 X 600 A Regulable (Ver Diseño)</v>
          </cell>
          <cell r="E3115" t="str">
            <v>UN</v>
          </cell>
          <cell r="F3115">
            <v>2520031.96</v>
          </cell>
          <cell r="G3115">
            <v>42538</v>
          </cell>
        </row>
        <row r="3116">
          <cell r="C3116">
            <v>5786</v>
          </cell>
          <cell r="D3116" t="str">
            <v>Edu. Breaker Tipo Industrial De 3 X 800 A Regulable (Ver Diseño)</v>
          </cell>
          <cell r="E3116" t="str">
            <v>UN</v>
          </cell>
          <cell r="F3116">
            <v>1994716.07</v>
          </cell>
          <cell r="G3116">
            <v>42534</v>
          </cell>
        </row>
        <row r="3117">
          <cell r="C3117">
            <v>5788</v>
          </cell>
          <cell r="D3117" t="str">
            <v>Edu. Breaker Tipo Industrial De 3 X 300 A (Ver Diseño)</v>
          </cell>
          <cell r="E3117" t="str">
            <v>UN</v>
          </cell>
          <cell r="F3117">
            <v>941515.23</v>
          </cell>
          <cell r="G3117">
            <v>42534</v>
          </cell>
        </row>
        <row r="3118">
          <cell r="C3118">
            <v>5790</v>
          </cell>
          <cell r="D3118" t="str">
            <v>Edu. Breaker Tipo Industrial De 3 X 1000 A (Ver Diseño)</v>
          </cell>
          <cell r="E3118" t="str">
            <v>UN</v>
          </cell>
          <cell r="F3118">
            <v>7429308.6200000001</v>
          </cell>
          <cell r="G3118">
            <v>42534</v>
          </cell>
        </row>
        <row r="3119">
          <cell r="C3119">
            <v>5792</v>
          </cell>
          <cell r="D3119" t="str">
            <v>Edu. Breaker Tipo Industrial De 3 X 3000 A (Ver Diseño)</v>
          </cell>
          <cell r="E3119" t="str">
            <v>UN</v>
          </cell>
          <cell r="F3119">
            <v>26228014</v>
          </cell>
          <cell r="G3119">
            <v>42534</v>
          </cell>
        </row>
        <row r="3120">
          <cell r="C3120">
            <v>5794</v>
          </cell>
          <cell r="D3120" t="str">
            <v>Edu. Transferencia Trifasica Automatica De 660 Kva (Ver Diseño)</v>
          </cell>
          <cell r="E3120" t="str">
            <v>UN</v>
          </cell>
          <cell r="F3120">
            <v>87558234.030000001</v>
          </cell>
          <cell r="G3120">
            <v>42534</v>
          </cell>
        </row>
        <row r="3121">
          <cell r="C3121">
            <v>5798</v>
          </cell>
          <cell r="D3121" t="str">
            <v>Edu. Planta Electrica De Emergencia De 660 Kva Con Tanque De Combustible (Ver Diseño)</v>
          </cell>
          <cell r="E3121" t="str">
            <v>UN</v>
          </cell>
          <cell r="F3121">
            <v>633313245.63</v>
          </cell>
          <cell r="G3121">
            <v>42531</v>
          </cell>
        </row>
        <row r="3122">
          <cell r="C3122">
            <v>5800</v>
          </cell>
          <cell r="D3122" t="str">
            <v>Edu. Instalacion Down Light 22W Cw (Ver Diseño)</v>
          </cell>
          <cell r="E3122" t="str">
            <v>UN</v>
          </cell>
          <cell r="F3122">
            <v>599135.92000000004</v>
          </cell>
          <cell r="G3122">
            <v>42578</v>
          </cell>
        </row>
        <row r="3123">
          <cell r="C3123">
            <v>5802</v>
          </cell>
          <cell r="D3123" t="str">
            <v>Edu. Instalacion Down Light 12W Cw (Ver Diseño)</v>
          </cell>
          <cell r="E3123" t="str">
            <v>UN</v>
          </cell>
          <cell r="F3123">
            <v>799135.92</v>
          </cell>
          <cell r="G3123">
            <v>42578</v>
          </cell>
        </row>
        <row r="3124">
          <cell r="C3124">
            <v>5804</v>
          </cell>
          <cell r="D3124" t="str">
            <v>Edu. Instalacion Luminaria Capsule Gu10 6W (Ver Diseño)</v>
          </cell>
          <cell r="E3124" t="str">
            <v>UN</v>
          </cell>
          <cell r="F3124">
            <v>422591.22</v>
          </cell>
          <cell r="G3124">
            <v>42578</v>
          </cell>
        </row>
        <row r="3125">
          <cell r="C3125">
            <v>5806</v>
          </cell>
          <cell r="D3125" t="str">
            <v>Edu. Instalacion Luminaria Curvoled 40W (Ver Diseño)</v>
          </cell>
          <cell r="E3125" t="str">
            <v>UN</v>
          </cell>
          <cell r="F3125">
            <v>938065.06</v>
          </cell>
          <cell r="G3125">
            <v>42538</v>
          </cell>
        </row>
        <row r="3126">
          <cell r="C3126">
            <v>5807</v>
          </cell>
          <cell r="D3126" t="str">
            <v>Acometida De Agua Potable Provisional (Ver Diseño)</v>
          </cell>
          <cell r="E3126" t="str">
            <v>GL</v>
          </cell>
          <cell r="F3126">
            <v>3500000</v>
          </cell>
          <cell r="G3126">
            <v>42558</v>
          </cell>
        </row>
        <row r="3127">
          <cell r="C3127">
            <v>5808</v>
          </cell>
          <cell r="D3127" t="str">
            <v>Acometida Sanitaria Provisional</v>
          </cell>
          <cell r="E3127" t="str">
            <v>GL</v>
          </cell>
          <cell r="F3127">
            <v>3500000</v>
          </cell>
          <cell r="G3127">
            <v>42558</v>
          </cell>
        </row>
        <row r="3128">
          <cell r="C3128">
            <v>5809</v>
          </cell>
          <cell r="D3128" t="str">
            <v>Acometida Electrica Provisional</v>
          </cell>
          <cell r="E3128" t="str">
            <v>GL</v>
          </cell>
          <cell r="F3128">
            <v>12500000</v>
          </cell>
          <cell r="G3128">
            <v>42558</v>
          </cell>
        </row>
        <row r="3129">
          <cell r="C3129">
            <v>5811</v>
          </cell>
          <cell r="D3129" t="str">
            <v>Edu. Instalacion Luminaria At Emergencialed (Ver Diseño)</v>
          </cell>
          <cell r="E3129" t="str">
            <v>UN</v>
          </cell>
          <cell r="F3129">
            <v>422591.22</v>
          </cell>
          <cell r="G3129">
            <v>42534</v>
          </cell>
        </row>
        <row r="3130">
          <cell r="C3130">
            <v>5812</v>
          </cell>
          <cell r="D3130" t="str">
            <v>Valla Reglamentaria 2.00 X 1.00</v>
          </cell>
          <cell r="E3130" t="str">
            <v>UN</v>
          </cell>
          <cell r="F3130">
            <v>370000</v>
          </cell>
          <cell r="G3130">
            <v>42558</v>
          </cell>
        </row>
        <row r="3131">
          <cell r="C3131">
            <v>5814</v>
          </cell>
          <cell r="D3131" t="str">
            <v>Edu. Instalacion Luminaria Led Rgbw 32W Sumergible (Ver Diseño)</v>
          </cell>
          <cell r="E3131" t="str">
            <v>UN</v>
          </cell>
          <cell r="F3131">
            <v>1196697.1100000001</v>
          </cell>
          <cell r="G3131">
            <v>42534</v>
          </cell>
        </row>
        <row r="3132">
          <cell r="C3132">
            <v>5815</v>
          </cell>
          <cell r="D3132" t="str">
            <v>Valla Informativa (Ver Diseño)</v>
          </cell>
          <cell r="E3132" t="str">
            <v>UN</v>
          </cell>
          <cell r="F3132">
            <v>6000000</v>
          </cell>
          <cell r="G3132">
            <v>42558</v>
          </cell>
        </row>
        <row r="3133">
          <cell r="C3133">
            <v>5816</v>
          </cell>
          <cell r="D3133" t="str">
            <v>Edu. Suministro E Instalación De Puerta Metálica Abatible Lisa Con Rejilla Sencilla (Ver Diseño)</v>
          </cell>
          <cell r="E3133" t="str">
            <v>UN</v>
          </cell>
          <cell r="F3133">
            <v>766212</v>
          </cell>
          <cell r="G3133">
            <v>42534</v>
          </cell>
        </row>
        <row r="3134">
          <cell r="C3134">
            <v>5817</v>
          </cell>
          <cell r="D3134" t="str">
            <v>Edu. Suministro E Instalación De Puerta Metálica Abatible Tipo Persiana Sencilla (Ver Diseño)</v>
          </cell>
          <cell r="E3134" t="str">
            <v>UN</v>
          </cell>
          <cell r="F3134">
            <v>803242</v>
          </cell>
          <cell r="G3134">
            <v>42534</v>
          </cell>
        </row>
        <row r="3135">
          <cell r="C3135">
            <v>5818</v>
          </cell>
          <cell r="D3135" t="str">
            <v>Edu. Suministro E Instalación De Puerta Metálica Abatible Acustica Doble (Ver Diseño)</v>
          </cell>
          <cell r="E3135" t="str">
            <v>UN</v>
          </cell>
          <cell r="F3135">
            <v>1809240</v>
          </cell>
          <cell r="G3135">
            <v>42534</v>
          </cell>
        </row>
        <row r="3136">
          <cell r="C3136">
            <v>5819</v>
          </cell>
          <cell r="D3136" t="str">
            <v>Edu. Suministro E Instalación De Puerta Metálica Abatible Multi Perforada Sencilla (Ver Diseño)</v>
          </cell>
          <cell r="E3136" t="str">
            <v>UN</v>
          </cell>
          <cell r="F3136">
            <v>1342440</v>
          </cell>
          <cell r="G3136">
            <v>42534</v>
          </cell>
        </row>
        <row r="3137">
          <cell r="C3137">
            <v>5820</v>
          </cell>
          <cell r="D3137" t="str">
            <v>Edu. Suministro E Instalación De Puerta Metálica Abatible Multi Perforada Doble (Ver Diseño)</v>
          </cell>
          <cell r="E3137" t="str">
            <v>UN</v>
          </cell>
          <cell r="F3137">
            <v>2644880</v>
          </cell>
          <cell r="G3137">
            <v>42534</v>
          </cell>
        </row>
        <row r="3138">
          <cell r="C3138">
            <v>5821</v>
          </cell>
          <cell r="D3138" t="str">
            <v>Edu. Suministro E Instalación De Puerta Metálica Tipo Persiana Doble (Ver Diseño)</v>
          </cell>
          <cell r="E3138" t="str">
            <v>UN</v>
          </cell>
          <cell r="F3138">
            <v>1895450</v>
          </cell>
          <cell r="G3138">
            <v>42534</v>
          </cell>
        </row>
        <row r="3139">
          <cell r="C3139">
            <v>5822</v>
          </cell>
          <cell r="D3139" t="str">
            <v>Edu. Suministro E Instalación De Puerta En Vidrio Esmerilado Abatible Sencilla (Ver Diseño)</v>
          </cell>
          <cell r="E3139" t="str">
            <v>UN</v>
          </cell>
          <cell r="F3139">
            <v>1150000</v>
          </cell>
          <cell r="G3139">
            <v>42534</v>
          </cell>
        </row>
        <row r="3140">
          <cell r="C3140">
            <v>5823</v>
          </cell>
          <cell r="D3140" t="str">
            <v>Edu. Suministro E Instalación De Puerta Metálica Abatible Lisa Sencilla (Ver Diseño)</v>
          </cell>
          <cell r="E3140" t="str">
            <v>UN</v>
          </cell>
          <cell r="F3140">
            <v>708634</v>
          </cell>
          <cell r="G3140">
            <v>42534</v>
          </cell>
        </row>
        <row r="3141">
          <cell r="C3141">
            <v>5824</v>
          </cell>
          <cell r="D3141" t="str">
            <v>Edu. Suministro E Instalación De Puerta En Vidrio Templado Transparente (Ver Diseño)</v>
          </cell>
          <cell r="E3141" t="str">
            <v>UN</v>
          </cell>
          <cell r="F3141">
            <v>1050000</v>
          </cell>
          <cell r="G3141">
            <v>42534</v>
          </cell>
        </row>
        <row r="3142">
          <cell r="C3142">
            <v>5825</v>
          </cell>
          <cell r="D3142" t="str">
            <v>Edu. Suministro E Instalación De Puerta Metálica De Emergencia Abatible Cf Doble (Ver Diseño)</v>
          </cell>
          <cell r="E3142" t="str">
            <v>UN</v>
          </cell>
          <cell r="F3142">
            <v>3141328</v>
          </cell>
          <cell r="G3142">
            <v>42534</v>
          </cell>
        </row>
        <row r="3143">
          <cell r="C3143">
            <v>5826</v>
          </cell>
          <cell r="D3143" t="str">
            <v>Edu. Suministro E Instalación De Silletería Plástica Para Estadio</v>
          </cell>
          <cell r="E3143" t="str">
            <v>UN</v>
          </cell>
          <cell r="F3143">
            <v>60746.75</v>
          </cell>
          <cell r="G3143">
            <v>42613</v>
          </cell>
        </row>
        <row r="3144">
          <cell r="C3144">
            <v>5828</v>
          </cell>
          <cell r="D3144" t="str">
            <v>Edu. Acometida 7 X (3#500 + #500 + #2/0T) Cu Thhw (Ver Diseño)</v>
          </cell>
          <cell r="E3144" t="str">
            <v>ML</v>
          </cell>
          <cell r="F3144">
            <v>3820191.9</v>
          </cell>
          <cell r="G3144">
            <v>42534</v>
          </cell>
        </row>
        <row r="3145">
          <cell r="C3145">
            <v>5829</v>
          </cell>
          <cell r="D3145" t="str">
            <v>Edu. Terreno De Juego ( Grama Natural Bermuda 419 + Relleno En Material Seleccionado  E = 0.40 Metros )</v>
          </cell>
          <cell r="E3145" t="str">
            <v>M2</v>
          </cell>
          <cell r="F3145">
            <v>88811.58</v>
          </cell>
          <cell r="G3145">
            <v>42534</v>
          </cell>
        </row>
        <row r="3146">
          <cell r="C3146">
            <v>5831</v>
          </cell>
          <cell r="D3146" t="str">
            <v>Edu. Piso En Pavimento Ecológico</v>
          </cell>
          <cell r="E3146" t="str">
            <v>UN</v>
          </cell>
          <cell r="F3146">
            <v>559768</v>
          </cell>
          <cell r="G3146">
            <v>42534</v>
          </cell>
        </row>
        <row r="3147">
          <cell r="C3147">
            <v>5832</v>
          </cell>
          <cell r="D3147" t="str">
            <v>Edu. Acometida 3 X (3#350 + #350 + #4/0T) Cu Thhw (Ver Diseño)</v>
          </cell>
          <cell r="E3147" t="str">
            <v>ML</v>
          </cell>
          <cell r="F3147">
            <v>977769.03</v>
          </cell>
          <cell r="G3147">
            <v>42538</v>
          </cell>
        </row>
        <row r="3148">
          <cell r="C3148">
            <v>5833</v>
          </cell>
          <cell r="D3148" t="str">
            <v>Suministro E Instalación De Ventiladores Axiales De 36" Marca Sankey O Similar Con Rociador De Agua, Para Zona De Carceletas, Incluye Instalación Y Punto Eléctrico</v>
          </cell>
          <cell r="E3148" t="str">
            <v>UN</v>
          </cell>
          <cell r="F3148">
            <v>700000</v>
          </cell>
          <cell r="G3148">
            <v>42522</v>
          </cell>
        </row>
        <row r="3149">
          <cell r="C3149">
            <v>5834</v>
          </cell>
          <cell r="D3149" t="str">
            <v>Edu. Acometida 4 X (3#750 + #750 +#4/0T) Cu Thhw (Ver Diseño)</v>
          </cell>
          <cell r="E3149" t="str">
            <v>ML</v>
          </cell>
          <cell r="F3149">
            <v>2470319.69</v>
          </cell>
          <cell r="G3149">
            <v>42534</v>
          </cell>
        </row>
        <row r="3150">
          <cell r="C3150">
            <v>5835</v>
          </cell>
          <cell r="D3150" t="str">
            <v>Suministro E Instalación De Cableado Estructurado De Voz Y Datos Para 30 Puestos De Trabajo ( Ver Diseño)</v>
          </cell>
          <cell r="E3150" t="str">
            <v>GL</v>
          </cell>
          <cell r="F3150">
            <v>51428571.43</v>
          </cell>
          <cell r="G3150">
            <v>42604</v>
          </cell>
        </row>
        <row r="3151">
          <cell r="C3151">
            <v>5836</v>
          </cell>
          <cell r="D3151" t="str">
            <v>Suministro E Instalación De Aviso Luminoso En Lona Traslúcida Panaflex De Dimensiones Aproximadas 5.00 X 0.90 Metros, Incluye Todos Los Accesorios Como Acometidas Eléctricas, Cubiertas Con Canales Plásticas, Balastros, Tubos, Velas, Soportes. (T8 Sistema De Iluminación Electrónico</v>
          </cell>
          <cell r="E3151" t="str">
            <v>UN</v>
          </cell>
          <cell r="F3151">
            <v>2400000</v>
          </cell>
          <cell r="G3151">
            <v>42522</v>
          </cell>
        </row>
        <row r="3152">
          <cell r="C3152">
            <v>5837</v>
          </cell>
          <cell r="D3152" t="str">
            <v>Edu. Acometida 6 X (3#350 + #350 + #2/0T) Cu Thhw (Ver Diseño)</v>
          </cell>
          <cell r="E3152" t="str">
            <v>ML</v>
          </cell>
          <cell r="F3152">
            <v>1798293.79</v>
          </cell>
          <cell r="G3152">
            <v>42534</v>
          </cell>
        </row>
        <row r="3153">
          <cell r="C3153">
            <v>5838</v>
          </cell>
          <cell r="D3153" t="str">
            <v>Suministro E Instalación De Malla Metálica Galvanizada Y Soportada Sobre Una Estructura Metálica  ( Varillas De 1/2" Cuadrada En Retícula, En Doble Parrilla) Con El Fin De No Ser Alcanzada Por Alguna Persona Y Para No Tener Alcance  A Las Lamparas De Iluminación, Distancia Entre El Piso Y La Parrilla 3.00 Metros</v>
          </cell>
          <cell r="E3153" t="str">
            <v>M2</v>
          </cell>
          <cell r="F3153">
            <v>235234.68</v>
          </cell>
          <cell r="G3153">
            <v>42522</v>
          </cell>
        </row>
        <row r="3154">
          <cell r="C3154">
            <v>5839</v>
          </cell>
          <cell r="D3154" t="str">
            <v>Instalación De Ventana En Aluminio Altura &lt; 3.00 Metros</v>
          </cell>
          <cell r="E3154" t="str">
            <v>M2</v>
          </cell>
          <cell r="F3154">
            <v>31955</v>
          </cell>
          <cell r="G3154">
            <v>42523</v>
          </cell>
        </row>
        <row r="3155">
          <cell r="C3155">
            <v>5843</v>
          </cell>
          <cell r="D3155" t="str">
            <v>Suministro E Instalación De Orinal Tipo A En Acero Inoxidable  Aisi 304, Tipo Sokoda</v>
          </cell>
          <cell r="E3155" t="str">
            <v>UN</v>
          </cell>
          <cell r="F3155">
            <v>982706</v>
          </cell>
          <cell r="G3155">
            <v>42523</v>
          </cell>
        </row>
        <row r="3156">
          <cell r="C3156">
            <v>5844</v>
          </cell>
          <cell r="D3156" t="str">
            <v>Terraplen Inv. 220-7 Para Nivelacion, Humedecimiento Y Compactacion Variable</v>
          </cell>
          <cell r="E3156" t="str">
            <v>M3</v>
          </cell>
          <cell r="F3156">
            <v>49404.66</v>
          </cell>
          <cell r="G3156">
            <v>42523</v>
          </cell>
        </row>
        <row r="3157">
          <cell r="C3157">
            <v>5847</v>
          </cell>
          <cell r="D3157" t="str">
            <v>Edu. Suministro E Instalación De Aire Acondicionado Mini Split De 12000 Btu - Ser 16 Area 6Aa ( Ver Diseño)</v>
          </cell>
          <cell r="E3157" t="str">
            <v>UN</v>
          </cell>
          <cell r="F3157">
            <v>4577836.68</v>
          </cell>
          <cell r="G3157">
            <v>42534</v>
          </cell>
        </row>
        <row r="3158">
          <cell r="C3158">
            <v>5849</v>
          </cell>
          <cell r="D3158" t="str">
            <v>Edu. Suministro E Instalación De Aire Acondicionado Mini Split De 36000 Btu - Area 5Aa, 7Aa, 9Aa Y 10Aa ( Ver Diseño)</v>
          </cell>
          <cell r="E3158" t="str">
            <v>UN</v>
          </cell>
          <cell r="F3158">
            <v>17110615.210000001</v>
          </cell>
          <cell r="G3158">
            <v>42538</v>
          </cell>
        </row>
        <row r="3159">
          <cell r="C3159">
            <v>5850</v>
          </cell>
          <cell r="D3159" t="str">
            <v>Edu. Suministro E Instalación De Aire Central Tipo Paquete De 55 Toneladas - Area 11Aa (Ver Diseño)</v>
          </cell>
          <cell r="E3159" t="str">
            <v>UN</v>
          </cell>
          <cell r="F3159">
            <v>401578653.13</v>
          </cell>
          <cell r="G3159">
            <v>42534</v>
          </cell>
        </row>
        <row r="3160">
          <cell r="C3160">
            <v>5851</v>
          </cell>
          <cell r="D3160" t="str">
            <v>Edu. Suministro E Instalación De Torre Para Iluminación De La Cancha Principal (Ver Diseño)</v>
          </cell>
          <cell r="E3160" t="str">
            <v>UN</v>
          </cell>
          <cell r="F3160">
            <v>97119089.299999997</v>
          </cell>
          <cell r="G3160">
            <v>42534</v>
          </cell>
        </row>
        <row r="3161">
          <cell r="C3161">
            <v>5852</v>
          </cell>
          <cell r="D3161" t="str">
            <v>Edu. Suministro E Instalación De Reflectores Para Iluminación De La Cancha Principal (Ver Diseño)</v>
          </cell>
          <cell r="E3161" t="str">
            <v>UN</v>
          </cell>
          <cell r="F3161">
            <v>10526885.800000001</v>
          </cell>
          <cell r="G3161">
            <v>42534</v>
          </cell>
        </row>
        <row r="3162">
          <cell r="C3162">
            <v>5853</v>
          </cell>
          <cell r="D3162" t="str">
            <v>Edu. Cimentación Especial Para Torres De Iluminación</v>
          </cell>
          <cell r="E3162" t="str">
            <v>UN</v>
          </cell>
          <cell r="F3162">
            <v>3065697.15</v>
          </cell>
          <cell r="G3162">
            <v>42534</v>
          </cell>
        </row>
        <row r="3163">
          <cell r="C3163">
            <v>5854</v>
          </cell>
          <cell r="D3163" t="str">
            <v>Base En Mateial Granular Inv. 330-7 Para Nivelacion Terreno, Incluye: Suministro, Extendida, Nivelacion, Humedecimientoy Compactacion</v>
          </cell>
          <cell r="E3163" t="str">
            <v>M3</v>
          </cell>
          <cell r="F3163">
            <v>96869</v>
          </cell>
          <cell r="G3163">
            <v>42523</v>
          </cell>
        </row>
        <row r="3164">
          <cell r="C3164">
            <v>5855</v>
          </cell>
          <cell r="D3164" t="str">
            <v>Base Material Granular Inv. 330-7 Para Nivelacion Terreno, Incluye: Suministro, Extendida, Nivelacion, Humedecimiento Y Compactacion</v>
          </cell>
          <cell r="E3164" t="str">
            <v>M3</v>
          </cell>
          <cell r="F3164">
            <v>87266.54</v>
          </cell>
          <cell r="G3164">
            <v>42523</v>
          </cell>
        </row>
        <row r="3165">
          <cell r="C3165">
            <v>5856</v>
          </cell>
          <cell r="D3165" t="str">
            <v>Subbase Granular Inv B-320-07 Suministro, Extendida, Nivelacion, Humedecimiento Y Compactacion E=25 Cms</v>
          </cell>
          <cell r="E3165" t="str">
            <v>M3</v>
          </cell>
          <cell r="F3165">
            <v>111862.3</v>
          </cell>
          <cell r="G3165">
            <v>42523</v>
          </cell>
        </row>
        <row r="3166">
          <cell r="C3166">
            <v>5857</v>
          </cell>
          <cell r="D3166" t="str">
            <v>Edu. Cimentación Para Apoyo Metálico Poligonal De 9.00 Metros</v>
          </cell>
          <cell r="E3166" t="str">
            <v>UN</v>
          </cell>
          <cell r="F3166">
            <v>462247.4</v>
          </cell>
          <cell r="G3166">
            <v>42534</v>
          </cell>
        </row>
        <row r="3167">
          <cell r="C3167">
            <v>5865</v>
          </cell>
          <cell r="D3167" t="str">
            <v>Edu. Suministro E Instalación De Luminaria Led De Jardin 2-Nw-13301-40 Vatios</v>
          </cell>
          <cell r="E3167" t="str">
            <v>UN</v>
          </cell>
          <cell r="F3167">
            <v>2136652.4300000002</v>
          </cell>
          <cell r="G3167">
            <v>42534</v>
          </cell>
        </row>
        <row r="3168">
          <cell r="C3168">
            <v>5866</v>
          </cell>
          <cell r="D3168" t="str">
            <v>Edu. Suministro E Instalación De Luminaria Led De Jardin 2-Nw-13299-40 Vatios</v>
          </cell>
          <cell r="E3168" t="str">
            <v>UN</v>
          </cell>
          <cell r="F3168">
            <v>2132914.2000000002</v>
          </cell>
          <cell r="G3168">
            <v>42534</v>
          </cell>
        </row>
        <row r="3169">
          <cell r="C3169">
            <v>5867</v>
          </cell>
          <cell r="D3169" t="str">
            <v>Subbase Granular Normas Invias</v>
          </cell>
          <cell r="E3169" t="str">
            <v>M3</v>
          </cell>
          <cell r="F3169">
            <v>26280</v>
          </cell>
          <cell r="G3169">
            <v>42523</v>
          </cell>
        </row>
        <row r="3170">
          <cell r="C3170">
            <v>5868</v>
          </cell>
          <cell r="D3170" t="str">
            <v>Edu. Suministro E Instalación De Proyector Led De Suelo 12 Ww- 12 Vatios</v>
          </cell>
          <cell r="E3170" t="str">
            <v>UN</v>
          </cell>
          <cell r="F3170">
            <v>901305.61</v>
          </cell>
          <cell r="G3170">
            <v>42534</v>
          </cell>
        </row>
        <row r="3171">
          <cell r="C3171">
            <v>5869</v>
          </cell>
          <cell r="D3171" t="str">
            <v>Edu. Suministro E Instalación De Proyector Led De Suelo 3 Ww- 3 Vatios</v>
          </cell>
          <cell r="E3171" t="str">
            <v>UN</v>
          </cell>
          <cell r="F3171">
            <v>330880.81</v>
          </cell>
          <cell r="G3171">
            <v>42534</v>
          </cell>
        </row>
        <row r="3172">
          <cell r="C3172">
            <v>5870</v>
          </cell>
          <cell r="D3172" t="str">
            <v>Base  Material Granular Inv. 330-7 Para Nivelacion, Terreno, Incluye: Suministro, Extendida, Nivelacion, Humedecimiento U Compactacion E=20 Cms</v>
          </cell>
          <cell r="E3172" t="str">
            <v>M3</v>
          </cell>
          <cell r="F3172">
            <v>69697.179999999993</v>
          </cell>
          <cell r="G3172">
            <v>42524</v>
          </cell>
        </row>
        <row r="3173">
          <cell r="C3173">
            <v>5871</v>
          </cell>
          <cell r="D3173" t="str">
            <v>Edu. Suministro E Instalación De Luminaria Para Alumbrado Publico Tipo Led De 30 Vatios</v>
          </cell>
          <cell r="E3173" t="str">
            <v>UN</v>
          </cell>
          <cell r="F3173">
            <v>1587812.78</v>
          </cell>
          <cell r="G3173">
            <v>42534</v>
          </cell>
        </row>
        <row r="3174">
          <cell r="C3174">
            <v>5872</v>
          </cell>
          <cell r="D3174" t="str">
            <v>Edu.  Suministro E Instalación De Luminaria Led Dlxlum</v>
          </cell>
          <cell r="E3174" t="str">
            <v>UN</v>
          </cell>
          <cell r="F3174">
            <v>2298896.11</v>
          </cell>
          <cell r="G3174">
            <v>42534</v>
          </cell>
        </row>
        <row r="3175">
          <cell r="C3175">
            <v>5873</v>
          </cell>
          <cell r="D3175" t="str">
            <v>Edu. Suministro E Instalación De Sipra Externo</v>
          </cell>
          <cell r="E3175" t="str">
            <v>UN</v>
          </cell>
          <cell r="F3175">
            <v>10480721</v>
          </cell>
          <cell r="G3175">
            <v>42534</v>
          </cell>
        </row>
        <row r="3176">
          <cell r="C3176">
            <v>5874</v>
          </cell>
          <cell r="D3176" t="str">
            <v>Edu. Suministro E Instalación De Sipra Interno</v>
          </cell>
          <cell r="E3176" t="str">
            <v>UN</v>
          </cell>
          <cell r="F3176">
            <v>25164804</v>
          </cell>
          <cell r="G3176">
            <v>42534</v>
          </cell>
        </row>
        <row r="3177">
          <cell r="C3177">
            <v>5877</v>
          </cell>
          <cell r="D3177" t="str">
            <v>Edu. Levante En Boque De Concreto De 0.15 X 0.10 X 0.30 Metros</v>
          </cell>
          <cell r="E3177" t="str">
            <v>M2</v>
          </cell>
          <cell r="F3177">
            <v>74262.39</v>
          </cell>
          <cell r="G3177">
            <v>42534</v>
          </cell>
        </row>
        <row r="3178">
          <cell r="C3178">
            <v>5878</v>
          </cell>
          <cell r="D3178" t="str">
            <v>Edu. Suministro E Instalación De Panel De Muro Prefabricado En Concreto Con Abertura</v>
          </cell>
          <cell r="E3178" t="str">
            <v>M2</v>
          </cell>
          <cell r="F3178">
            <v>224402.5</v>
          </cell>
          <cell r="G3178">
            <v>42534</v>
          </cell>
        </row>
        <row r="3179">
          <cell r="C3179">
            <v>5883</v>
          </cell>
          <cell r="D3179" t="str">
            <v>Edu. Mesón En Concreto Fundido In Situ Con Acabado En Cristanac</v>
          </cell>
          <cell r="E3179" t="str">
            <v>M2</v>
          </cell>
          <cell r="F3179">
            <v>839427.13</v>
          </cell>
          <cell r="G3179">
            <v>42534</v>
          </cell>
        </row>
        <row r="3180">
          <cell r="C3180">
            <v>5885</v>
          </cell>
          <cell r="D3180" t="str">
            <v>Edu. Sistema Epoxico Para Piso Antideslizante (Ver Diseño)</v>
          </cell>
          <cell r="E3180" t="str">
            <v>M2</v>
          </cell>
          <cell r="F3180">
            <v>129126.42</v>
          </cell>
          <cell r="G3180">
            <v>42534</v>
          </cell>
        </row>
        <row r="3181">
          <cell r="C3181">
            <v>5886</v>
          </cell>
          <cell r="D3181" t="str">
            <v>Edu. Salpicadero En Mosaico De Vidrio (Cristanac)</v>
          </cell>
          <cell r="E3181" t="str">
            <v>M2</v>
          </cell>
          <cell r="F3181">
            <v>160474.44</v>
          </cell>
          <cell r="G3181">
            <v>42534</v>
          </cell>
        </row>
        <row r="3182">
          <cell r="C3182">
            <v>5887</v>
          </cell>
          <cell r="D3182" t="str">
            <v>Sub Base Granular Inv. B-320-07, Incluye Suministro, Extendida, Nivelacion, Humedecimiento Y Compactacion E=25 Cms</v>
          </cell>
          <cell r="E3182" t="str">
            <v>M3</v>
          </cell>
          <cell r="F3182">
            <v>56555.199999999997</v>
          </cell>
          <cell r="G3182">
            <v>42524</v>
          </cell>
        </row>
        <row r="3183">
          <cell r="C3183">
            <v>5888</v>
          </cell>
          <cell r="D3183" t="str">
            <v>Edu. Media Caña Piso En Concreto De 3500 Psi (Ver Diseño)</v>
          </cell>
          <cell r="E3183" t="str">
            <v>ML</v>
          </cell>
          <cell r="F3183">
            <v>27665.42</v>
          </cell>
          <cell r="G3183">
            <v>42534</v>
          </cell>
        </row>
        <row r="3184">
          <cell r="C3184">
            <v>5889</v>
          </cell>
          <cell r="D3184" t="str">
            <v>Edu. Pintura Interior Plástica Mate</v>
          </cell>
          <cell r="E3184" t="str">
            <v>M2</v>
          </cell>
          <cell r="F3184">
            <v>19772.12</v>
          </cell>
          <cell r="G3184">
            <v>42534</v>
          </cell>
        </row>
        <row r="3185">
          <cell r="C3185">
            <v>5891</v>
          </cell>
          <cell r="D3185" t="str">
            <v>Edu. Piso En Cristanac (Ver Diseño)</v>
          </cell>
          <cell r="E3185" t="str">
            <v>M2</v>
          </cell>
          <cell r="F3185">
            <v>96986.08</v>
          </cell>
          <cell r="G3185">
            <v>42534</v>
          </cell>
        </row>
        <row r="3186">
          <cell r="C3186">
            <v>5892</v>
          </cell>
          <cell r="D3186" t="str">
            <v>Edu. Protección Taludes Pañete</v>
          </cell>
          <cell r="E3186" t="str">
            <v>M2</v>
          </cell>
          <cell r="F3186">
            <v>32845</v>
          </cell>
          <cell r="G3186">
            <v>42534</v>
          </cell>
        </row>
        <row r="3187">
          <cell r="C3187">
            <v>5893</v>
          </cell>
          <cell r="D3187" t="str">
            <v>Edu. Suministro E Instalacion De Cristanac Sobre Muro (Ver Diseño)</v>
          </cell>
          <cell r="E3187" t="str">
            <v>M2</v>
          </cell>
          <cell r="F3187">
            <v>97054.99</v>
          </cell>
          <cell r="G3187">
            <v>42534</v>
          </cell>
        </row>
        <row r="3188">
          <cell r="C3188">
            <v>5895</v>
          </cell>
          <cell r="D3188" t="str">
            <v>Edu. Divisiones En Acero Inoxidable Para Orinales (Ver Diseño)</v>
          </cell>
          <cell r="E3188" t="str">
            <v>ML</v>
          </cell>
          <cell r="F3188">
            <v>49880.95</v>
          </cell>
          <cell r="G3188">
            <v>42534</v>
          </cell>
        </row>
        <row r="3189">
          <cell r="C3189">
            <v>5896</v>
          </cell>
          <cell r="D3189" t="str">
            <v>Edu.  Suministro E Instalacion De Perfil Tubular En Acero Inoxidable Diametro De 1" (Ver Diseño)</v>
          </cell>
          <cell r="E3189" t="str">
            <v>ML</v>
          </cell>
          <cell r="F3189">
            <v>55000</v>
          </cell>
          <cell r="G3189">
            <v>42538</v>
          </cell>
        </row>
        <row r="3190">
          <cell r="C3190">
            <v>5897</v>
          </cell>
          <cell r="D3190" t="str">
            <v>Edu. Sistema Epoxico Para Piso Semiliso (Ver Diseño)</v>
          </cell>
          <cell r="E3190" t="str">
            <v>M2</v>
          </cell>
          <cell r="F3190">
            <v>126880</v>
          </cell>
          <cell r="G3190">
            <v>42534</v>
          </cell>
        </row>
        <row r="3191">
          <cell r="C3191">
            <v>5898</v>
          </cell>
          <cell r="D3191" t="str">
            <v>Edu. Concreto De 4000 Psi Para Porticos (Ver Diseño)</v>
          </cell>
          <cell r="E3191" t="str">
            <v>M3</v>
          </cell>
          <cell r="F3191">
            <v>648145.06000000006</v>
          </cell>
          <cell r="G3191">
            <v>42534</v>
          </cell>
        </row>
        <row r="3192">
          <cell r="C3192">
            <v>5899</v>
          </cell>
          <cell r="D3192" t="str">
            <v>Edu. Concreto De 4000 Psi Losa Maciza E= 0.14 (Ver Diseño)</v>
          </cell>
          <cell r="E3192" t="str">
            <v>M2</v>
          </cell>
          <cell r="F3192">
            <v>140967.15</v>
          </cell>
          <cell r="G3192">
            <v>42534</v>
          </cell>
        </row>
        <row r="3193">
          <cell r="C3193">
            <v>5900</v>
          </cell>
          <cell r="D3193" t="str">
            <v>Edu. Concreto De 4000 Psi Para Vigas (Ver Diseño)</v>
          </cell>
          <cell r="E3193" t="str">
            <v>M3</v>
          </cell>
          <cell r="F3193">
            <v>646729.14</v>
          </cell>
          <cell r="G3193">
            <v>42534</v>
          </cell>
        </row>
        <row r="3194">
          <cell r="C3194">
            <v>5901</v>
          </cell>
          <cell r="D3194" t="str">
            <v>Edu. Concreto De 4000 Psi Para Escalera (Ver Diseño)</v>
          </cell>
          <cell r="E3194" t="str">
            <v>M3</v>
          </cell>
          <cell r="F3194">
            <v>1220293.3899999999</v>
          </cell>
          <cell r="G3194">
            <v>42534</v>
          </cell>
        </row>
        <row r="3195">
          <cell r="C3195">
            <v>5902</v>
          </cell>
          <cell r="D3195" t="str">
            <v>Capitulo Calle 78 A</v>
          </cell>
          <cell r="E3195" t="str">
            <v>M3</v>
          </cell>
          <cell r="F3195">
            <v>10835961139</v>
          </cell>
          <cell r="G3195">
            <v>42524</v>
          </cell>
        </row>
        <row r="3196">
          <cell r="C3196">
            <v>5903</v>
          </cell>
          <cell r="D3196" t="str">
            <v>Calle 87A</v>
          </cell>
          <cell r="E3196" t="str">
            <v>UN</v>
          </cell>
          <cell r="F3196">
            <v>112597543.27</v>
          </cell>
          <cell r="G3196">
            <v>42524</v>
          </cell>
        </row>
        <row r="3197">
          <cell r="C3197">
            <v>5904</v>
          </cell>
          <cell r="D3197" t="str">
            <v>Pavimento Asfaltico Mdc - 19</v>
          </cell>
          <cell r="E3197" t="str">
            <v>M3</v>
          </cell>
          <cell r="F3197">
            <v>681720.9</v>
          </cell>
          <cell r="G3197">
            <v>42753</v>
          </cell>
        </row>
        <row r="3198">
          <cell r="C3198">
            <v>5913</v>
          </cell>
          <cell r="D3198" t="str">
            <v>Excavacion A Maquina Y Retiro De Materiales</v>
          </cell>
          <cell r="E3198" t="str">
            <v>M3</v>
          </cell>
          <cell r="F3198">
            <v>22808.19</v>
          </cell>
          <cell r="G3198">
            <v>42524</v>
          </cell>
        </row>
        <row r="3199">
          <cell r="C3199">
            <v>5914</v>
          </cell>
          <cell r="D3199" t="str">
            <v>Edu. Pañete Dilatado (Ver Diseño)</v>
          </cell>
          <cell r="E3199" t="str">
            <v>M2</v>
          </cell>
          <cell r="F3199">
            <v>18794.09</v>
          </cell>
          <cell r="G3199">
            <v>42538</v>
          </cell>
        </row>
        <row r="3200">
          <cell r="C3200">
            <v>5916</v>
          </cell>
          <cell r="D3200" t="str">
            <v>Edu. Piso De Porcelanato Tipo Monaco Corona O Similar De 0.60 X 0.60 Metros (Ver Diseño)</v>
          </cell>
          <cell r="E3200" t="str">
            <v>M2</v>
          </cell>
          <cell r="F3200">
            <v>67474.38</v>
          </cell>
          <cell r="G3200">
            <v>42538</v>
          </cell>
        </row>
        <row r="3201">
          <cell r="C3201">
            <v>5917</v>
          </cell>
          <cell r="D3201" t="str">
            <v>Edu. Piso De Porcelanato Flux Rec Lava Corona O Similar De 0.272 X 0.554 (Ver Diseño)</v>
          </cell>
          <cell r="E3201" t="str">
            <v>M2</v>
          </cell>
          <cell r="F3201">
            <v>62231.23</v>
          </cell>
          <cell r="G3201">
            <v>42538</v>
          </cell>
        </row>
        <row r="3202">
          <cell r="C3202">
            <v>5918</v>
          </cell>
          <cell r="D3202" t="str">
            <v>Edu. Piso De Porcelanato Soho Gris Corona O Similar De 0.60 X 0.60 Metros (Ver Diseño)</v>
          </cell>
          <cell r="E3202" t="str">
            <v>M2</v>
          </cell>
          <cell r="F3202">
            <v>54881.23</v>
          </cell>
          <cell r="G3202">
            <v>42538</v>
          </cell>
        </row>
        <row r="3203">
          <cell r="C3203">
            <v>5919</v>
          </cell>
          <cell r="D3203" t="str">
            <v>Edu. Zocalo En Guardaescobas De Porcelanato Tipo Monaco Corona O Similar De 0.60 X 0.60 Metros (Ver Diseño)</v>
          </cell>
          <cell r="E3203" t="str">
            <v>ML</v>
          </cell>
          <cell r="F3203">
            <v>11962</v>
          </cell>
          <cell r="G3203">
            <v>42538</v>
          </cell>
        </row>
        <row r="3204">
          <cell r="C3204">
            <v>5920</v>
          </cell>
          <cell r="D3204" t="str">
            <v>Edu. Zocalo En Guardaescobas De Porcelanato Flux Rec Lava Corona O Similar 0.272 X 0.554 (Ver Diseño)</v>
          </cell>
          <cell r="E3204" t="str">
            <v>ML</v>
          </cell>
          <cell r="F3204">
            <v>11438.05</v>
          </cell>
          <cell r="G3204">
            <v>42538</v>
          </cell>
        </row>
        <row r="3205">
          <cell r="C3205">
            <v>5921</v>
          </cell>
          <cell r="D3205" t="str">
            <v>Calle 78 A</v>
          </cell>
          <cell r="E3205" t="str">
            <v>UN</v>
          </cell>
          <cell r="F3205">
            <v>0</v>
          </cell>
          <cell r="G3205">
            <v>42528</v>
          </cell>
        </row>
        <row r="3206">
          <cell r="C3206">
            <v>5922</v>
          </cell>
          <cell r="D3206" t="str">
            <v>Edu. Zocalo En Guardaescobas De Porcelanato Soho Gris Corona O Similar De 0.60 X 0.60 Metros (Ver Diseño)</v>
          </cell>
          <cell r="E3206" t="str">
            <v>ML</v>
          </cell>
          <cell r="F3206">
            <v>10703.05</v>
          </cell>
          <cell r="G3206">
            <v>42538</v>
          </cell>
        </row>
        <row r="3207">
          <cell r="C3207">
            <v>5923</v>
          </cell>
          <cell r="D3207" t="str">
            <v>Edu. Piso Concreto Texturizado (Ver Diseño)</v>
          </cell>
          <cell r="E3207" t="str">
            <v>M2</v>
          </cell>
          <cell r="F3207">
            <v>73966.42</v>
          </cell>
          <cell r="G3207">
            <v>42538</v>
          </cell>
        </row>
        <row r="3208">
          <cell r="C3208">
            <v>5924</v>
          </cell>
          <cell r="D3208" t="str">
            <v>Edu. Piso Madera Quis K Lock Connox Sport (Ver Diseño)</v>
          </cell>
          <cell r="E3208" t="str">
            <v>M2</v>
          </cell>
          <cell r="F3208">
            <v>1199484.51</v>
          </cell>
          <cell r="G3208">
            <v>42538</v>
          </cell>
        </row>
        <row r="3209">
          <cell r="C3209">
            <v>5925</v>
          </cell>
          <cell r="D3209" t="str">
            <v>Edu. Suministro E Instalacion De Celosia C23E Hunter Douglas O Similar (Ver Diseño)</v>
          </cell>
          <cell r="E3209" t="str">
            <v>M2</v>
          </cell>
          <cell r="F3209">
            <v>138760</v>
          </cell>
          <cell r="G3209">
            <v>42619</v>
          </cell>
        </row>
        <row r="3210">
          <cell r="C3210">
            <v>5926</v>
          </cell>
          <cell r="D3210" t="str">
            <v>Edu. Suministro E Instalacion De Cortasol Aeroscreen Hunter Douglas O Similiar (Ver Diseño)</v>
          </cell>
          <cell r="E3210" t="str">
            <v>M2</v>
          </cell>
          <cell r="F3210">
            <v>188760</v>
          </cell>
          <cell r="G3210">
            <v>42619</v>
          </cell>
        </row>
        <row r="3211">
          <cell r="C3211">
            <v>5927</v>
          </cell>
          <cell r="D3211" t="str">
            <v>Edu. Suministro E Instalacion De Puerta De Vidrio En Semisotano Y Segundo Piso P6, P11, P12, P13, P14, P15, P16, P17, P18, P19. (Ver Diseño)</v>
          </cell>
          <cell r="E3211" t="str">
            <v>M2</v>
          </cell>
          <cell r="F3211">
            <v>550000</v>
          </cell>
          <cell r="G3211">
            <v>42538</v>
          </cell>
        </row>
        <row r="3212">
          <cell r="C3212">
            <v>5928</v>
          </cell>
          <cell r="D3212" t="str">
            <v>Subbase Granular Inv B-320, Incluye Suministro, Extendida, Nivelacion, Humedecimiento Y Compactacion</v>
          </cell>
          <cell r="E3212" t="str">
            <v>M3</v>
          </cell>
          <cell r="F3212">
            <v>56350</v>
          </cell>
          <cell r="G3212">
            <v>42528</v>
          </cell>
        </row>
        <row r="3213">
          <cell r="C3213">
            <v>5929</v>
          </cell>
          <cell r="D3213" t="str">
            <v>Edu. Suministro, Fabricacion Y Montaje De Cubierta No Estructural Segun Detalles Con Laminas En Cubierta Translucida Thermoacustica (Ver Diseño)</v>
          </cell>
          <cell r="E3213" t="str">
            <v>M2</v>
          </cell>
          <cell r="F3213">
            <v>57585</v>
          </cell>
          <cell r="G3213">
            <v>42538</v>
          </cell>
        </row>
        <row r="3214">
          <cell r="C3214">
            <v>5930</v>
          </cell>
          <cell r="D3214" t="str">
            <v>Edu. Sillas Fijas (Ver Diseño)</v>
          </cell>
          <cell r="E3214" t="str">
            <v>UN</v>
          </cell>
          <cell r="F3214">
            <v>95446.2</v>
          </cell>
          <cell r="G3214">
            <v>42538</v>
          </cell>
        </row>
        <row r="3215">
          <cell r="C3215">
            <v>5931</v>
          </cell>
          <cell r="D3215" t="str">
            <v>Edu. Sillas Discapacitados (Ver Diseño)</v>
          </cell>
          <cell r="E3215" t="str">
            <v>UN</v>
          </cell>
          <cell r="F3215">
            <v>160000</v>
          </cell>
          <cell r="G3215">
            <v>42528</v>
          </cell>
        </row>
        <row r="3216">
          <cell r="C3216">
            <v>5932</v>
          </cell>
          <cell r="D3216" t="str">
            <v>Edu. Sillas V.I.P. (Ver Diseño)</v>
          </cell>
          <cell r="E3216" t="str">
            <v>UN</v>
          </cell>
          <cell r="F3216">
            <v>484275</v>
          </cell>
          <cell r="G3216">
            <v>42538</v>
          </cell>
        </row>
        <row r="3217">
          <cell r="C3217">
            <v>5933</v>
          </cell>
          <cell r="D3217" t="str">
            <v>Edu. Punto De Ventilacion De 3" (Ver Diseño)</v>
          </cell>
          <cell r="E3217" t="str">
            <v>UN</v>
          </cell>
          <cell r="F3217">
            <v>29352.67</v>
          </cell>
          <cell r="G3217">
            <v>42538</v>
          </cell>
        </row>
        <row r="3218">
          <cell r="C3218">
            <v>5934</v>
          </cell>
          <cell r="D3218" t="str">
            <v>Edu. Suministro E Instalacion Revestimiento Con Placas Trespa O Similar</v>
          </cell>
          <cell r="E3218" t="str">
            <v>M2</v>
          </cell>
          <cell r="F3218">
            <v>708599.3</v>
          </cell>
          <cell r="G3218">
            <v>42619</v>
          </cell>
        </row>
        <row r="3219">
          <cell r="C3219">
            <v>5935</v>
          </cell>
          <cell r="D3219" t="str">
            <v>Edu. Tuberia De 8" Aguas Lluvias Enter. (Ver Diseño)</v>
          </cell>
          <cell r="E3219" t="str">
            <v>ML</v>
          </cell>
          <cell r="F3219">
            <v>39375.089999999997</v>
          </cell>
          <cell r="G3219">
            <v>42538</v>
          </cell>
        </row>
        <row r="3220">
          <cell r="C3220">
            <v>5936</v>
          </cell>
          <cell r="D3220" t="str">
            <v>Edu. Montante De 3" De Ventilacion (Ver Diseño)</v>
          </cell>
          <cell r="E3220" t="str">
            <v>ML</v>
          </cell>
          <cell r="F3220">
            <v>33436.879999999997</v>
          </cell>
          <cell r="G3220">
            <v>42538</v>
          </cell>
        </row>
        <row r="3221">
          <cell r="C3221">
            <v>5937</v>
          </cell>
          <cell r="D3221" t="str">
            <v>Edu. Montante De 2" De Ventilacion (Ver Diseño)</v>
          </cell>
          <cell r="E3221" t="str">
            <v>ML</v>
          </cell>
          <cell r="F3221">
            <v>29098.35</v>
          </cell>
          <cell r="G3221">
            <v>42538</v>
          </cell>
        </row>
        <row r="3222">
          <cell r="C3222">
            <v>5938</v>
          </cell>
          <cell r="D3222" t="str">
            <v>Edu. Tuberia Montante De 2 1/2" Pvc (Ver Diseño)</v>
          </cell>
          <cell r="E3222" t="str">
            <v>ML</v>
          </cell>
          <cell r="F3222">
            <v>31376.560000000001</v>
          </cell>
          <cell r="G3222">
            <v>42538</v>
          </cell>
        </row>
        <row r="3223">
          <cell r="C3223">
            <v>5939</v>
          </cell>
          <cell r="D3223" t="str">
            <v>Edu. Valvula Red White De 2 1/2" (Ver Diseño)</v>
          </cell>
          <cell r="E3223" t="str">
            <v>UN</v>
          </cell>
          <cell r="F3223">
            <v>227105</v>
          </cell>
          <cell r="G3223">
            <v>42572</v>
          </cell>
        </row>
        <row r="3224">
          <cell r="C3224">
            <v>5940</v>
          </cell>
          <cell r="D3224" t="str">
            <v>Edu. Sanitario De Fluxometro Con Griferia Antivandalica Y Sensor De Descarga (Ver Diseño)</v>
          </cell>
          <cell r="E3224" t="str">
            <v>UN</v>
          </cell>
          <cell r="F3224">
            <v>452779.36</v>
          </cell>
          <cell r="G3224">
            <v>42538</v>
          </cell>
        </row>
        <row r="3225">
          <cell r="C3225">
            <v>5941</v>
          </cell>
          <cell r="D3225" t="str">
            <v>Edu. Meson En Acero Inoxidable Lavaplatos, Incluye Griferia (Ver Diseño)</v>
          </cell>
          <cell r="E3225" t="str">
            <v>UN</v>
          </cell>
          <cell r="F3225">
            <v>405401.65</v>
          </cell>
          <cell r="G3225">
            <v>42538</v>
          </cell>
        </row>
        <row r="3226">
          <cell r="C3226">
            <v>5942</v>
          </cell>
          <cell r="D3226" t="str">
            <v>Via Ceec</v>
          </cell>
          <cell r="E3226" t="str">
            <v>UN</v>
          </cell>
          <cell r="F3226">
            <v>0</v>
          </cell>
          <cell r="G3226">
            <v>42531</v>
          </cell>
        </row>
        <row r="3227">
          <cell r="C3227">
            <v>5943</v>
          </cell>
          <cell r="D3227" t="str">
            <v>Edu. Tablero De Distribucion Autosoportado 160 X 80 X 40 Cms (Ver Diseño)</v>
          </cell>
          <cell r="E3227" t="str">
            <v>UN</v>
          </cell>
          <cell r="F3227">
            <v>8122068.1900000004</v>
          </cell>
          <cell r="G3227">
            <v>42538</v>
          </cell>
        </row>
        <row r="3228">
          <cell r="C3228">
            <v>5944</v>
          </cell>
          <cell r="D3228" t="str">
            <v>Edu. Transferencia Trifasica Automatica De 225 Kva (Ver Diseño)</v>
          </cell>
          <cell r="E3228" t="str">
            <v>UN</v>
          </cell>
          <cell r="F3228">
            <v>65451020.969999999</v>
          </cell>
          <cell r="G3228">
            <v>42538</v>
          </cell>
        </row>
        <row r="3229">
          <cell r="C3229">
            <v>5945</v>
          </cell>
          <cell r="D3229" t="str">
            <v>Edu. Descargador De Sobretension Para Tableros De B.T. Tres Fases (Ver Diseño)</v>
          </cell>
          <cell r="E3229" t="str">
            <v>UN</v>
          </cell>
          <cell r="F3229">
            <v>520099.62</v>
          </cell>
          <cell r="G3229">
            <v>42614</v>
          </cell>
        </row>
        <row r="3230">
          <cell r="C3230">
            <v>5946</v>
          </cell>
          <cell r="D3230" t="str">
            <v>Edu. Instalacion Reflector Aero-Led (Ver Diseño)</v>
          </cell>
          <cell r="E3230" t="str">
            <v>UN</v>
          </cell>
          <cell r="F3230">
            <v>1121106.92</v>
          </cell>
          <cell r="G3230">
            <v>42538</v>
          </cell>
        </row>
        <row r="3231">
          <cell r="C3231">
            <v>5947</v>
          </cell>
          <cell r="D3231" t="str">
            <v>Edu. Interruptor Triple (Ver Diseño)</v>
          </cell>
          <cell r="E3231" t="str">
            <v>UN</v>
          </cell>
          <cell r="F3231">
            <v>95849.63</v>
          </cell>
          <cell r="G3231">
            <v>42538</v>
          </cell>
        </row>
        <row r="3232">
          <cell r="C3232">
            <v>5948</v>
          </cell>
          <cell r="D3232" t="str">
            <v>Edu. Tablero De Medida Trifasico Autosoportado 16 Medidores Monofasicos 3H (Ver Diseño)</v>
          </cell>
          <cell r="E3232" t="str">
            <v>UN</v>
          </cell>
          <cell r="F3232">
            <v>16927584.23</v>
          </cell>
          <cell r="G3232">
            <v>42538</v>
          </cell>
        </row>
        <row r="3233">
          <cell r="C3233">
            <v>5949</v>
          </cell>
          <cell r="D3233" t="str">
            <v>Edu. Suministro E Instalacion De Aire Acondicionado De 7.5 Toneladas Serie 13 Camerinos (Ver Diseño9</v>
          </cell>
          <cell r="E3233" t="str">
            <v>UN</v>
          </cell>
          <cell r="F3233">
            <v>36455136.32</v>
          </cell>
          <cell r="G3233">
            <v>42538</v>
          </cell>
        </row>
        <row r="3234">
          <cell r="C3234">
            <v>5950</v>
          </cell>
          <cell r="D3234" t="str">
            <v>Edu. Sumisintro E Instalacion De Face Plate Doble Amp. (Ver Diseño)</v>
          </cell>
          <cell r="E3234" t="str">
            <v>UN</v>
          </cell>
          <cell r="F3234">
            <v>14597.7</v>
          </cell>
          <cell r="G3234">
            <v>42538</v>
          </cell>
        </row>
        <row r="3235">
          <cell r="C3235">
            <v>5951</v>
          </cell>
          <cell r="D3235" t="str">
            <v>Edu. Suminstro E Instalacion De Rack De Pared De 9Ru (Ver Diseño)</v>
          </cell>
          <cell r="E3235" t="str">
            <v>UN</v>
          </cell>
          <cell r="F3235">
            <v>2164499.33</v>
          </cell>
          <cell r="G3235">
            <v>42538</v>
          </cell>
        </row>
        <row r="3236">
          <cell r="C3236">
            <v>5952</v>
          </cell>
          <cell r="D3236" t="str">
            <v>Edu. Suministro E Instalacion De Switch 24 Puertos Modulo De Fibra (Ver Diseño)</v>
          </cell>
          <cell r="E3236" t="str">
            <v>UN</v>
          </cell>
          <cell r="F3236">
            <v>12782492.380000001</v>
          </cell>
          <cell r="G3236">
            <v>42538</v>
          </cell>
        </row>
        <row r="3237">
          <cell r="C3237">
            <v>5953</v>
          </cell>
          <cell r="D3237" t="str">
            <v>Edu. Suministro E Instalacion De Face Plate Fibra Optica (Ver Diseño)</v>
          </cell>
          <cell r="E3237" t="str">
            <v>UN</v>
          </cell>
          <cell r="F3237">
            <v>63385.4</v>
          </cell>
          <cell r="G3237">
            <v>42538</v>
          </cell>
        </row>
        <row r="3238">
          <cell r="C3238">
            <v>5954</v>
          </cell>
          <cell r="D3238" t="str">
            <v>Edu. Suministro E Instalacion De Bandeja De Fibra De 12 Hilos Deslizable 1U Vacia Soporta 3 Adaptadores (Ver Diseño)</v>
          </cell>
          <cell r="E3238" t="str">
            <v>UN</v>
          </cell>
          <cell r="F3238">
            <v>913452.55</v>
          </cell>
          <cell r="G3238">
            <v>42538</v>
          </cell>
        </row>
        <row r="3239">
          <cell r="C3239">
            <v>5955</v>
          </cell>
          <cell r="D3239" t="str">
            <v>Edu. Suministro E Instalacion De Adaptador Para Bandeja De 12 Fibras Lc 50 Um (Ver Diseño)</v>
          </cell>
          <cell r="E3239" t="str">
            <v>UN</v>
          </cell>
          <cell r="F3239">
            <v>329022.37</v>
          </cell>
          <cell r="G3239">
            <v>42538</v>
          </cell>
        </row>
        <row r="3240">
          <cell r="C3240">
            <v>5956</v>
          </cell>
          <cell r="D3240" t="str">
            <v>Edu. Sipra Externo Coliseo Elias Chewing, Incluye Suministro E Instalacion (Ver Diseño)</v>
          </cell>
          <cell r="E3240" t="str">
            <v>UN</v>
          </cell>
          <cell r="F3240">
            <v>19997838.850000001</v>
          </cell>
          <cell r="G3240">
            <v>42538</v>
          </cell>
        </row>
        <row r="3241">
          <cell r="C3241">
            <v>5957</v>
          </cell>
          <cell r="D3241" t="str">
            <v>Edu. Sipra Interno Coliseo Elias Chewing, Incluye Suministro E Instalacion (Ver Diseño)</v>
          </cell>
          <cell r="E3241" t="str">
            <v>UN</v>
          </cell>
          <cell r="F3241">
            <v>8997714.0299999993</v>
          </cell>
          <cell r="G3241">
            <v>42618</v>
          </cell>
        </row>
        <row r="3242">
          <cell r="C3242">
            <v>5958</v>
          </cell>
          <cell r="D3242" t="str">
            <v>Construccion De Pilote En Suelo Cemento D = 50 Cms, Incluye Excavacion, Relleno, Mano De Obra, H=6 O 9 M</v>
          </cell>
          <cell r="E3242" t="str">
            <v>ML</v>
          </cell>
          <cell r="F3242">
            <v>127494</v>
          </cell>
          <cell r="G3242">
            <v>42528</v>
          </cell>
        </row>
        <row r="3243">
          <cell r="C3243">
            <v>5963</v>
          </cell>
          <cell r="D3243" t="str">
            <v>Tablestaca Tipo 1 (5,8 M) - Suministro E Hincado</v>
          </cell>
          <cell r="E3243" t="str">
            <v>ML</v>
          </cell>
          <cell r="F3243">
            <v>270000</v>
          </cell>
          <cell r="G3243">
            <v>42528</v>
          </cell>
        </row>
        <row r="3244">
          <cell r="C3244">
            <v>5964</v>
          </cell>
          <cell r="D3244" t="str">
            <v>Grua Autopropulsada De Brazo Telescopico, Capacidad De Elevacion De 30 Ton Y 27 M De Altura Max</v>
          </cell>
          <cell r="E3244" t="str">
            <v>ML</v>
          </cell>
          <cell r="F3244">
            <v>450000</v>
          </cell>
          <cell r="G3244">
            <v>42528</v>
          </cell>
        </row>
        <row r="3245">
          <cell r="C3245">
            <v>5966</v>
          </cell>
          <cell r="D3245" t="str">
            <v>Tablestaca</v>
          </cell>
          <cell r="E3245" t="str">
            <v>ML</v>
          </cell>
          <cell r="F3245">
            <v>16213.75</v>
          </cell>
          <cell r="G3245">
            <v>42528</v>
          </cell>
        </row>
        <row r="3246">
          <cell r="C3246">
            <v>5967</v>
          </cell>
          <cell r="D3246" t="str">
            <v>Edu. Tablestaca Tipo 1 (H =5,8 Metros) -Suministro E Hincado (Ver Diseño)</v>
          </cell>
          <cell r="E3246" t="str">
            <v>ML</v>
          </cell>
          <cell r="F3246">
            <v>2321925</v>
          </cell>
          <cell r="G3246">
            <v>42552</v>
          </cell>
        </row>
        <row r="3247">
          <cell r="C3247">
            <v>5968</v>
          </cell>
          <cell r="D3247" t="str">
            <v>Edu. Tablestaca Tipo 2 (H=7,2 Metros) - Suministro E Hincado (Ver Diseño)</v>
          </cell>
          <cell r="E3247" t="str">
            <v>ML</v>
          </cell>
          <cell r="F3247">
            <v>3665759.13</v>
          </cell>
          <cell r="G3247">
            <v>42552</v>
          </cell>
        </row>
        <row r="3248">
          <cell r="C3248">
            <v>5971</v>
          </cell>
          <cell r="D3248" t="str">
            <v>Edu. Tablestaca Tipo 3  (H=9,0 Metros)-Suministro E Hincado (Ver Diseño)</v>
          </cell>
          <cell r="E3248" t="str">
            <v>ML</v>
          </cell>
          <cell r="F3248">
            <v>4557350</v>
          </cell>
          <cell r="G3248">
            <v>42552</v>
          </cell>
        </row>
        <row r="3249">
          <cell r="C3249">
            <v>5972</v>
          </cell>
          <cell r="D3249" t="str">
            <v>Edu. Capa De Conformacion Pilotes E=0,1 M, Material Seleionado Para Terraple Tipo Inc 220 - 7</v>
          </cell>
          <cell r="E3249" t="str">
            <v>M2</v>
          </cell>
          <cell r="F3249">
            <v>4291.25</v>
          </cell>
          <cell r="G3249">
            <v>42552</v>
          </cell>
        </row>
        <row r="3250">
          <cell r="C3250">
            <v>5974</v>
          </cell>
          <cell r="D3250" t="str">
            <v>Pedraplen Lecho Drenante E = 50 Cm</v>
          </cell>
          <cell r="E3250" t="str">
            <v>M3</v>
          </cell>
          <cell r="F3250">
            <v>47240.5</v>
          </cell>
          <cell r="G3250">
            <v>42529</v>
          </cell>
        </row>
        <row r="3251">
          <cell r="C3251">
            <v>5975</v>
          </cell>
          <cell r="D3251" t="str">
            <v>Estabilizacion De Terreno Y Contencion De Orilla</v>
          </cell>
          <cell r="E3251" t="str">
            <v>UN</v>
          </cell>
          <cell r="F3251">
            <v>0</v>
          </cell>
          <cell r="G3251">
            <v>42529</v>
          </cell>
        </row>
        <row r="3252">
          <cell r="C3252">
            <v>5976</v>
          </cell>
          <cell r="D3252" t="str">
            <v>Cimentaciones - Zona Comercial</v>
          </cell>
          <cell r="E3252" t="str">
            <v>UN</v>
          </cell>
          <cell r="F3252">
            <v>0</v>
          </cell>
          <cell r="G3252">
            <v>42529</v>
          </cell>
        </row>
        <row r="3253">
          <cell r="C3253">
            <v>5985</v>
          </cell>
          <cell r="D3253" t="str">
            <v>Edu. Geomalla Uniaxial 27,1 X 30,6 - (Ux - 50 )</v>
          </cell>
          <cell r="E3253" t="str">
            <v>M2</v>
          </cell>
          <cell r="F3253">
            <v>9100.7099999999991</v>
          </cell>
          <cell r="G3253">
            <v>42552</v>
          </cell>
        </row>
        <row r="3254">
          <cell r="C3254">
            <v>5986</v>
          </cell>
          <cell r="D3254" t="str">
            <v>Edu. Geomalla Uniaxial 26,1 X 31,7 (Ux - 75 )</v>
          </cell>
          <cell r="E3254" t="str">
            <v>M2</v>
          </cell>
          <cell r="F3254">
            <v>11719.73</v>
          </cell>
          <cell r="G3254">
            <v>42552</v>
          </cell>
        </row>
        <row r="3255">
          <cell r="C3255">
            <v>5987</v>
          </cell>
          <cell r="D3255" t="str">
            <v>Edu. Geomalla Uniaxial 19,5 X 29,  (Ux 100)</v>
          </cell>
          <cell r="E3255" t="str">
            <v>M2</v>
          </cell>
          <cell r="F3255">
            <v>13886.23</v>
          </cell>
          <cell r="G3255">
            <v>42552</v>
          </cell>
        </row>
        <row r="3256">
          <cell r="C3256">
            <v>5988</v>
          </cell>
          <cell r="D3256" t="str">
            <v>Edu. Geotextil  No Nt F - 30G Para Cierre De Capas</v>
          </cell>
          <cell r="E3256" t="str">
            <v>M2</v>
          </cell>
          <cell r="F3256">
            <v>6471.04</v>
          </cell>
          <cell r="G3256">
            <v>42552</v>
          </cell>
        </row>
        <row r="3257">
          <cell r="C3257">
            <v>5989</v>
          </cell>
          <cell r="D3257" t="str">
            <v>Edu. Geodren Ancho 0.5 - Drenaje Horizontal</v>
          </cell>
          <cell r="E3257" t="str">
            <v>ML</v>
          </cell>
          <cell r="F3257">
            <v>19218.02</v>
          </cell>
          <cell r="G3257">
            <v>42552</v>
          </cell>
        </row>
        <row r="3258">
          <cell r="C3258">
            <v>5990</v>
          </cell>
          <cell r="D3258" t="str">
            <v>Edu. Geodren Planar Ancho 1.0 - Drenaje Trasdos De Muro</v>
          </cell>
          <cell r="E3258" t="str">
            <v>ML</v>
          </cell>
          <cell r="F3258">
            <v>47878.86</v>
          </cell>
          <cell r="G3258">
            <v>42552</v>
          </cell>
        </row>
        <row r="3259">
          <cell r="C3259">
            <v>5993</v>
          </cell>
          <cell r="D3259" t="str">
            <v>Geodren Planar Ancho 1,0 - Drenaje Trasdos De Muro</v>
          </cell>
          <cell r="E3259" t="str">
            <v>ML</v>
          </cell>
          <cell r="F3259">
            <v>43814.99</v>
          </cell>
          <cell r="G3259">
            <v>42531</v>
          </cell>
        </row>
        <row r="3260">
          <cell r="C3260">
            <v>5995</v>
          </cell>
          <cell r="D3260" t="str">
            <v>Edu. Geodren Tubular 2M Para Dren Longitudinal</v>
          </cell>
          <cell r="E3260" t="str">
            <v>ML</v>
          </cell>
          <cell r="F3260">
            <v>79491.42</v>
          </cell>
          <cell r="G3260">
            <v>42552</v>
          </cell>
        </row>
        <row r="3261">
          <cell r="C3261">
            <v>5996</v>
          </cell>
          <cell r="D3261" t="str">
            <v>Edu. Tuberia De Drenaje Perforada 4" Longitudinal</v>
          </cell>
          <cell r="E3261" t="str">
            <v>ML</v>
          </cell>
          <cell r="F3261">
            <v>27535.08</v>
          </cell>
          <cell r="G3261">
            <v>42552</v>
          </cell>
        </row>
        <row r="3262">
          <cell r="C3262">
            <v>5997</v>
          </cell>
          <cell r="D3262" t="str">
            <v>Tuberia De Drenaje Perforada 42" Longitudinal</v>
          </cell>
          <cell r="E3262" t="str">
            <v>ML</v>
          </cell>
          <cell r="F3262">
            <v>31088.37</v>
          </cell>
          <cell r="G3262">
            <v>42530</v>
          </cell>
        </row>
        <row r="3263">
          <cell r="C3263">
            <v>6010</v>
          </cell>
          <cell r="D3263" t="str">
            <v>Cunetas Fundidas En Sitio En Concreto F"C = 28 Mpa ( 4000 ) Tipo 1 , 2</v>
          </cell>
          <cell r="E3263" t="str">
            <v>M3</v>
          </cell>
          <cell r="F3263">
            <v>513658.6</v>
          </cell>
          <cell r="G3263">
            <v>42530</v>
          </cell>
        </row>
        <row r="3264">
          <cell r="C3264">
            <v>6012</v>
          </cell>
          <cell r="D3264" t="str">
            <v>Cuneta Fundida En Sitio En Concreto F"C = 28 Mpa (4000Psi) Tipos 1 Y 2 (Ver Diseño)</v>
          </cell>
          <cell r="E3264" t="str">
            <v>M3</v>
          </cell>
          <cell r="F3264">
            <v>595022.31000000006</v>
          </cell>
          <cell r="G3264">
            <v>42552</v>
          </cell>
        </row>
        <row r="3265">
          <cell r="C3265">
            <v>6015</v>
          </cell>
          <cell r="D3265" t="str">
            <v>Edu. Concreto De 4000 Psi Impermeabilizado Premezclado Para Revestimiento Fondo De Placa, Muros, Vigas, Solados, Anden - Ver Diseño</v>
          </cell>
          <cell r="E3265" t="str">
            <v>M3</v>
          </cell>
          <cell r="F3265">
            <v>767086.05</v>
          </cell>
          <cell r="G3265">
            <v>42587</v>
          </cell>
        </row>
        <row r="3266">
          <cell r="C3266">
            <v>6019</v>
          </cell>
          <cell r="D3266" t="str">
            <v>Tanque En Concreto Para Sistema De Riego F"C = 28 Mpa (4000 Psi )</v>
          </cell>
          <cell r="E3266" t="str">
            <v>M3</v>
          </cell>
          <cell r="F3266">
            <v>504294</v>
          </cell>
          <cell r="G3266">
            <v>42530</v>
          </cell>
        </row>
        <row r="3267">
          <cell r="C3267">
            <v>6020</v>
          </cell>
          <cell r="D3267" t="str">
            <v>Tanque En Concreto Para Sistema De Riego F"C = 28 Mpa (4000 Psi)-Ver Diseño</v>
          </cell>
          <cell r="E3267" t="str">
            <v>M3</v>
          </cell>
          <cell r="F3267">
            <v>928880.3</v>
          </cell>
          <cell r="G3267">
            <v>42552</v>
          </cell>
        </row>
        <row r="3268">
          <cell r="C3268">
            <v>6032</v>
          </cell>
          <cell r="D3268" t="str">
            <v>Edu. Tierra Armada - Relleno En Material Suelo Cemento 8% (Ver Diseño)</v>
          </cell>
          <cell r="E3268" t="str">
            <v>M3</v>
          </cell>
          <cell r="F3268">
            <v>157549.07</v>
          </cell>
          <cell r="G3268">
            <v>42552</v>
          </cell>
        </row>
        <row r="3269">
          <cell r="C3269">
            <v>6033</v>
          </cell>
          <cell r="D3269" t="str">
            <v>Capitulo. Excavaciones Y Cimentaciones Zona Comercial</v>
          </cell>
          <cell r="E3269" t="str">
            <v>UN</v>
          </cell>
          <cell r="G3269">
            <v>42531</v>
          </cell>
        </row>
        <row r="3270">
          <cell r="C3270">
            <v>6034</v>
          </cell>
          <cell r="D3270" t="str">
            <v>Placa Contrapiso Y Apoyo Caseta Vendedores Estacionarios Y Establecimiento, F´C = 28 Mpa (4000 Psi)-Ver Diseño</v>
          </cell>
          <cell r="E3270" t="str">
            <v>M3</v>
          </cell>
          <cell r="F3270">
            <v>678743.02</v>
          </cell>
          <cell r="G3270">
            <v>42552</v>
          </cell>
        </row>
        <row r="3271">
          <cell r="C3271">
            <v>6036</v>
          </cell>
          <cell r="D3271" t="str">
            <v>Guarda Escoba En Marmol</v>
          </cell>
          <cell r="E3271" t="str">
            <v>M2</v>
          </cell>
          <cell r="F3271">
            <v>68973.3</v>
          </cell>
          <cell r="G3271">
            <v>42534</v>
          </cell>
        </row>
        <row r="3272">
          <cell r="C3272">
            <v>6037</v>
          </cell>
          <cell r="D3272" t="str">
            <v>Pozos De Inspecion  1,45 M H=1,80 M</v>
          </cell>
          <cell r="E3272" t="str">
            <v>UN</v>
          </cell>
          <cell r="F3272">
            <v>703635.87</v>
          </cell>
          <cell r="G3272">
            <v>42534</v>
          </cell>
        </row>
        <row r="3273">
          <cell r="C3273">
            <v>6038</v>
          </cell>
          <cell r="D3273" t="str">
            <v>Provision Red De Gas Proyecto Avenida Del Rio Unidad Funcional 1</v>
          </cell>
          <cell r="E3273" t="str">
            <v>GL</v>
          </cell>
          <cell r="F3273">
            <v>25683922</v>
          </cell>
          <cell r="G3273">
            <v>42558</v>
          </cell>
        </row>
        <row r="3274">
          <cell r="C3274">
            <v>6039</v>
          </cell>
          <cell r="D3274" t="str">
            <v>Provision Mobiliario Urbano Y Señalización Vial Proyecto Avenida Del Rio - Unidad Funcional 1</v>
          </cell>
          <cell r="E3274" t="str">
            <v>GL</v>
          </cell>
          <cell r="F3274">
            <v>554690938.88</v>
          </cell>
          <cell r="G3274">
            <v>42558</v>
          </cell>
        </row>
        <row r="3275">
          <cell r="C3275">
            <v>6040</v>
          </cell>
          <cell r="D3275" t="str">
            <v>Provision Vegetacion Y Zonas Verdes - Arboles Y Palmas Proyecto Avenidad Del Rio - Funcional 1</v>
          </cell>
          <cell r="E3275" t="str">
            <v>GL</v>
          </cell>
          <cell r="F3275">
            <v>325270244</v>
          </cell>
          <cell r="G3275">
            <v>42558</v>
          </cell>
        </row>
        <row r="3276">
          <cell r="C3276">
            <v>6041</v>
          </cell>
          <cell r="D3276" t="str">
            <v>Provision De Red De Voz Y Dato Uf 1 ( Proyecto Avenida Del Rio - Unidad Funcional 1 )</v>
          </cell>
          <cell r="E3276" t="str">
            <v>GL</v>
          </cell>
          <cell r="F3276">
            <v>240000000</v>
          </cell>
          <cell r="G3276">
            <v>42558</v>
          </cell>
        </row>
        <row r="3277">
          <cell r="C3277">
            <v>6046</v>
          </cell>
          <cell r="D3277" t="str">
            <v>Suministro E Instalación De Bomba Centrífuga 20Hp 3500 Rpm 220V 60Hz - 2 1/2 X 2 Diámetro De Succión Y Descarga. Q:255 Gpm Incluye Arrancador Tripolar En Cofre Metálico Lámina Calibre 16, Kit De Accesorios Para Succión Y Descarga</v>
          </cell>
          <cell r="E3277" t="str">
            <v>UN</v>
          </cell>
          <cell r="F3277">
            <v>15967168</v>
          </cell>
          <cell r="G3277">
            <v>42578</v>
          </cell>
        </row>
        <row r="3278">
          <cell r="C3278">
            <v>6047</v>
          </cell>
          <cell r="D3278" t="str">
            <v>Suministro E Instalación De Equipo De Bombeo Sumergible : Q = 5.1 Lps, Hdt = 9.7 M. Incluido Dos (2) Equipos De Bombeo, Tubería Y Accesorios, Estación Prefabricada, Tablero De Control E Instalación</v>
          </cell>
          <cell r="E3278" t="str">
            <v>GL</v>
          </cell>
          <cell r="F3278">
            <v>102000000</v>
          </cell>
          <cell r="G3278">
            <v>42578</v>
          </cell>
        </row>
        <row r="3279">
          <cell r="C3279">
            <v>6048</v>
          </cell>
          <cell r="D3279" t="str">
            <v>Edu. Concreto Losa Aligerada E= 0.12 Metros, F`C=28 Mpa 4000 Psi (Ver Diseño)</v>
          </cell>
          <cell r="E3279" t="str">
            <v>M2</v>
          </cell>
          <cell r="F3279">
            <v>387642.58</v>
          </cell>
          <cell r="G3279">
            <v>42572</v>
          </cell>
        </row>
        <row r="3280">
          <cell r="C3280">
            <v>6049</v>
          </cell>
          <cell r="D3280" t="str">
            <v>Suministro De Tubería En Polietileno De Alta Densidad Pead 90 Mm Pn 10 Pe 100 Para La Impulsión De La Estación Elevadora Hasta Tubería De Alcantarillado Existente</v>
          </cell>
          <cell r="E3280" t="str">
            <v>ML</v>
          </cell>
          <cell r="F3280">
            <v>23471</v>
          </cell>
          <cell r="G3280">
            <v>42578</v>
          </cell>
        </row>
        <row r="3281">
          <cell r="C3281">
            <v>6050</v>
          </cell>
          <cell r="D3281" t="str">
            <v>Instalación De Tubería A Presión Pead 90 Mm De Estación Elevadora Para Entregar En Alcantarillado Existente Bajo Cualquier Condición De Humedad</v>
          </cell>
          <cell r="E3281" t="str">
            <v>ML</v>
          </cell>
          <cell r="F3281">
            <v>14436.24</v>
          </cell>
          <cell r="G3281">
            <v>42578</v>
          </cell>
        </row>
        <row r="3282">
          <cell r="C3282">
            <v>6051</v>
          </cell>
          <cell r="D3282" t="str">
            <v>Flotador Mecánico, Tipo Pesado, Cuerpo Y Conector En Bronce Fundido, Sellos De Caucho, Presión De Trabajo 125 Psi De 1 1/2" Para Tanques Elevados</v>
          </cell>
          <cell r="E3282" t="str">
            <v>UN</v>
          </cell>
          <cell r="F3282">
            <v>300461.61</v>
          </cell>
          <cell r="G3282">
            <v>42578</v>
          </cell>
        </row>
        <row r="3283">
          <cell r="C3283">
            <v>6052</v>
          </cell>
          <cell r="D3283" t="str">
            <v>Suministro E Instalación De Válvula D = 1 1/2"</v>
          </cell>
          <cell r="E3283" t="str">
            <v>UN</v>
          </cell>
          <cell r="F3283">
            <v>117489.71</v>
          </cell>
          <cell r="G3283">
            <v>42572</v>
          </cell>
        </row>
        <row r="3284">
          <cell r="C3284">
            <v>6053</v>
          </cell>
          <cell r="D3284" t="str">
            <v>Tragante De Aguas Lluvias De 4"</v>
          </cell>
          <cell r="E3284" t="str">
            <v>UN</v>
          </cell>
          <cell r="F3284">
            <v>259322.76</v>
          </cell>
          <cell r="G3284">
            <v>42578</v>
          </cell>
        </row>
        <row r="3285">
          <cell r="C3285">
            <v>6056</v>
          </cell>
          <cell r="D3285" t="str">
            <v>Piso En Marmol: Interior De Locales Comerciales (Ver Diseño)</v>
          </cell>
          <cell r="E3285" t="str">
            <v>M2</v>
          </cell>
          <cell r="F3285">
            <v>83714.960000000006</v>
          </cell>
          <cell r="G3285">
            <v>42572</v>
          </cell>
        </row>
        <row r="3286">
          <cell r="C3286">
            <v>6057</v>
          </cell>
          <cell r="D3286" t="str">
            <v>Guardaescobas En Marmol (Ver Diseño)</v>
          </cell>
          <cell r="E3286" t="str">
            <v>ML</v>
          </cell>
          <cell r="F3286">
            <v>27367.31</v>
          </cell>
          <cell r="G3286">
            <v>42572</v>
          </cell>
        </row>
        <row r="3287">
          <cell r="C3287">
            <v>6058</v>
          </cell>
          <cell r="D3287" t="str">
            <v>Relleno Para Conformación De Gradas Y Escaleras, Con Relleno En Material Granular Para Espaldón De Geosacos, Incluye Equipos, Herramienta Menor Y Mano De Obra</v>
          </cell>
          <cell r="E3287" t="str">
            <v>M3</v>
          </cell>
          <cell r="F3287">
            <v>153587.6</v>
          </cell>
          <cell r="G3287">
            <v>42572</v>
          </cell>
        </row>
        <row r="3288">
          <cell r="C3288">
            <v>6059</v>
          </cell>
          <cell r="D3288" t="str">
            <v>Kit De Empalme Para Baja Tension De 1/0-4 Awg (Conector) Cinta Autofundente 23</v>
          </cell>
          <cell r="E3288" t="str">
            <v>UN</v>
          </cell>
          <cell r="F3288">
            <v>84400</v>
          </cell>
          <cell r="G3288">
            <v>42536</v>
          </cell>
        </row>
        <row r="3289">
          <cell r="C3289">
            <v>6060</v>
          </cell>
          <cell r="D3289" t="str">
            <v>Gradas Y Escaleras En Concreto 4000 Psi - Sobre Terreno Natural Espesor 0.12 Metros, Endurecido Con Acabado Texturizado, Dilatado Con Disco Diamantado - Incluye Suministro, Formaleta, Fundida, Endurecedor, Curado, Sobre Terreno Natiral</v>
          </cell>
          <cell r="E3289" t="str">
            <v>M3</v>
          </cell>
          <cell r="F3289">
            <v>679980.14</v>
          </cell>
          <cell r="G3289">
            <v>42572</v>
          </cell>
        </row>
        <row r="3290">
          <cell r="C3290">
            <v>6061</v>
          </cell>
          <cell r="D3290" t="str">
            <v>Kit De Empalme En Gel Para Baja Tension De 1/0 - 10</v>
          </cell>
          <cell r="E3290" t="str">
            <v>UN</v>
          </cell>
          <cell r="F3290">
            <v>90977.22</v>
          </cell>
          <cell r="G3290">
            <v>42557</v>
          </cell>
        </row>
        <row r="3291">
          <cell r="C3291">
            <v>6062</v>
          </cell>
          <cell r="D3291" t="str">
            <v>Kit De Empalme En Gel Para Baja Tension De 4 - 4</v>
          </cell>
          <cell r="E3291" t="str">
            <v>UN</v>
          </cell>
          <cell r="F3291">
            <v>80477.22</v>
          </cell>
          <cell r="G3291">
            <v>42557</v>
          </cell>
        </row>
        <row r="3292">
          <cell r="C3292">
            <v>6063</v>
          </cell>
          <cell r="D3292" t="str">
            <v>Kit De Empalme En Gel Para Baja Tension De 1/0 - 14</v>
          </cell>
          <cell r="E3292" t="str">
            <v>UN</v>
          </cell>
          <cell r="F3292">
            <v>73477.22</v>
          </cell>
          <cell r="G3292">
            <v>42557</v>
          </cell>
        </row>
        <row r="3293">
          <cell r="C3293">
            <v>6064</v>
          </cell>
          <cell r="D3293" t="str">
            <v>Piso En Adoquin Color Gris (200 X 100 X 60 Mm - 200 X 200 X 60 Mm - 100 X 100 X 60 Mm)</v>
          </cell>
          <cell r="E3293" t="str">
            <v>M2</v>
          </cell>
          <cell r="F3293">
            <v>64495.83</v>
          </cell>
          <cell r="G3293">
            <v>42552</v>
          </cell>
        </row>
        <row r="3294">
          <cell r="C3294">
            <v>6065</v>
          </cell>
          <cell r="D3294" t="str">
            <v>Piso En Loseta Prefabricada De Concreto - Táctil Alerta (400 X 400 X 60 Mm)</v>
          </cell>
          <cell r="E3294" t="str">
            <v>ML</v>
          </cell>
          <cell r="F3294">
            <v>36144.33</v>
          </cell>
          <cell r="G3294">
            <v>42552</v>
          </cell>
        </row>
        <row r="3295">
          <cell r="C3295">
            <v>6066</v>
          </cell>
          <cell r="D3295" t="str">
            <v>Suministro E Instalación De Cable Monopolar  Xlpe - 1/0 - 15 Kv</v>
          </cell>
          <cell r="E3295" t="str">
            <v>ML</v>
          </cell>
          <cell r="F3295">
            <v>37342.81</v>
          </cell>
          <cell r="G3295">
            <v>42557</v>
          </cell>
        </row>
        <row r="3296">
          <cell r="C3296">
            <v>6067</v>
          </cell>
          <cell r="D3296" t="str">
            <v>Suministro Y Tendido De Ductería Conduit Pead  Corrugada  De 4"</v>
          </cell>
          <cell r="E3296" t="str">
            <v>ML</v>
          </cell>
          <cell r="F3296">
            <v>55641.61</v>
          </cell>
          <cell r="G3296">
            <v>42557</v>
          </cell>
        </row>
        <row r="3297">
          <cell r="C3297">
            <v>6068</v>
          </cell>
          <cell r="D3297" t="str">
            <v>Kit De Empalme En Gel Para Baja Tension De 1/0 - 4</v>
          </cell>
          <cell r="E3297" t="str">
            <v>UN</v>
          </cell>
          <cell r="F3297">
            <v>85477.22</v>
          </cell>
          <cell r="G3297">
            <v>42557</v>
          </cell>
        </row>
        <row r="3298">
          <cell r="C3298">
            <v>6069</v>
          </cell>
          <cell r="D3298" t="str">
            <v>Kit De Empalme En Gel Para Baja Tension De 14/2</v>
          </cell>
          <cell r="E3298" t="str">
            <v>UN</v>
          </cell>
          <cell r="F3298">
            <v>72276.289999999994</v>
          </cell>
          <cell r="G3298">
            <v>42557</v>
          </cell>
        </row>
        <row r="3299">
          <cell r="C3299">
            <v>6070</v>
          </cell>
          <cell r="D3299" t="str">
            <v>Suministro E Instalacion De Proyector At - Aeroled De 500 W - 5000K</v>
          </cell>
          <cell r="E3299" t="str">
            <v>UN</v>
          </cell>
          <cell r="F3299">
            <v>3332016.82</v>
          </cell>
          <cell r="G3299">
            <v>42557</v>
          </cell>
        </row>
        <row r="3300">
          <cell r="C3300">
            <v>6071</v>
          </cell>
          <cell r="D3300" t="str">
            <v>Suministro E Instalacion De Luminaria Decorativa Decoled Ii De 32 W 4000 K</v>
          </cell>
          <cell r="E3300" t="str">
            <v>UN</v>
          </cell>
          <cell r="F3300">
            <v>1572840.75</v>
          </cell>
          <cell r="G3300">
            <v>42557</v>
          </cell>
        </row>
        <row r="3301">
          <cell r="C3301">
            <v>6072</v>
          </cell>
          <cell r="D3301" t="str">
            <v>Construcción De Base De Concreto Para Transformador</v>
          </cell>
          <cell r="E3301" t="str">
            <v>UN</v>
          </cell>
          <cell r="F3301">
            <v>507024.64000000001</v>
          </cell>
          <cell r="G3301">
            <v>42557</v>
          </cell>
        </row>
        <row r="3302">
          <cell r="C3302">
            <v>6073</v>
          </cell>
          <cell r="D3302" t="str">
            <v>Suministro E Instalacion De Bala De Piso Tipo Proyeled De 12 W 3000 K Con Accesorios Para Su Instalacion  (Cajas Scuar D, Adaptadores</v>
          </cell>
          <cell r="E3302" t="str">
            <v>UN</v>
          </cell>
          <cell r="F3302">
            <v>550449</v>
          </cell>
          <cell r="G3302">
            <v>42557</v>
          </cell>
        </row>
        <row r="3303">
          <cell r="C3303">
            <v>6074</v>
          </cell>
          <cell r="D3303" t="str">
            <v>Suministro E Instalación De Gabinete Metálico Para Contadores; Incluye Totalizadores, Barrajes, Aisladores Y Protecciones</v>
          </cell>
          <cell r="E3303" t="str">
            <v>UN</v>
          </cell>
          <cell r="F3303">
            <v>12011656.52</v>
          </cell>
          <cell r="G3303">
            <v>42557</v>
          </cell>
        </row>
        <row r="3304">
          <cell r="C3304">
            <v>6075</v>
          </cell>
          <cell r="D3304" t="str">
            <v>Suministro E Instalacion De Bala De Piso Tipo Proyeled De 3 W 3000 K Sumergibles</v>
          </cell>
          <cell r="E3304" t="str">
            <v>UN</v>
          </cell>
          <cell r="F3304">
            <v>308811.15000000002</v>
          </cell>
          <cell r="G3304">
            <v>42557</v>
          </cell>
        </row>
        <row r="3305">
          <cell r="C3305">
            <v>6076</v>
          </cell>
          <cell r="D3305" t="str">
            <v>Suministro E Instalación De Tubería Pvc Conduit De 1 1/4"</v>
          </cell>
          <cell r="E3305" t="str">
            <v>ML</v>
          </cell>
          <cell r="F3305">
            <v>5083.51</v>
          </cell>
          <cell r="G3305">
            <v>42557</v>
          </cell>
        </row>
        <row r="3306">
          <cell r="C3306">
            <v>6077</v>
          </cell>
          <cell r="D3306" t="str">
            <v>Marcacion Y Codificacion De Poste</v>
          </cell>
          <cell r="E3306" t="str">
            <v>UN</v>
          </cell>
          <cell r="F3306">
            <v>14850.11</v>
          </cell>
          <cell r="G3306">
            <v>42557</v>
          </cell>
        </row>
        <row r="3307">
          <cell r="C3307">
            <v>6078</v>
          </cell>
          <cell r="D3307" t="str">
            <v>Suministro E Instalacion De Mastil De Acero, De 20 Mts Tronco - Conico Poligonal Seccionado, Galvanizado En Caliente, Corona Jija, Con Canastilla Para Reflectores, Incluye Pernos De Anclaje Y Sistema De Parrayos</v>
          </cell>
          <cell r="E3307" t="str">
            <v>UN</v>
          </cell>
          <cell r="F3307">
            <v>19381757.18</v>
          </cell>
          <cell r="G3307">
            <v>42557</v>
          </cell>
        </row>
        <row r="3308">
          <cell r="C3308">
            <v>6079</v>
          </cell>
          <cell r="D3308" t="str">
            <v>Tablero De Control Para Iluminacion, Incluye Fotocelda, Base Para Fotocelda, Conectores, Totalizadores, Brakers Sistema De Sujecion, Platina De Cobre, Aisladores Y Accesorios</v>
          </cell>
          <cell r="E3308" t="str">
            <v>UN</v>
          </cell>
          <cell r="F3308">
            <v>6754539.6600000001</v>
          </cell>
          <cell r="G3308">
            <v>42557</v>
          </cell>
        </row>
        <row r="3309">
          <cell r="C3309">
            <v>6080</v>
          </cell>
          <cell r="D3309" t="str">
            <v>Suministro Y Tendido De Ducteria Conduit Pvc 2"</v>
          </cell>
          <cell r="E3309" t="str">
            <v>ML</v>
          </cell>
          <cell r="F3309">
            <v>11535</v>
          </cell>
          <cell r="G3309">
            <v>42557</v>
          </cell>
        </row>
        <row r="3310">
          <cell r="C3310">
            <v>6081</v>
          </cell>
          <cell r="D3310" t="str">
            <v>Suministro E Instalacion De Cable De Aluminio Forrado N° 2/0 Awg - Aislamiento Thw</v>
          </cell>
          <cell r="E3310" t="str">
            <v>ML</v>
          </cell>
          <cell r="F3310">
            <v>10241.11</v>
          </cell>
          <cell r="G3310">
            <v>42557</v>
          </cell>
        </row>
        <row r="3311">
          <cell r="C3311">
            <v>6082</v>
          </cell>
          <cell r="D3311" t="str">
            <v>Suministro E Instalacion De Cable De Aluminio Forrado N° 4/0 Awg Aislamiento Thw - 600 V (Incluye Cinta Aislante 23 Y 33)</v>
          </cell>
          <cell r="E3311" t="str">
            <v>ML</v>
          </cell>
          <cell r="F3311">
            <v>12175.96</v>
          </cell>
          <cell r="G3311">
            <v>42557</v>
          </cell>
        </row>
        <row r="3312">
          <cell r="C3312">
            <v>6083</v>
          </cell>
          <cell r="D3312" t="str">
            <v>Suministro E Instalacion De Cable De Aluminio Forrado N° 2 Awg Aislamiento Thw - 600 V (Incluye Cinta Aislante 23 Y 33)</v>
          </cell>
          <cell r="E3312" t="str">
            <v>ML</v>
          </cell>
          <cell r="F3312">
            <v>20580.599999999999</v>
          </cell>
          <cell r="G3312">
            <v>42557</v>
          </cell>
        </row>
        <row r="3313">
          <cell r="C3313">
            <v>6084</v>
          </cell>
          <cell r="D3313" t="str">
            <v>Suministro E Instalacion De Cable De Aluminio Forrado N° 4 Awg Aislamiento Thw - 600 V (Incluye Cinta Aislante 23 Y 33)</v>
          </cell>
          <cell r="E3313" t="str">
            <v>ML</v>
          </cell>
          <cell r="F3313">
            <v>5925.13</v>
          </cell>
          <cell r="G3313">
            <v>42557</v>
          </cell>
        </row>
        <row r="3314">
          <cell r="C3314">
            <v>6085</v>
          </cell>
          <cell r="D3314" t="str">
            <v>Suministro E Instalacion De Cable Encauchetado 3 X 10 Awg</v>
          </cell>
          <cell r="E3314" t="str">
            <v>ML</v>
          </cell>
          <cell r="F3314">
            <v>9407.4500000000007</v>
          </cell>
          <cell r="G3314">
            <v>42557</v>
          </cell>
        </row>
        <row r="3315">
          <cell r="C3315">
            <v>6086</v>
          </cell>
          <cell r="D3315" t="str">
            <v>Pozo De Inspecion De Diámetro Del Cilindro 1.20 Metros; 1.45 Metros &lt;H &lt;=1.80 Metros Para Tuberías De Diámetros Entre Los 200 Mm (8") Y 400 Mm (16").</v>
          </cell>
          <cell r="E3315" t="str">
            <v>UN</v>
          </cell>
          <cell r="F3315">
            <v>3176835.94</v>
          </cell>
          <cell r="G3315">
            <v>42699</v>
          </cell>
        </row>
        <row r="3316">
          <cell r="C3316">
            <v>6087</v>
          </cell>
          <cell r="D3316" t="str">
            <v>Rejilla Exterior Tipo Persiana En Aluminio</v>
          </cell>
          <cell r="E3316" t="str">
            <v>M2</v>
          </cell>
          <cell r="F3316">
            <v>385226</v>
          </cell>
          <cell r="G3316">
            <v>42552</v>
          </cell>
        </row>
        <row r="3317">
          <cell r="C3317">
            <v>6090</v>
          </cell>
          <cell r="D3317" t="str">
            <v>Suministro De Tubo Pvc D = 100 M 40"</v>
          </cell>
          <cell r="E3317" t="str">
            <v>ML</v>
          </cell>
          <cell r="F3317">
            <v>1475000</v>
          </cell>
          <cell r="G3317">
            <v>42548</v>
          </cell>
        </row>
        <row r="3318">
          <cell r="C3318">
            <v>6091</v>
          </cell>
          <cell r="D3318" t="str">
            <v>Suministro De Tubo Pvc D= 1.20 M 47"</v>
          </cell>
          <cell r="E3318" t="str">
            <v>ML</v>
          </cell>
          <cell r="F3318">
            <v>1575000</v>
          </cell>
          <cell r="G3318">
            <v>42548</v>
          </cell>
        </row>
        <row r="3319">
          <cell r="C3319">
            <v>6093</v>
          </cell>
          <cell r="D3319" t="str">
            <v>Rejilla Hd De = 0.60 M X 1.2 M</v>
          </cell>
          <cell r="E3319" t="str">
            <v>UN</v>
          </cell>
          <cell r="F3319">
            <v>303255.34999999998</v>
          </cell>
          <cell r="G3319">
            <v>42548</v>
          </cell>
        </row>
        <row r="3320">
          <cell r="C3320">
            <v>6094</v>
          </cell>
          <cell r="D3320" t="str">
            <v>Rejilla Para Colector Zona Comercial</v>
          </cell>
          <cell r="E3320" t="str">
            <v>ML</v>
          </cell>
          <cell r="F3320">
            <v>160391.67000000001</v>
          </cell>
          <cell r="G3320">
            <v>42548</v>
          </cell>
        </row>
        <row r="3321">
          <cell r="C3321">
            <v>6095</v>
          </cell>
          <cell r="D3321" t="str">
            <v>Cajas De Inspecion De 1.30 Mts X 2.50 Mts</v>
          </cell>
          <cell r="E3321" t="str">
            <v>UN</v>
          </cell>
          <cell r="F3321">
            <v>856235</v>
          </cell>
          <cell r="G3321">
            <v>42548</v>
          </cell>
        </row>
        <row r="3322">
          <cell r="C3322">
            <v>6098</v>
          </cell>
          <cell r="D3322" t="str">
            <v>Suministro E Instalacion De Cubierta Carpas En Forma Tunel Con Estructura En Tuberia Redonda Galvanizada Pintada En Anticorrosivo Y Acabado En Esmalte, Carpa En Lona Industrial  Con Black Out Recubrimiento En Pvc Sellada Electronicamente En Todas Sus Uniones, Parales En Tuberia Redonda De 6" Pulgadas Con Flanches Al Piso Cuadrados, Instalados Con Las Siguientes Medidas: 23.00 Metros X 6.00 Metros, Para Los Modulos De Simon Bolivar (Ver Diseño)</v>
          </cell>
          <cell r="E3322" t="str">
            <v>UN</v>
          </cell>
          <cell r="F3322">
            <v>32016000</v>
          </cell>
          <cell r="G3322">
            <v>42538</v>
          </cell>
        </row>
        <row r="3323">
          <cell r="C3323">
            <v>6108</v>
          </cell>
          <cell r="D3323" t="str">
            <v>Suministro E Instalacion De Cable Monopolar Xlpe - 10 15Kv</v>
          </cell>
          <cell r="E3323" t="str">
            <v>ML</v>
          </cell>
          <cell r="G3323">
            <v>42538</v>
          </cell>
        </row>
        <row r="3324">
          <cell r="C3324">
            <v>6109</v>
          </cell>
          <cell r="D3324" t="str">
            <v>Suministro E Instalacion De Cable Monopolar Xlpe - 1/0 - 15Kv</v>
          </cell>
          <cell r="E3324" t="str">
            <v>ML</v>
          </cell>
          <cell r="F3324">
            <v>37252.49</v>
          </cell>
          <cell r="G3324">
            <v>42538</v>
          </cell>
        </row>
        <row r="3325">
          <cell r="C3325">
            <v>6111</v>
          </cell>
          <cell r="D3325" t="str">
            <v>Suministro Y Tendido De Ducteria Conduit Pead Corrugada De 4"</v>
          </cell>
          <cell r="E3325" t="str">
            <v>ML</v>
          </cell>
          <cell r="F3325">
            <v>55641.64</v>
          </cell>
          <cell r="G3325">
            <v>42538</v>
          </cell>
        </row>
        <row r="3326">
          <cell r="C3326">
            <v>6113</v>
          </cell>
          <cell r="D3326" t="str">
            <v>Columnas Para Estabilizacion De Terreno En Suelo Cemento D = 0.50 Mts, Incluye Excavacion, Relleno, Mano De Obra, H = 6 0 9 Mts</v>
          </cell>
          <cell r="E3326" t="str">
            <v>ML</v>
          </cell>
          <cell r="F3326">
            <v>122542.96</v>
          </cell>
          <cell r="G3326">
            <v>42614</v>
          </cell>
        </row>
        <row r="3327">
          <cell r="C3327">
            <v>6114</v>
          </cell>
          <cell r="D3327" t="str">
            <v>Columnas Para Estabilizacion De Terreno En Suelo Cemento D = 0.50 Mts, Incluye Excavacion, Relleno, Mano De Obra H = 6 A 9 Mts.</v>
          </cell>
          <cell r="E3327" t="str">
            <v>ML</v>
          </cell>
          <cell r="F3327">
            <v>122480.31</v>
          </cell>
          <cell r="G3327">
            <v>42552</v>
          </cell>
        </row>
        <row r="3328">
          <cell r="C3328">
            <v>6161</v>
          </cell>
          <cell r="D3328" t="str">
            <v>Muro Para Soporte O Estribo De Puente En Concreto De 4000 Psi Premezclado, No Incluye Acero De Refuerzo</v>
          </cell>
          <cell r="E3328" t="str">
            <v>M3</v>
          </cell>
          <cell r="F3328">
            <v>662240.1</v>
          </cell>
          <cell r="G3328">
            <v>42552</v>
          </cell>
        </row>
        <row r="3329">
          <cell r="C3329">
            <v>6163</v>
          </cell>
          <cell r="D3329" t="str">
            <v>Prvc. Suministro De Tuberia En Grp Y/O Pvc D = 1,800 Mm Pn = 1, Sn 2500, Incluye Union Y Transporte</v>
          </cell>
          <cell r="E3329" t="str">
            <v>ML</v>
          </cell>
          <cell r="F3329">
            <v>2277558</v>
          </cell>
          <cell r="G3329">
            <v>42556</v>
          </cell>
        </row>
        <row r="3330">
          <cell r="C3330">
            <v>6164</v>
          </cell>
          <cell r="D3330" t="str">
            <v>Prvc. Suministro De Tee De 1,800 X 1,800 Mm Sn 2500, Incluye Uniones, Accesorios Y Transporte</v>
          </cell>
          <cell r="E3330" t="str">
            <v>UN</v>
          </cell>
          <cell r="F3330">
            <v>29980000</v>
          </cell>
          <cell r="G3330">
            <v>42556</v>
          </cell>
        </row>
        <row r="3331">
          <cell r="C3331">
            <v>6165</v>
          </cell>
          <cell r="D3331" t="str">
            <v>Prvc. Suministro De Tee De 2,000 X 2,000 Mm Sn 2500, Incluye Uniones, Accesorios Y Transporte</v>
          </cell>
          <cell r="E3331" t="str">
            <v>UN</v>
          </cell>
          <cell r="F3331">
            <v>39160000</v>
          </cell>
          <cell r="G3331">
            <v>42556</v>
          </cell>
        </row>
        <row r="3332">
          <cell r="C3332">
            <v>6166</v>
          </cell>
          <cell r="D3332" t="str">
            <v>Prvc. Instalacion De Tuberias En Grp Y/O Pvc De Diametro 1,800 Mm Pn= 1,00</v>
          </cell>
          <cell r="E3332" t="str">
            <v>ML</v>
          </cell>
          <cell r="F3332">
            <v>107589.64</v>
          </cell>
          <cell r="G3332">
            <v>42556</v>
          </cell>
        </row>
        <row r="3333">
          <cell r="C3333">
            <v>6167</v>
          </cell>
          <cell r="D3333" t="str">
            <v>Prvc. Instalacion De Tee De 1,800 X 1,800 Mm Pn=1 Sn 2500</v>
          </cell>
          <cell r="E3333" t="str">
            <v>UN</v>
          </cell>
          <cell r="F3333">
            <v>815673.45</v>
          </cell>
          <cell r="G3333">
            <v>42556</v>
          </cell>
        </row>
        <row r="3334">
          <cell r="C3334">
            <v>6168</v>
          </cell>
          <cell r="D3334" t="str">
            <v>Prvc. Instalacion De Tee De 2,000 X 2,000 Mm Pn=1 Sn 2500, Incluye Uniones, Accesorio Y Transporte</v>
          </cell>
          <cell r="E3334" t="str">
            <v>UN</v>
          </cell>
          <cell r="F3334">
            <v>878467.36</v>
          </cell>
          <cell r="G3334">
            <v>42592</v>
          </cell>
        </row>
        <row r="3335">
          <cell r="C3335">
            <v>6171</v>
          </cell>
          <cell r="D3335" t="str">
            <v>Prvc. Demolicion De Jardineras Existentes Ancho Promedio De 2.00 Metros Y Retiro De Material Demolido</v>
          </cell>
          <cell r="E3335" t="str">
            <v>ML</v>
          </cell>
          <cell r="F3335">
            <v>14711.45</v>
          </cell>
          <cell r="G3335">
            <v>42572</v>
          </cell>
        </row>
        <row r="3336">
          <cell r="C3336">
            <v>6172</v>
          </cell>
          <cell r="D3336" t="str">
            <v>Capitulo - Preliminares</v>
          </cell>
          <cell r="E3336" t="str">
            <v>UN</v>
          </cell>
          <cell r="F3336">
            <v>0</v>
          </cell>
          <cell r="G3336">
            <v>42557</v>
          </cell>
        </row>
        <row r="3337">
          <cell r="C3337">
            <v>6173</v>
          </cell>
          <cell r="D3337" t="str">
            <v>Capitulo - Levante</v>
          </cell>
          <cell r="E3337" t="str">
            <v>UN</v>
          </cell>
          <cell r="F3337">
            <v>0</v>
          </cell>
          <cell r="G3337">
            <v>42557</v>
          </cell>
        </row>
        <row r="3338">
          <cell r="C3338">
            <v>6175</v>
          </cell>
          <cell r="D3338" t="str">
            <v>Capitulo - Pañete</v>
          </cell>
          <cell r="E3338" t="str">
            <v>UN</v>
          </cell>
          <cell r="F3338">
            <v>0</v>
          </cell>
          <cell r="G3338">
            <v>42557</v>
          </cell>
        </row>
        <row r="3339">
          <cell r="C3339">
            <v>6176</v>
          </cell>
          <cell r="D3339" t="str">
            <v>Prvc. Instalacion De Poste Hpv 510 Kg 9M</v>
          </cell>
          <cell r="E3339" t="str">
            <v>UN</v>
          </cell>
          <cell r="F3339">
            <v>1223129.32</v>
          </cell>
          <cell r="G3339">
            <v>42573</v>
          </cell>
        </row>
        <row r="3340">
          <cell r="C3340">
            <v>6177</v>
          </cell>
          <cell r="D3340" t="str">
            <v>Capitulo - Puertas</v>
          </cell>
          <cell r="E3340" t="str">
            <v>UN</v>
          </cell>
          <cell r="F3340">
            <v>0</v>
          </cell>
          <cell r="G3340">
            <v>42557</v>
          </cell>
        </row>
        <row r="3341">
          <cell r="C3341">
            <v>6178</v>
          </cell>
          <cell r="D3341" t="str">
            <v>Capitulo - Ventanas</v>
          </cell>
          <cell r="E3341" t="str">
            <v>UN</v>
          </cell>
          <cell r="F3341">
            <v>0</v>
          </cell>
          <cell r="G3341">
            <v>42557</v>
          </cell>
        </row>
        <row r="3342">
          <cell r="C3342">
            <v>6179</v>
          </cell>
          <cell r="D3342" t="str">
            <v>Capitulo - Acabados</v>
          </cell>
          <cell r="E3342" t="str">
            <v>UN</v>
          </cell>
          <cell r="F3342">
            <v>0</v>
          </cell>
          <cell r="G3342">
            <v>42557</v>
          </cell>
        </row>
        <row r="3343">
          <cell r="C3343">
            <v>6180</v>
          </cell>
          <cell r="D3343" t="str">
            <v>Capitulo - Instalaciones Electricas</v>
          </cell>
          <cell r="E3343" t="str">
            <v>UN</v>
          </cell>
          <cell r="F3343">
            <v>0</v>
          </cell>
          <cell r="G3343">
            <v>42557</v>
          </cell>
        </row>
        <row r="3344">
          <cell r="C3344">
            <v>6182</v>
          </cell>
          <cell r="D3344" t="str">
            <v>Prvc. Instalacion De Poste Hpv 750Kg 14M</v>
          </cell>
          <cell r="E3344" t="str">
            <v>UN</v>
          </cell>
          <cell r="F3344">
            <v>2559115.4700000002</v>
          </cell>
          <cell r="G3344">
            <v>42573</v>
          </cell>
        </row>
        <row r="3345">
          <cell r="C3345">
            <v>6183</v>
          </cell>
          <cell r="D3345" t="str">
            <v>Prvc. Cimentacion Monobloque Cilindrica P/ Apoyo 9 X 510 Kgf</v>
          </cell>
          <cell r="E3345" t="str">
            <v>UN</v>
          </cell>
          <cell r="F3345">
            <v>201498.38</v>
          </cell>
          <cell r="G3345">
            <v>42573</v>
          </cell>
        </row>
        <row r="3346">
          <cell r="C3346">
            <v>6184</v>
          </cell>
          <cell r="D3346" t="str">
            <v>Prvc. Cimentacion Monobloque Cilindrica P/ Apoyo 14 X 750 Kgf</v>
          </cell>
          <cell r="E3346" t="str">
            <v>UN</v>
          </cell>
          <cell r="F3346">
            <v>545587.73</v>
          </cell>
          <cell r="G3346">
            <v>42573</v>
          </cell>
        </row>
        <row r="3347">
          <cell r="C3347">
            <v>6185</v>
          </cell>
          <cell r="D3347" t="str">
            <v>Prvc. Cimentacion Monobloque Cilindrica P/ Apoyo 14 X 1050 Kgf</v>
          </cell>
          <cell r="E3347" t="str">
            <v>UN</v>
          </cell>
          <cell r="F3347">
            <v>545587.73</v>
          </cell>
          <cell r="G3347">
            <v>42573</v>
          </cell>
        </row>
        <row r="3348">
          <cell r="C3348">
            <v>6187</v>
          </cell>
          <cell r="D3348" t="str">
            <v>Prvc. Instalacion De Poste Hpv 1050 Kg 12M</v>
          </cell>
          <cell r="E3348" t="str">
            <v>UN</v>
          </cell>
          <cell r="F3348">
            <v>2877673.41</v>
          </cell>
          <cell r="G3348">
            <v>42573</v>
          </cell>
        </row>
        <row r="3349">
          <cell r="C3349">
            <v>6189</v>
          </cell>
          <cell r="D3349" t="str">
            <v>Pih. Suministro E Instalacion De Poste De 12 X 1750</v>
          </cell>
          <cell r="E3349" t="str">
            <v>UN</v>
          </cell>
          <cell r="F3349">
            <v>2586505.2000000002</v>
          </cell>
          <cell r="G3349">
            <v>42578</v>
          </cell>
        </row>
        <row r="3350">
          <cell r="C3350">
            <v>6190</v>
          </cell>
          <cell r="D3350" t="str">
            <v>Instalacion Y Siembra De Arbol Tipico De La Zona, De 3 A 5 Mts De Altura</v>
          </cell>
          <cell r="E3350" t="str">
            <v>UN</v>
          </cell>
          <cell r="F3350">
            <v>639556.52</v>
          </cell>
          <cell r="G3350">
            <v>42558</v>
          </cell>
        </row>
        <row r="3351">
          <cell r="C3351">
            <v>6592</v>
          </cell>
          <cell r="D3351" t="str">
            <v>Pih. Desmonte De Aparato Sanitario</v>
          </cell>
          <cell r="E3351" t="str">
            <v>UN</v>
          </cell>
          <cell r="F3351">
            <v>24212.22</v>
          </cell>
          <cell r="G3351">
            <v>42647</v>
          </cell>
        </row>
        <row r="3352">
          <cell r="C3352">
            <v>6594</v>
          </cell>
          <cell r="D3352" t="str">
            <v>Pih. Demolición De Muro En Bloque</v>
          </cell>
          <cell r="E3352" t="str">
            <v>M2</v>
          </cell>
          <cell r="F3352">
            <v>19148.11</v>
          </cell>
          <cell r="G3352">
            <v>42578</v>
          </cell>
        </row>
        <row r="3353">
          <cell r="C3353">
            <v>6595</v>
          </cell>
          <cell r="D3353" t="str">
            <v>Pih. Desmonte De Puertas</v>
          </cell>
          <cell r="E3353" t="str">
            <v>UN</v>
          </cell>
          <cell r="F3353">
            <v>32786.080000000002</v>
          </cell>
          <cell r="G3353">
            <v>42578</v>
          </cell>
        </row>
        <row r="3354">
          <cell r="C3354">
            <v>6599</v>
          </cell>
          <cell r="D3354" t="str">
            <v>Pih. Desmonte De Ventana</v>
          </cell>
          <cell r="E3354" t="str">
            <v>UN</v>
          </cell>
          <cell r="F3354">
            <v>32786.080000000002</v>
          </cell>
          <cell r="G3354">
            <v>42578</v>
          </cell>
        </row>
        <row r="3355">
          <cell r="C3355">
            <v>6607</v>
          </cell>
          <cell r="D3355" t="str">
            <v>Pih. Desmonte De Cubierta</v>
          </cell>
          <cell r="E3355" t="str">
            <v>M2</v>
          </cell>
          <cell r="F3355">
            <v>20687.57</v>
          </cell>
          <cell r="G3355">
            <v>42578</v>
          </cell>
        </row>
        <row r="3356">
          <cell r="C3356">
            <v>6608</v>
          </cell>
          <cell r="D3356" t="str">
            <v>Pih. Zocalo 1/2 Caña En Granito Lavado</v>
          </cell>
          <cell r="E3356" t="str">
            <v>ML</v>
          </cell>
          <cell r="F3356">
            <v>33755.14</v>
          </cell>
          <cell r="G3356">
            <v>42578</v>
          </cell>
        </row>
        <row r="3357">
          <cell r="C3357">
            <v>6609</v>
          </cell>
          <cell r="D3357" t="str">
            <v>Pih. Desmonte De Cielo Raso</v>
          </cell>
          <cell r="E3357" t="str">
            <v>M2</v>
          </cell>
          <cell r="F3357">
            <v>19588.84</v>
          </cell>
          <cell r="G3357">
            <v>42578</v>
          </cell>
        </row>
        <row r="3358">
          <cell r="C3358">
            <v>6610</v>
          </cell>
          <cell r="D3358" t="str">
            <v>Pih. Dinteles En Concreto De 0.10 X 0.20 Metros</v>
          </cell>
          <cell r="E3358" t="str">
            <v>ML</v>
          </cell>
          <cell r="F3358">
            <v>38794.04</v>
          </cell>
          <cell r="G3358">
            <v>42579</v>
          </cell>
        </row>
        <row r="3359">
          <cell r="C3359">
            <v>6611</v>
          </cell>
          <cell r="D3359" t="str">
            <v>Pih. Demolición De Pisos Y Andenes</v>
          </cell>
          <cell r="E3359" t="str">
            <v>M2</v>
          </cell>
          <cell r="F3359">
            <v>25690.11</v>
          </cell>
          <cell r="G3359">
            <v>42578</v>
          </cell>
        </row>
        <row r="3360">
          <cell r="C3360">
            <v>6612</v>
          </cell>
          <cell r="D3360" t="str">
            <v>Pih. Demolición De Pisos Y Andenes</v>
          </cell>
          <cell r="E3360" t="str">
            <v>ML</v>
          </cell>
          <cell r="F3360">
            <v>9616.31</v>
          </cell>
          <cell r="G3360">
            <v>42578</v>
          </cell>
        </row>
        <row r="3361">
          <cell r="C3361">
            <v>6615</v>
          </cell>
          <cell r="D3361" t="str">
            <v>Pih. Zocalo En Ceramica</v>
          </cell>
          <cell r="E3361" t="str">
            <v>ML</v>
          </cell>
          <cell r="F3361">
            <v>20591.759999999998</v>
          </cell>
          <cell r="G3361">
            <v>42578</v>
          </cell>
        </row>
        <row r="3362">
          <cell r="C3362">
            <v>6616</v>
          </cell>
          <cell r="D3362" t="str">
            <v>Pih. Demolición De Mesón En Concreto</v>
          </cell>
          <cell r="E3362" t="str">
            <v>UN</v>
          </cell>
          <cell r="F3362">
            <v>19546.38</v>
          </cell>
          <cell r="G3362">
            <v>42590</v>
          </cell>
        </row>
        <row r="3363">
          <cell r="C3363">
            <v>6617</v>
          </cell>
          <cell r="D3363" t="str">
            <v>Pih. Elementos Verticales En Concreto De 3000 Psi</v>
          </cell>
          <cell r="E3363" t="str">
            <v>ML</v>
          </cell>
          <cell r="F3363">
            <v>48511.17</v>
          </cell>
          <cell r="G3363">
            <v>42579</v>
          </cell>
        </row>
        <row r="3364">
          <cell r="C3364">
            <v>6618</v>
          </cell>
          <cell r="D3364" t="str">
            <v>Pih. Demolición De Placas En Concreto E = 0.20 Metros</v>
          </cell>
          <cell r="E3364" t="str">
            <v>M2</v>
          </cell>
          <cell r="F3364">
            <v>74645.919999999998</v>
          </cell>
          <cell r="G3364">
            <v>42578</v>
          </cell>
        </row>
        <row r="3365">
          <cell r="C3365">
            <v>6619</v>
          </cell>
          <cell r="D3365" t="str">
            <v>Pih. Mecanismo De Vaiven</v>
          </cell>
          <cell r="E3365" t="str">
            <v>UN</v>
          </cell>
          <cell r="F3365">
            <v>89673.58</v>
          </cell>
          <cell r="G3365">
            <v>42578</v>
          </cell>
        </row>
        <row r="3366">
          <cell r="C3366">
            <v>6620</v>
          </cell>
          <cell r="D3366" t="str">
            <v>Pih. Enchape Lineal En Ceramica</v>
          </cell>
          <cell r="E3366" t="str">
            <v>ML</v>
          </cell>
          <cell r="F3366">
            <v>37439.199999999997</v>
          </cell>
          <cell r="G3366">
            <v>42578</v>
          </cell>
        </row>
        <row r="3367">
          <cell r="C3367">
            <v>6621</v>
          </cell>
          <cell r="D3367" t="str">
            <v>Pih. Meson En Concreto</v>
          </cell>
          <cell r="E3367" t="str">
            <v>M2</v>
          </cell>
          <cell r="F3367">
            <v>189505.32</v>
          </cell>
          <cell r="G3367">
            <v>42578</v>
          </cell>
        </row>
        <row r="3368">
          <cell r="C3368">
            <v>6622</v>
          </cell>
          <cell r="D3368" t="str">
            <v>Pih. Pintura Epoxica Para Muros</v>
          </cell>
          <cell r="E3368" t="str">
            <v>M2</v>
          </cell>
          <cell r="F3368">
            <v>25782.11</v>
          </cell>
          <cell r="G3368">
            <v>42578</v>
          </cell>
        </row>
        <row r="3369">
          <cell r="C3369">
            <v>6623</v>
          </cell>
          <cell r="D3369" t="str">
            <v>Pih. Piso En Ceramica 0.20 X 0.20 Baños</v>
          </cell>
          <cell r="E3369" t="str">
            <v>M2</v>
          </cell>
          <cell r="F3369">
            <v>56647.41</v>
          </cell>
          <cell r="G3369">
            <v>42578</v>
          </cell>
        </row>
        <row r="3370">
          <cell r="C3370">
            <v>6624</v>
          </cell>
          <cell r="D3370" t="str">
            <v>Pih. Anden En Concreto</v>
          </cell>
          <cell r="E3370" t="str">
            <v>M2</v>
          </cell>
          <cell r="F3370">
            <v>57792.76</v>
          </cell>
          <cell r="G3370">
            <v>42578</v>
          </cell>
        </row>
        <row r="3371">
          <cell r="C3371">
            <v>6625</v>
          </cell>
          <cell r="D3371" t="str">
            <v>Pih. Meson En Granito Pulido</v>
          </cell>
          <cell r="E3371" t="str">
            <v>M2</v>
          </cell>
          <cell r="F3371">
            <v>122151.8</v>
          </cell>
          <cell r="G3371">
            <v>42578</v>
          </cell>
        </row>
        <row r="3372">
          <cell r="C3372">
            <v>6626</v>
          </cell>
          <cell r="D3372" t="str">
            <v>Pih. Cenefa De Piso</v>
          </cell>
          <cell r="E3372" t="str">
            <v>ML</v>
          </cell>
          <cell r="F3372">
            <v>43368.2</v>
          </cell>
          <cell r="G3372">
            <v>42578</v>
          </cell>
        </row>
        <row r="3373">
          <cell r="C3373">
            <v>6627</v>
          </cell>
          <cell r="D3373" t="str">
            <v>Pih. Piso En Tablon Vitrificado</v>
          </cell>
          <cell r="E3373" t="str">
            <v>M2</v>
          </cell>
          <cell r="F3373">
            <v>74873.55</v>
          </cell>
          <cell r="G3373">
            <v>42578</v>
          </cell>
        </row>
        <row r="3374">
          <cell r="C3374">
            <v>6628</v>
          </cell>
          <cell r="D3374" t="str">
            <v>Pih. Alfajias En Concreto De 0.20 X 0.08</v>
          </cell>
          <cell r="E3374" t="str">
            <v>ML</v>
          </cell>
          <cell r="F3374">
            <v>34695.11</v>
          </cell>
          <cell r="G3374">
            <v>42583</v>
          </cell>
        </row>
        <row r="3375">
          <cell r="C3375">
            <v>6629</v>
          </cell>
          <cell r="D3375" t="str">
            <v>Pih. Jardineras En Ladrillo Comun H= 0.40 Metros</v>
          </cell>
          <cell r="E3375" t="str">
            <v>ML</v>
          </cell>
          <cell r="F3375">
            <v>73026.399999999994</v>
          </cell>
          <cell r="G3375">
            <v>42579</v>
          </cell>
        </row>
        <row r="3376">
          <cell r="C3376">
            <v>6630</v>
          </cell>
          <cell r="D3376" t="str">
            <v>Pih. Levante En Ladrillo Chapeton</v>
          </cell>
          <cell r="E3376" t="str">
            <v>M2</v>
          </cell>
          <cell r="F3376">
            <v>69900.72</v>
          </cell>
          <cell r="G3376">
            <v>42579</v>
          </cell>
        </row>
        <row r="3377">
          <cell r="C3377">
            <v>6631</v>
          </cell>
          <cell r="D3377" t="str">
            <v>Pih. Enchapes En Ceramica 30 X 30</v>
          </cell>
          <cell r="E3377" t="str">
            <v>M2</v>
          </cell>
          <cell r="F3377">
            <v>87631.87</v>
          </cell>
          <cell r="G3377">
            <v>42578</v>
          </cell>
        </row>
        <row r="3378">
          <cell r="C3378">
            <v>6632</v>
          </cell>
          <cell r="D3378" t="str">
            <v>Pih. Cenefa De Señalizacion</v>
          </cell>
          <cell r="E3378" t="str">
            <v>ML</v>
          </cell>
          <cell r="F3378">
            <v>27122.76</v>
          </cell>
          <cell r="G3378">
            <v>42578</v>
          </cell>
        </row>
        <row r="3379">
          <cell r="C3379">
            <v>6633</v>
          </cell>
          <cell r="D3379" t="str">
            <v>Pih. Pañete Interior Pulido Con Cal</v>
          </cell>
          <cell r="E3379" t="str">
            <v>M2</v>
          </cell>
          <cell r="F3379">
            <v>21655.69</v>
          </cell>
          <cell r="G3379">
            <v>42579</v>
          </cell>
        </row>
        <row r="3380">
          <cell r="C3380">
            <v>6634</v>
          </cell>
          <cell r="D3380" t="str">
            <v>Pih. Demolición De Placas En Concreto E = 0.10 Metros</v>
          </cell>
          <cell r="E3380" t="str">
            <v>M2</v>
          </cell>
          <cell r="F3380">
            <v>32342.68</v>
          </cell>
          <cell r="G3380">
            <v>42578</v>
          </cell>
        </row>
        <row r="3381">
          <cell r="C3381">
            <v>6635</v>
          </cell>
          <cell r="D3381" t="str">
            <v>Pih. Red De Suministro 3/4</v>
          </cell>
          <cell r="E3381" t="str">
            <v>ML</v>
          </cell>
          <cell r="F3381">
            <v>14761.46</v>
          </cell>
          <cell r="G3381">
            <v>42578</v>
          </cell>
        </row>
        <row r="3382">
          <cell r="C3382">
            <v>6636</v>
          </cell>
          <cell r="D3382" t="str">
            <v>Pih. Demolición De Placas En Concreto E = 0.20 Metros</v>
          </cell>
          <cell r="E3382" t="str">
            <v>ML</v>
          </cell>
          <cell r="F3382">
            <v>42295.92</v>
          </cell>
          <cell r="G3382">
            <v>42578</v>
          </cell>
        </row>
        <row r="3383">
          <cell r="C3383">
            <v>6637</v>
          </cell>
          <cell r="D3383" t="str">
            <v>Pih. Pañete Interior Impermeabilizado</v>
          </cell>
          <cell r="E3383" t="str">
            <v>M2</v>
          </cell>
          <cell r="F3383">
            <v>23431.3</v>
          </cell>
          <cell r="G3383">
            <v>42586</v>
          </cell>
        </row>
        <row r="3384">
          <cell r="C3384">
            <v>6638</v>
          </cell>
          <cell r="D3384" t="str">
            <v>Pih. Red De Suministro 1/2"</v>
          </cell>
          <cell r="E3384" t="str">
            <v>ML</v>
          </cell>
          <cell r="F3384">
            <v>15847.46</v>
          </cell>
          <cell r="G3384">
            <v>42578</v>
          </cell>
        </row>
        <row r="3385">
          <cell r="C3385">
            <v>6639</v>
          </cell>
          <cell r="D3385" t="str">
            <v>Pih. Pañete Exterior Allanado Impermeabilizado</v>
          </cell>
          <cell r="E3385" t="str">
            <v>M2</v>
          </cell>
          <cell r="F3385">
            <v>24177.1</v>
          </cell>
          <cell r="G3385">
            <v>42586</v>
          </cell>
        </row>
        <row r="3386">
          <cell r="C3386">
            <v>6640</v>
          </cell>
          <cell r="D3386" t="str">
            <v>Pih. Pañete Lineal Exterior</v>
          </cell>
          <cell r="E3386" t="str">
            <v>ML</v>
          </cell>
          <cell r="F3386">
            <v>10634.65</v>
          </cell>
          <cell r="G3386">
            <v>42579</v>
          </cell>
        </row>
        <row r="3387">
          <cell r="C3387">
            <v>6641</v>
          </cell>
          <cell r="D3387" t="str">
            <v>Pih. Pintura Exopica Para Cielos</v>
          </cell>
          <cell r="E3387" t="str">
            <v>M2</v>
          </cell>
          <cell r="F3387">
            <v>25782.11</v>
          </cell>
          <cell r="G3387">
            <v>42578</v>
          </cell>
        </row>
        <row r="3388">
          <cell r="C3388">
            <v>6642</v>
          </cell>
          <cell r="D3388" t="str">
            <v>Pih. Punto Potable 1/2" Sanitario</v>
          </cell>
          <cell r="E3388" t="str">
            <v>UN</v>
          </cell>
          <cell r="F3388">
            <v>34016.51</v>
          </cell>
          <cell r="G3388">
            <v>42578</v>
          </cell>
        </row>
        <row r="3389">
          <cell r="C3389">
            <v>6643</v>
          </cell>
          <cell r="D3389" t="str">
            <v>Pih. Demolición De Columnas 0.30 X 0.30 X 2.80 Metros En Concreto</v>
          </cell>
          <cell r="E3389" t="str">
            <v>UN</v>
          </cell>
          <cell r="F3389">
            <v>193258.4</v>
          </cell>
          <cell r="G3389">
            <v>42578</v>
          </cell>
        </row>
        <row r="3390">
          <cell r="C3390">
            <v>6644</v>
          </cell>
          <cell r="D3390" t="str">
            <v>Pih. Punto Potable 1/2" Lavamanos</v>
          </cell>
          <cell r="E3390" t="str">
            <v>UN</v>
          </cell>
          <cell r="F3390">
            <v>37302.51</v>
          </cell>
          <cell r="G3390">
            <v>42578</v>
          </cell>
        </row>
        <row r="3391">
          <cell r="C3391">
            <v>6645</v>
          </cell>
          <cell r="D3391" t="str">
            <v>Pih. Pañete Lineal Exterior Impermeabilizado</v>
          </cell>
          <cell r="E3391" t="str">
            <v>ML</v>
          </cell>
          <cell r="F3391">
            <v>13694.65</v>
          </cell>
          <cell r="G3391">
            <v>42579</v>
          </cell>
        </row>
        <row r="3392">
          <cell r="C3392">
            <v>6646</v>
          </cell>
          <cell r="D3392" t="str">
            <v>Pih. Demolición De Vigas De Cimentación</v>
          </cell>
          <cell r="E3392" t="str">
            <v>ML</v>
          </cell>
          <cell r="F3392">
            <v>46457.599999999999</v>
          </cell>
          <cell r="G3392">
            <v>42578</v>
          </cell>
        </row>
        <row r="3393">
          <cell r="C3393">
            <v>6647</v>
          </cell>
          <cell r="D3393" t="str">
            <v>Pih. Demolición De Jardineras</v>
          </cell>
          <cell r="E3393" t="str">
            <v>ML</v>
          </cell>
          <cell r="F3393">
            <v>15788.11</v>
          </cell>
          <cell r="G3393">
            <v>42578</v>
          </cell>
        </row>
        <row r="3394">
          <cell r="C3394">
            <v>6648</v>
          </cell>
          <cell r="D3394" t="str">
            <v>Pih. Punto Potable 1/2" Ducha</v>
          </cell>
          <cell r="E3394" t="str">
            <v>UN</v>
          </cell>
          <cell r="F3394">
            <v>37302.51</v>
          </cell>
          <cell r="G3394">
            <v>42578</v>
          </cell>
        </row>
        <row r="3395">
          <cell r="C3395">
            <v>6649</v>
          </cell>
          <cell r="D3395" t="str">
            <v>Pih. Pañete Cielo Raso Con Malla Vena</v>
          </cell>
          <cell r="E3395" t="str">
            <v>M2</v>
          </cell>
          <cell r="F3395">
            <v>35336.629999999997</v>
          </cell>
          <cell r="G3395">
            <v>42579</v>
          </cell>
        </row>
        <row r="3396">
          <cell r="C3396">
            <v>6650</v>
          </cell>
          <cell r="D3396" t="str">
            <v>Pih. Desmonte De Sistema Electrico</v>
          </cell>
          <cell r="E3396" t="str">
            <v>GL</v>
          </cell>
          <cell r="F3396">
            <v>9063597</v>
          </cell>
          <cell r="G3396">
            <v>42578</v>
          </cell>
        </row>
        <row r="3397">
          <cell r="C3397">
            <v>6651</v>
          </cell>
          <cell r="D3397" t="str">
            <v>Pih. Estuco En Yeso Sobre Cielo</v>
          </cell>
          <cell r="E3397" t="str">
            <v>M2</v>
          </cell>
          <cell r="F3397">
            <v>7775.74</v>
          </cell>
          <cell r="G3397">
            <v>42578</v>
          </cell>
        </row>
        <row r="3398">
          <cell r="C3398">
            <v>6652</v>
          </cell>
          <cell r="D3398" t="str">
            <v>Pih. Pañete Interior Allanado</v>
          </cell>
          <cell r="E3398" t="str">
            <v>M2</v>
          </cell>
          <cell r="F3398">
            <v>18612.3</v>
          </cell>
          <cell r="G3398">
            <v>42579</v>
          </cell>
        </row>
        <row r="3399">
          <cell r="C3399">
            <v>6653</v>
          </cell>
          <cell r="D3399" t="str">
            <v>Pih. Instalacion Y Suministro De Tanque Elevado 1000 Lts</v>
          </cell>
          <cell r="E3399" t="str">
            <v>UN</v>
          </cell>
          <cell r="F3399">
            <v>632415.1</v>
          </cell>
          <cell r="G3399">
            <v>42579</v>
          </cell>
        </row>
        <row r="3400">
          <cell r="C3400">
            <v>6654</v>
          </cell>
          <cell r="D3400" t="str">
            <v>Pih. Goteros</v>
          </cell>
          <cell r="E3400" t="str">
            <v>ML</v>
          </cell>
          <cell r="F3400">
            <v>22489.68</v>
          </cell>
          <cell r="G3400">
            <v>42579</v>
          </cell>
        </row>
        <row r="3401">
          <cell r="C3401">
            <v>6655</v>
          </cell>
          <cell r="D3401" t="str">
            <v>Pih. Punto Potable 1/2" Llave Terminal</v>
          </cell>
          <cell r="E3401" t="str">
            <v>UN</v>
          </cell>
          <cell r="F3401">
            <v>43599.3</v>
          </cell>
          <cell r="G3401">
            <v>42578</v>
          </cell>
        </row>
        <row r="3402">
          <cell r="C3402">
            <v>6656</v>
          </cell>
          <cell r="D3402" t="str">
            <v>Pih. Juntas Interiores</v>
          </cell>
          <cell r="E3402" t="str">
            <v>ML</v>
          </cell>
          <cell r="F3402">
            <v>7334.65</v>
          </cell>
          <cell r="G3402">
            <v>42579</v>
          </cell>
        </row>
        <row r="3403">
          <cell r="C3403">
            <v>6657</v>
          </cell>
          <cell r="D3403" t="str">
            <v>Pih. Dilataciones Exteriores</v>
          </cell>
          <cell r="E3403" t="str">
            <v>ML</v>
          </cell>
          <cell r="F3403">
            <v>7829.65</v>
          </cell>
          <cell r="G3403">
            <v>42579</v>
          </cell>
        </row>
        <row r="3404">
          <cell r="C3404">
            <v>6658</v>
          </cell>
          <cell r="D3404" t="str">
            <v>Pih. Red De Suministro De 1"</v>
          </cell>
          <cell r="E3404" t="str">
            <v>ML</v>
          </cell>
          <cell r="F3404">
            <v>18680.96</v>
          </cell>
          <cell r="G3404">
            <v>42584</v>
          </cell>
        </row>
        <row r="3405">
          <cell r="C3405">
            <v>6660</v>
          </cell>
          <cell r="D3405" t="str">
            <v>Pih. Acero De Refuerzo</v>
          </cell>
          <cell r="E3405" t="str">
            <v>KG</v>
          </cell>
          <cell r="F3405">
            <v>5010.76</v>
          </cell>
          <cell r="G3405">
            <v>42579</v>
          </cell>
        </row>
        <row r="3406">
          <cell r="C3406">
            <v>6661</v>
          </cell>
          <cell r="D3406" t="str">
            <v>Pih. Tala De Arboles Medianos</v>
          </cell>
          <cell r="E3406" t="str">
            <v>UN</v>
          </cell>
          <cell r="F3406">
            <v>329377.2</v>
          </cell>
          <cell r="G3406">
            <v>42578</v>
          </cell>
        </row>
        <row r="3407">
          <cell r="C3407">
            <v>6662</v>
          </cell>
          <cell r="D3407" t="str">
            <v>Pih. Red De Suministro De 1 1/2"</v>
          </cell>
          <cell r="E3407" t="str">
            <v>UN</v>
          </cell>
          <cell r="F3407">
            <v>33375.360000000001</v>
          </cell>
          <cell r="G3407">
            <v>42578</v>
          </cell>
        </row>
        <row r="3408">
          <cell r="C3408">
            <v>6663</v>
          </cell>
          <cell r="D3408" t="str">
            <v>Pih. Acabado De Fachada En Puliplast</v>
          </cell>
          <cell r="E3408" t="str">
            <v>M2</v>
          </cell>
          <cell r="F3408">
            <v>16503.740000000002</v>
          </cell>
          <cell r="G3408">
            <v>42578</v>
          </cell>
        </row>
        <row r="3409">
          <cell r="C3409">
            <v>6664</v>
          </cell>
          <cell r="D3409" t="str">
            <v>Pih. Red De Suministro De 2"</v>
          </cell>
          <cell r="E3409" t="str">
            <v>ML</v>
          </cell>
          <cell r="F3409">
            <v>42215.67</v>
          </cell>
          <cell r="G3409">
            <v>42584</v>
          </cell>
        </row>
        <row r="3410">
          <cell r="C3410">
            <v>6665</v>
          </cell>
          <cell r="D3410" t="str">
            <v>Pih. Red De Suministro De 3"</v>
          </cell>
          <cell r="E3410" t="str">
            <v>ML</v>
          </cell>
          <cell r="F3410">
            <v>58592.03</v>
          </cell>
          <cell r="G3410">
            <v>42584</v>
          </cell>
        </row>
        <row r="3411">
          <cell r="C3411">
            <v>6666</v>
          </cell>
          <cell r="D3411" t="str">
            <v>Pih. Prueba Hidraulica Por Zonas</v>
          </cell>
          <cell r="E3411" t="str">
            <v>UN</v>
          </cell>
          <cell r="F3411">
            <v>481589.4</v>
          </cell>
          <cell r="G3411">
            <v>42578</v>
          </cell>
        </row>
        <row r="3412">
          <cell r="C3412">
            <v>6667</v>
          </cell>
          <cell r="D3412" t="str">
            <v>Pih. Dilataciones De Fachada En Puliplast</v>
          </cell>
          <cell r="E3412" t="str">
            <v>ML</v>
          </cell>
          <cell r="F3412">
            <v>6768.24</v>
          </cell>
          <cell r="G3412">
            <v>42578</v>
          </cell>
        </row>
        <row r="3413">
          <cell r="C3413">
            <v>6668</v>
          </cell>
          <cell r="D3413" t="str">
            <v>Pih. Colector Aguas Negras 6"</v>
          </cell>
          <cell r="E3413" t="str">
            <v>ML</v>
          </cell>
          <cell r="F3413">
            <v>75968.210000000006</v>
          </cell>
          <cell r="G3413">
            <v>42578</v>
          </cell>
        </row>
        <row r="3414">
          <cell r="C3414">
            <v>6669</v>
          </cell>
          <cell r="D3414" t="str">
            <v>Pih. Abuzardado Para Fachada</v>
          </cell>
          <cell r="E3414" t="str">
            <v>M2</v>
          </cell>
          <cell r="F3414">
            <v>59298.93</v>
          </cell>
          <cell r="G3414">
            <v>42578</v>
          </cell>
        </row>
        <row r="3415">
          <cell r="C3415">
            <v>6670</v>
          </cell>
          <cell r="D3415" t="str">
            <v>Pih. Cerramiento Provisional Tela Verde</v>
          </cell>
          <cell r="E3415" t="str">
            <v>ML</v>
          </cell>
          <cell r="F3415">
            <v>21043.3</v>
          </cell>
          <cell r="G3415">
            <v>42578</v>
          </cell>
        </row>
        <row r="3416">
          <cell r="C3416">
            <v>6671</v>
          </cell>
          <cell r="D3416" t="str">
            <v>Pih. Cerramiento Provisional En Zinc</v>
          </cell>
          <cell r="E3416" t="str">
            <v>M2</v>
          </cell>
          <cell r="F3416">
            <v>51628.76</v>
          </cell>
          <cell r="G3416">
            <v>42578</v>
          </cell>
        </row>
        <row r="3417">
          <cell r="C3417">
            <v>6672</v>
          </cell>
          <cell r="D3417" t="str">
            <v>Pih. Demolición De Plantilla En Concreto E = 0.10 Metros</v>
          </cell>
          <cell r="E3417" t="str">
            <v>M2</v>
          </cell>
          <cell r="F3417">
            <v>27857.22</v>
          </cell>
          <cell r="G3417">
            <v>42578</v>
          </cell>
        </row>
        <row r="3418">
          <cell r="C3418">
            <v>6673</v>
          </cell>
          <cell r="D3418" t="str">
            <v>Pih. Trazado Y Replanteo Sobre Terreno Con Topografía</v>
          </cell>
          <cell r="E3418" t="str">
            <v>M2</v>
          </cell>
          <cell r="F3418">
            <v>4659.2</v>
          </cell>
          <cell r="G3418">
            <v>42578</v>
          </cell>
        </row>
        <row r="3419">
          <cell r="C3419">
            <v>6674</v>
          </cell>
          <cell r="D3419" t="str">
            <v>Pih. Trazado Sobre Placa</v>
          </cell>
          <cell r="E3419" t="str">
            <v>M2</v>
          </cell>
          <cell r="F3419">
            <v>1996.02</v>
          </cell>
          <cell r="G3419">
            <v>42578</v>
          </cell>
        </row>
        <row r="3420">
          <cell r="C3420">
            <v>6675</v>
          </cell>
          <cell r="D3420" t="str">
            <v>Pih. Colector Aguas Negras 4"</v>
          </cell>
          <cell r="E3420" t="str">
            <v>ML</v>
          </cell>
          <cell r="F3420">
            <v>50505.17</v>
          </cell>
          <cell r="G3420">
            <v>42578</v>
          </cell>
        </row>
        <row r="3421">
          <cell r="C3421">
            <v>6676</v>
          </cell>
          <cell r="D3421" t="str">
            <v>Pih. Excavaciones Para Cimiento Y Viga De Amarre</v>
          </cell>
          <cell r="E3421" t="str">
            <v>ML</v>
          </cell>
          <cell r="F3421">
            <v>10563.57</v>
          </cell>
          <cell r="G3421">
            <v>42578</v>
          </cell>
        </row>
        <row r="3422">
          <cell r="C3422">
            <v>6677</v>
          </cell>
          <cell r="D3422" t="str">
            <v>Pih. Losa Aligerada En Concreto De 3000 Psi E= 0.30 Metros</v>
          </cell>
          <cell r="E3422" t="str">
            <v>M2</v>
          </cell>
          <cell r="F3422">
            <v>284272.7</v>
          </cell>
          <cell r="G3422">
            <v>42579</v>
          </cell>
        </row>
        <row r="3423">
          <cell r="C3423">
            <v>6678</v>
          </cell>
          <cell r="D3423" t="str">
            <v>Pih. Colector Aguas Negras 2"</v>
          </cell>
          <cell r="E3423" t="str">
            <v>ML</v>
          </cell>
          <cell r="F3423">
            <v>31460.58</v>
          </cell>
          <cell r="G3423">
            <v>42578</v>
          </cell>
        </row>
        <row r="3424">
          <cell r="C3424">
            <v>6679</v>
          </cell>
          <cell r="D3424" t="str">
            <v>Pih. Excavaciones Redes Sanitarias Y Pluviales</v>
          </cell>
          <cell r="E3424" t="str">
            <v>ML</v>
          </cell>
          <cell r="F3424">
            <v>11737.3</v>
          </cell>
          <cell r="G3424">
            <v>42578</v>
          </cell>
        </row>
        <row r="3425">
          <cell r="C3425">
            <v>6680</v>
          </cell>
          <cell r="D3425" t="str">
            <v>Pih. Abuzardado Lineal</v>
          </cell>
          <cell r="E3425" t="str">
            <v>ML</v>
          </cell>
          <cell r="F3425">
            <v>30502.720000000001</v>
          </cell>
          <cell r="G3425">
            <v>42578</v>
          </cell>
        </row>
        <row r="3426">
          <cell r="C3426">
            <v>6681</v>
          </cell>
          <cell r="D3426" t="str">
            <v>Pih. Placa Aerea Maciza En Concreto De 3000 Psi E= 0.15 Metros</v>
          </cell>
          <cell r="E3426" t="str">
            <v>M2</v>
          </cell>
          <cell r="F3426">
            <v>218906.42</v>
          </cell>
          <cell r="G3426">
            <v>42579</v>
          </cell>
        </row>
        <row r="3427">
          <cell r="C3427">
            <v>6682</v>
          </cell>
          <cell r="D3427" t="str">
            <v>Pih. Corte De Terreno</v>
          </cell>
          <cell r="E3427" t="str">
            <v>M3</v>
          </cell>
          <cell r="F3427">
            <v>38524.400000000001</v>
          </cell>
          <cell r="G3427">
            <v>42578</v>
          </cell>
        </row>
        <row r="3428">
          <cell r="C3428">
            <v>6683</v>
          </cell>
          <cell r="D3428" t="str">
            <v>Pih. Campamento Provisional En Bloque Y Teja De Asbesto Cemento</v>
          </cell>
          <cell r="E3428" t="str">
            <v>M2</v>
          </cell>
          <cell r="F3428">
            <v>224413.64</v>
          </cell>
          <cell r="G3428">
            <v>42578</v>
          </cell>
        </row>
        <row r="3429">
          <cell r="C3429">
            <v>6684</v>
          </cell>
          <cell r="D3429" t="str">
            <v>Pih. Punto Sanitario 4"</v>
          </cell>
          <cell r="E3429" t="str">
            <v>UN</v>
          </cell>
          <cell r="F3429">
            <v>103088.6</v>
          </cell>
          <cell r="G3429">
            <v>42578</v>
          </cell>
        </row>
        <row r="3430">
          <cell r="C3430">
            <v>6685</v>
          </cell>
          <cell r="D3430" t="str">
            <v>Pih. Relleno En Material Seleccionado (Caliche)</v>
          </cell>
          <cell r="E3430" t="str">
            <v>M3</v>
          </cell>
          <cell r="F3430">
            <v>74017.679999999993</v>
          </cell>
          <cell r="G3430">
            <v>42578</v>
          </cell>
        </row>
        <row r="3431">
          <cell r="C3431">
            <v>6686</v>
          </cell>
          <cell r="D3431" t="str">
            <v>Pih. Punto Sanitario 2"</v>
          </cell>
          <cell r="E3431" t="str">
            <v>UN</v>
          </cell>
          <cell r="F3431">
            <v>75006.509999999995</v>
          </cell>
          <cell r="G3431">
            <v>42578</v>
          </cell>
        </row>
        <row r="3432">
          <cell r="C3432">
            <v>6687</v>
          </cell>
          <cell r="D3432" t="str">
            <v>Pih. Relleno En Material Seleccionado ( Triturado )</v>
          </cell>
          <cell r="E3432" t="str">
            <v>M3</v>
          </cell>
          <cell r="F3432">
            <v>167617.68</v>
          </cell>
          <cell r="G3432">
            <v>42578</v>
          </cell>
        </row>
        <row r="3433">
          <cell r="C3433">
            <v>6688</v>
          </cell>
          <cell r="D3433" t="str">
            <v>Pih. Sifon A Piso 180º C X C Completo</v>
          </cell>
          <cell r="E3433" t="str">
            <v>UN</v>
          </cell>
          <cell r="F3433">
            <v>78846.509999999995</v>
          </cell>
          <cell r="G3433">
            <v>42580</v>
          </cell>
        </row>
        <row r="3434">
          <cell r="C3434">
            <v>6689</v>
          </cell>
          <cell r="D3434" t="str">
            <v>Pih. Relleno Arena Negra Abonada</v>
          </cell>
          <cell r="E3434" t="str">
            <v>M3</v>
          </cell>
          <cell r="F3434">
            <v>52893.760000000002</v>
          </cell>
          <cell r="G3434">
            <v>42578</v>
          </cell>
        </row>
        <row r="3435">
          <cell r="C3435">
            <v>6690</v>
          </cell>
          <cell r="D3435" t="str">
            <v>Pih. Relleno Con Arena Hasta 0.30 Metros Sobre Tubería Hidrosanitaria</v>
          </cell>
          <cell r="E3435" t="str">
            <v>M3</v>
          </cell>
          <cell r="F3435">
            <v>54134.76</v>
          </cell>
          <cell r="G3435">
            <v>42578</v>
          </cell>
        </row>
        <row r="3436">
          <cell r="C3436">
            <v>6691</v>
          </cell>
          <cell r="D3436" t="str">
            <v>Pih. Colector Aguas Lluvias 4"</v>
          </cell>
          <cell r="E3436" t="str">
            <v>ML</v>
          </cell>
          <cell r="F3436">
            <v>59512.17</v>
          </cell>
          <cell r="G3436">
            <v>42578</v>
          </cell>
        </row>
        <row r="3437">
          <cell r="C3437">
            <v>6692</v>
          </cell>
          <cell r="D3437" t="str">
            <v>Pih. Acabado De Fachada En Estuco Plastico</v>
          </cell>
          <cell r="E3437" t="str">
            <v>M2</v>
          </cell>
          <cell r="F3437">
            <v>22058.18</v>
          </cell>
          <cell r="G3437">
            <v>42579</v>
          </cell>
        </row>
        <row r="3438">
          <cell r="C3438">
            <v>6693</v>
          </cell>
          <cell r="D3438" t="str">
            <v>Pih. Pintura Acrilico Sobre Muro</v>
          </cell>
          <cell r="E3438" t="str">
            <v>M2</v>
          </cell>
          <cell r="F3438">
            <v>10273.69</v>
          </cell>
          <cell r="G3438">
            <v>42579</v>
          </cell>
        </row>
        <row r="3439">
          <cell r="C3439">
            <v>6694</v>
          </cell>
          <cell r="D3439" t="str">
            <v>Pih. Bajante De Aguas Lluvias 3"</v>
          </cell>
          <cell r="E3439" t="str">
            <v>ML</v>
          </cell>
          <cell r="F3439">
            <v>51276.63</v>
          </cell>
          <cell r="G3439">
            <v>42578</v>
          </cell>
        </row>
        <row r="3440">
          <cell r="C3440">
            <v>6695</v>
          </cell>
          <cell r="D3440" t="str">
            <v>Pih. Pintura Koraza O Similar Sobre Muros</v>
          </cell>
          <cell r="E3440" t="str">
            <v>M2</v>
          </cell>
          <cell r="F3440">
            <v>11607.69</v>
          </cell>
          <cell r="G3440">
            <v>42579</v>
          </cell>
        </row>
        <row r="3441">
          <cell r="C3441">
            <v>6696</v>
          </cell>
          <cell r="D3441" t="str">
            <v>Pih. Pintura Vinilo Sobre Cielo Raso</v>
          </cell>
          <cell r="E3441" t="str">
            <v>M2</v>
          </cell>
          <cell r="F3441">
            <v>8335.69</v>
          </cell>
          <cell r="G3441">
            <v>42579</v>
          </cell>
        </row>
        <row r="3442">
          <cell r="C3442">
            <v>6697</v>
          </cell>
          <cell r="D3442" t="str">
            <v>Pih. Suministro E Instalacion Aire Acondicionado Central Por Tonelada Refrigerada</v>
          </cell>
          <cell r="E3442" t="str">
            <v>UN</v>
          </cell>
          <cell r="F3442">
            <v>9627917</v>
          </cell>
          <cell r="G3442">
            <v>42590</v>
          </cell>
        </row>
        <row r="3443">
          <cell r="C3443">
            <v>6698</v>
          </cell>
          <cell r="D3443" t="str">
            <v>Pih. Bajante De Aguas Negras 3"</v>
          </cell>
          <cell r="E3443" t="str">
            <v>ML</v>
          </cell>
          <cell r="F3443">
            <v>49336.1</v>
          </cell>
          <cell r="G3443">
            <v>42579</v>
          </cell>
        </row>
        <row r="3444">
          <cell r="C3444">
            <v>6699</v>
          </cell>
          <cell r="D3444" t="str">
            <v>Pih. Bajante De Aguas Negras 1 1/2"</v>
          </cell>
          <cell r="E3444" t="str">
            <v>ML</v>
          </cell>
          <cell r="F3444">
            <v>38306.1</v>
          </cell>
          <cell r="G3444">
            <v>42578</v>
          </cell>
        </row>
        <row r="3445">
          <cell r="C3445">
            <v>6700</v>
          </cell>
          <cell r="D3445" t="str">
            <v>Pih. Bajante De Agua A.A 1 1/2"</v>
          </cell>
          <cell r="E3445" t="str">
            <v>ML</v>
          </cell>
          <cell r="F3445">
            <v>24849.3</v>
          </cell>
          <cell r="G3445">
            <v>42579</v>
          </cell>
        </row>
        <row r="3446">
          <cell r="C3446">
            <v>6701</v>
          </cell>
          <cell r="D3446" t="str">
            <v>Pih. Tuberia De Ventilacion 2"</v>
          </cell>
          <cell r="E3446" t="str">
            <v>ML</v>
          </cell>
          <cell r="F3446">
            <v>32669.3</v>
          </cell>
          <cell r="G3446">
            <v>42584</v>
          </cell>
        </row>
        <row r="3447">
          <cell r="C3447">
            <v>6702</v>
          </cell>
          <cell r="D3447" t="str">
            <v>Pih. Suministro E Instalacion De Poste De 12 X 1050 Kgf</v>
          </cell>
          <cell r="E3447" t="str">
            <v>UN</v>
          </cell>
          <cell r="F3447">
            <v>2318755.2000000002</v>
          </cell>
          <cell r="G3447">
            <v>42578</v>
          </cell>
        </row>
        <row r="3448">
          <cell r="C3448">
            <v>6703</v>
          </cell>
          <cell r="D3448" t="str">
            <v>Pih. Sumunistro E Instalacion De Estructura Terminal Primaria 2F</v>
          </cell>
          <cell r="E3448" t="str">
            <v>UN</v>
          </cell>
          <cell r="F3448">
            <v>1780150.2</v>
          </cell>
          <cell r="G3448">
            <v>42579</v>
          </cell>
        </row>
        <row r="3449">
          <cell r="C3449">
            <v>6704</v>
          </cell>
          <cell r="D3449" t="str">
            <v>Pih. Suministro E Instalacion De Estructura Primaria Horizontal 2F</v>
          </cell>
          <cell r="E3449" t="str">
            <v>UN</v>
          </cell>
          <cell r="F3449">
            <v>3092650.2</v>
          </cell>
          <cell r="G3449">
            <v>42578</v>
          </cell>
        </row>
        <row r="3450">
          <cell r="C3450">
            <v>6705</v>
          </cell>
          <cell r="D3450" t="str">
            <v>Pih. Suministro E Instalacion De Retenida Primaria</v>
          </cell>
          <cell r="E3450" t="str">
            <v>UN</v>
          </cell>
          <cell r="F3450">
            <v>487045.4</v>
          </cell>
          <cell r="G3450">
            <v>42578</v>
          </cell>
        </row>
        <row r="3451">
          <cell r="C3451">
            <v>6706</v>
          </cell>
          <cell r="D3451" t="str">
            <v>Jca. Aspersores Pop Up Adj De 4" Incluye Valvulas Y Controladores</v>
          </cell>
          <cell r="E3451" t="str">
            <v>UN</v>
          </cell>
          <cell r="F3451">
            <v>99247.79</v>
          </cell>
          <cell r="G3451">
            <v>42569</v>
          </cell>
        </row>
        <row r="3452">
          <cell r="C3452">
            <v>6707</v>
          </cell>
          <cell r="D3452" t="str">
            <v>Jca. Suministro E Instalacion De Pantalla Led De 12 X 6 Metros 7000 Nits Full  Hd Incluye Software Y Estructura De Pantalla</v>
          </cell>
          <cell r="E3452" t="str">
            <v>UN</v>
          </cell>
          <cell r="F3452">
            <v>1003500000</v>
          </cell>
          <cell r="G3452">
            <v>42569</v>
          </cell>
        </row>
        <row r="3453">
          <cell r="C3453">
            <v>6708</v>
          </cell>
          <cell r="D3453" t="str">
            <v>Jca. Suministro E Instalacion De Aire Acondicionado Mini Split De 36000 Btu - Areas 5 Aa, 7 Aa, 9 Aa Y 10 Aa</v>
          </cell>
          <cell r="E3453" t="str">
            <v>UN</v>
          </cell>
          <cell r="F3453">
            <v>35616078.539999999</v>
          </cell>
          <cell r="G3453">
            <v>42569</v>
          </cell>
        </row>
        <row r="3454">
          <cell r="C3454">
            <v>6709</v>
          </cell>
          <cell r="D3454" t="str">
            <v>Jca. Suministro E Instalacion De Aire  Piso Techo De 5 Toneladas Area 8 Aa</v>
          </cell>
          <cell r="E3454" t="str">
            <v>UN</v>
          </cell>
          <cell r="F3454">
            <v>24221498.140000001</v>
          </cell>
          <cell r="G3454">
            <v>42569</v>
          </cell>
        </row>
        <row r="3455">
          <cell r="C3455">
            <v>6710</v>
          </cell>
          <cell r="D3455" t="str">
            <v>Jca. Suministro E Instalacion De Sifon De Piso Diametro 2"</v>
          </cell>
          <cell r="E3455" t="str">
            <v>UN</v>
          </cell>
          <cell r="F3455">
            <v>10720965.92</v>
          </cell>
          <cell r="G3455">
            <v>42569</v>
          </cell>
        </row>
        <row r="3456">
          <cell r="C3456">
            <v>6711</v>
          </cell>
          <cell r="D3456" t="str">
            <v>Pih. Placa Aerea Maciza En Concreto De 3000 Psi E= 0.12 Metros</v>
          </cell>
          <cell r="E3456" t="str">
            <v>M2</v>
          </cell>
          <cell r="F3456">
            <v>205429.52</v>
          </cell>
          <cell r="G3456">
            <v>42579</v>
          </cell>
        </row>
        <row r="3457">
          <cell r="C3457">
            <v>6712</v>
          </cell>
          <cell r="D3457" t="str">
            <v>Jca. Suministro E Instalacion De Union Universal Lisa 3"</v>
          </cell>
          <cell r="E3457" t="str">
            <v>UN</v>
          </cell>
          <cell r="F3457">
            <v>52764</v>
          </cell>
          <cell r="G3457">
            <v>42569</v>
          </cell>
        </row>
        <row r="3458">
          <cell r="C3458">
            <v>6713</v>
          </cell>
          <cell r="D3458" t="str">
            <v>Jca. Suministro E Instalacion De Codo Pvc 3"</v>
          </cell>
          <cell r="E3458" t="str">
            <v>UN</v>
          </cell>
          <cell r="F3458">
            <v>92337</v>
          </cell>
          <cell r="G3458">
            <v>42569</v>
          </cell>
        </row>
        <row r="3459">
          <cell r="C3459">
            <v>6714</v>
          </cell>
          <cell r="D3459" t="str">
            <v>Jca. Suministro E Instalacion De Adaptador Macho Pvc 3"</v>
          </cell>
          <cell r="E3459" t="str">
            <v>UN</v>
          </cell>
          <cell r="F3459">
            <v>26380</v>
          </cell>
          <cell r="G3459">
            <v>42569</v>
          </cell>
        </row>
        <row r="3460">
          <cell r="C3460">
            <v>6715</v>
          </cell>
          <cell r="D3460" t="str">
            <v>Jca. Suministro E Instalacion De Cheque Vertical 3"</v>
          </cell>
          <cell r="E3460" t="str">
            <v>UN</v>
          </cell>
          <cell r="F3460">
            <v>51300</v>
          </cell>
          <cell r="G3460">
            <v>42569</v>
          </cell>
        </row>
        <row r="3461">
          <cell r="C3461">
            <v>6716</v>
          </cell>
          <cell r="D3461" t="str">
            <v>Pih. Placa Aerea Maciza En Concreto De 3000 Psi E= 0.10 Metros</v>
          </cell>
          <cell r="E3461" t="str">
            <v>M2</v>
          </cell>
          <cell r="F3461">
            <v>196323.34</v>
          </cell>
          <cell r="G3461">
            <v>42579</v>
          </cell>
        </row>
        <row r="3462">
          <cell r="C3462">
            <v>6717</v>
          </cell>
          <cell r="D3462" t="str">
            <v>Jca. Suministro E Instalacion De Soporte 1/2"</v>
          </cell>
          <cell r="E3462" t="str">
            <v>UN</v>
          </cell>
          <cell r="F3462">
            <v>325500</v>
          </cell>
          <cell r="G3462">
            <v>42569</v>
          </cell>
        </row>
        <row r="3463">
          <cell r="C3463">
            <v>6718</v>
          </cell>
          <cell r="D3463" t="str">
            <v>Jca. Suministro E Instalacion De Soporte 1"</v>
          </cell>
          <cell r="E3463" t="str">
            <v>UN</v>
          </cell>
          <cell r="F3463">
            <v>1563300</v>
          </cell>
          <cell r="G3463">
            <v>42569</v>
          </cell>
        </row>
        <row r="3464">
          <cell r="C3464">
            <v>6719</v>
          </cell>
          <cell r="D3464" t="str">
            <v>Jca. Suministro E Instalacion De Soporte 1 1/2"</v>
          </cell>
          <cell r="E3464" t="str">
            <v>UN</v>
          </cell>
          <cell r="F3464">
            <v>6104400</v>
          </cell>
          <cell r="G3464">
            <v>42569</v>
          </cell>
        </row>
        <row r="3465">
          <cell r="C3465">
            <v>6720</v>
          </cell>
          <cell r="D3465" t="str">
            <v>Jca. Suministro E Instalacion De Soporte 2"</v>
          </cell>
          <cell r="E3465" t="str">
            <v>UN</v>
          </cell>
          <cell r="F3465">
            <v>13900900</v>
          </cell>
          <cell r="G3465">
            <v>42569</v>
          </cell>
        </row>
        <row r="3466">
          <cell r="C3466">
            <v>6721</v>
          </cell>
          <cell r="D3466" t="str">
            <v>Jca. Suministro E Instalacion De Soporte 3"</v>
          </cell>
          <cell r="E3466" t="str">
            <v>UN</v>
          </cell>
          <cell r="F3466">
            <v>1665125</v>
          </cell>
          <cell r="G3466">
            <v>42569</v>
          </cell>
        </row>
        <row r="3467">
          <cell r="C3467">
            <v>6722</v>
          </cell>
          <cell r="D3467" t="str">
            <v>Jca. Suministro E Instalacion De Tubería Galvanizada 3"</v>
          </cell>
          <cell r="E3467" t="str">
            <v>ML</v>
          </cell>
          <cell r="F3467">
            <v>3662700</v>
          </cell>
          <cell r="G3467">
            <v>42569</v>
          </cell>
        </row>
        <row r="3468">
          <cell r="C3468">
            <v>6723</v>
          </cell>
          <cell r="D3468" t="str">
            <v>Jca. Suministro E Instalacion De Válvula De Pie Con Coladera 3" Npt En Bronce</v>
          </cell>
          <cell r="E3468" t="str">
            <v>UN</v>
          </cell>
          <cell r="F3468">
            <v>732540</v>
          </cell>
          <cell r="G3468">
            <v>42569</v>
          </cell>
        </row>
        <row r="3469">
          <cell r="C3469">
            <v>6724</v>
          </cell>
          <cell r="D3469" t="str">
            <v>Pih. Viga Aerea De Amarre De 0.25 X 0.30 Metros</v>
          </cell>
          <cell r="E3469" t="str">
            <v>ML</v>
          </cell>
          <cell r="F3469">
            <v>89132.89</v>
          </cell>
          <cell r="G3469">
            <v>42579</v>
          </cell>
        </row>
        <row r="3470">
          <cell r="C3470">
            <v>6725</v>
          </cell>
          <cell r="D3470" t="str">
            <v>Jca. Suministro E Instalacion De Codo 90° Galvanizado 3"</v>
          </cell>
          <cell r="E3470" t="str">
            <v>UN</v>
          </cell>
          <cell r="F3470">
            <v>81000</v>
          </cell>
          <cell r="G3470">
            <v>42569</v>
          </cell>
        </row>
        <row r="3471">
          <cell r="C3471">
            <v>6726</v>
          </cell>
          <cell r="D3471" t="str">
            <v>Jca. Suministro E Instalacion De Niples Galvanizados Pasa Muros Extremos Roscados 3"</v>
          </cell>
          <cell r="E3471" t="str">
            <v>UN</v>
          </cell>
          <cell r="F3471">
            <v>293016</v>
          </cell>
          <cell r="G3471">
            <v>42569</v>
          </cell>
        </row>
        <row r="3472">
          <cell r="C3472">
            <v>6727</v>
          </cell>
          <cell r="D3472" t="str">
            <v>Jca. Suministro E Instalacion De Unión Flexible Npt 3"</v>
          </cell>
          <cell r="E3472" t="str">
            <v>UN</v>
          </cell>
          <cell r="F3472">
            <v>183135</v>
          </cell>
          <cell r="G3472">
            <v>42569</v>
          </cell>
        </row>
        <row r="3473">
          <cell r="C3473">
            <v>6728</v>
          </cell>
          <cell r="D3473" t="str">
            <v>Jca. Suministro E Instalacion De Reducción Excéntrica Npt 3"X 2" Galvanizada</v>
          </cell>
          <cell r="E3473" t="str">
            <v>UN</v>
          </cell>
          <cell r="F3473">
            <v>439524</v>
          </cell>
          <cell r="G3473">
            <v>42569</v>
          </cell>
        </row>
        <row r="3474">
          <cell r="C3474">
            <v>6729</v>
          </cell>
          <cell r="D3474" t="str">
            <v>Jca. Suministro E Instalacion De Válvula P.D En Bronce Npt 3"</v>
          </cell>
          <cell r="E3474" t="str">
            <v>UN</v>
          </cell>
          <cell r="F3474">
            <v>659286</v>
          </cell>
          <cell r="G3474">
            <v>42569</v>
          </cell>
        </row>
        <row r="3475">
          <cell r="C3475">
            <v>6730</v>
          </cell>
          <cell r="D3475" t="str">
            <v>Jca. Suministro E Instalacion De Unión Universal Galvanizada 3"</v>
          </cell>
          <cell r="E3475" t="str">
            <v>UN</v>
          </cell>
          <cell r="F3475">
            <v>293016</v>
          </cell>
          <cell r="G3475">
            <v>42569</v>
          </cell>
        </row>
        <row r="3476">
          <cell r="C3476">
            <v>6731</v>
          </cell>
          <cell r="D3476" t="str">
            <v>Pih. Viga Aerea De Amarre De 0.25 X 0.40 Metros</v>
          </cell>
          <cell r="E3476" t="str">
            <v>ML</v>
          </cell>
          <cell r="F3476">
            <v>110752.17</v>
          </cell>
          <cell r="G3476">
            <v>42579</v>
          </cell>
        </row>
        <row r="3477">
          <cell r="C3477">
            <v>6732</v>
          </cell>
          <cell r="D3477" t="str">
            <v>Pih. Suelo Cemento 1:20</v>
          </cell>
          <cell r="E3477" t="str">
            <v>M3</v>
          </cell>
          <cell r="F3477">
            <v>130389.14</v>
          </cell>
          <cell r="G3477">
            <v>42578</v>
          </cell>
        </row>
        <row r="3478">
          <cell r="C3478">
            <v>6733</v>
          </cell>
          <cell r="D3478" t="str">
            <v>Apa - Jca. Suministro E Instalacion De Reducción Concéntrica Npt 3"X 2" Galvanizada</v>
          </cell>
          <cell r="E3478" t="str">
            <v>UN</v>
          </cell>
          <cell r="F3478">
            <v>164820</v>
          </cell>
          <cell r="G3478">
            <v>42569</v>
          </cell>
        </row>
        <row r="3479">
          <cell r="C3479">
            <v>6734</v>
          </cell>
          <cell r="D3479" t="str">
            <v>Apa - Jca. Suministro E Instalacion De Tee Galvanizada 3"</v>
          </cell>
          <cell r="E3479" t="str">
            <v>UN</v>
          </cell>
          <cell r="F3479">
            <v>586032</v>
          </cell>
          <cell r="G3479">
            <v>42569</v>
          </cell>
        </row>
        <row r="3480">
          <cell r="C3480">
            <v>6735</v>
          </cell>
          <cell r="D3480" t="str">
            <v>Jca. Suministro E Instalacion De Tapón Galvanizado Hembra 3"</v>
          </cell>
          <cell r="E3480" t="str">
            <v>UN</v>
          </cell>
          <cell r="F3480">
            <v>146508</v>
          </cell>
          <cell r="G3480">
            <v>42569</v>
          </cell>
        </row>
        <row r="3481">
          <cell r="C3481">
            <v>6736</v>
          </cell>
          <cell r="D3481" t="str">
            <v>Pih. Excavacion Para Zapatas</v>
          </cell>
          <cell r="E3481" t="str">
            <v>M3</v>
          </cell>
          <cell r="F3481">
            <v>30537.25</v>
          </cell>
          <cell r="G3481">
            <v>42578</v>
          </cell>
        </row>
        <row r="3482">
          <cell r="C3482">
            <v>6737</v>
          </cell>
          <cell r="D3482" t="str">
            <v>Jca. Suministro E Instalacion De Unión Universal Galvanizada 3"</v>
          </cell>
          <cell r="E3482" t="str">
            <v>UN</v>
          </cell>
          <cell r="F3482">
            <v>366270</v>
          </cell>
          <cell r="G3482">
            <v>42569</v>
          </cell>
        </row>
        <row r="3483">
          <cell r="C3483">
            <v>6738</v>
          </cell>
          <cell r="D3483" t="str">
            <v>Jca. Suministro E Instalacion De Válvula P.D En Bronce Npt 3"</v>
          </cell>
          <cell r="E3483" t="str">
            <v>UN</v>
          </cell>
          <cell r="F3483">
            <v>439524</v>
          </cell>
          <cell r="G3483">
            <v>42569</v>
          </cell>
        </row>
        <row r="3484">
          <cell r="C3484">
            <v>6739</v>
          </cell>
          <cell r="D3484" t="str">
            <v>Pih. Retiro De Material Sobrante De Excavación</v>
          </cell>
          <cell r="E3484" t="str">
            <v>M3</v>
          </cell>
          <cell r="F3484">
            <v>31152.46</v>
          </cell>
          <cell r="G3484">
            <v>42578</v>
          </cell>
        </row>
        <row r="3485">
          <cell r="C3485">
            <v>6740</v>
          </cell>
          <cell r="D3485" t="str">
            <v>Pih. Viga Aerea De Amarre De 0.20 X 0.40 Metros</v>
          </cell>
          <cell r="E3485" t="str">
            <v>ML</v>
          </cell>
          <cell r="F3485">
            <v>96022.99</v>
          </cell>
          <cell r="G3485">
            <v>42579</v>
          </cell>
        </row>
        <row r="3486">
          <cell r="C3486">
            <v>6741</v>
          </cell>
          <cell r="D3486" t="str">
            <v>Jca. Suministro E Instalacion De Válvula Cheque  Resortado Bronce Npt 3"</v>
          </cell>
          <cell r="E3486" t="str">
            <v>UN</v>
          </cell>
          <cell r="F3486">
            <v>293016</v>
          </cell>
          <cell r="G3486">
            <v>42569</v>
          </cell>
        </row>
        <row r="3487">
          <cell r="C3487">
            <v>6742</v>
          </cell>
          <cell r="D3487" t="str">
            <v>Pih. Solado En Concreto De 2000 Psi</v>
          </cell>
          <cell r="E3487" t="str">
            <v>M3</v>
          </cell>
          <cell r="F3487">
            <v>589448.26</v>
          </cell>
          <cell r="G3487">
            <v>42578</v>
          </cell>
        </row>
        <row r="3488">
          <cell r="C3488">
            <v>6743</v>
          </cell>
          <cell r="D3488" t="str">
            <v>Jca. Suministro E Instalacion De Unión Universal H.D Extremo  Roscado 3"</v>
          </cell>
          <cell r="E3488" t="str">
            <v>UN</v>
          </cell>
          <cell r="F3488">
            <v>293016</v>
          </cell>
          <cell r="G3488">
            <v>42569</v>
          </cell>
        </row>
        <row r="3489">
          <cell r="C3489">
            <v>6744</v>
          </cell>
          <cell r="D3489" t="str">
            <v>Pih. Viga Aerea De Amarre De 0.12 X 0.40 Metros</v>
          </cell>
          <cell r="E3489" t="str">
            <v>ML</v>
          </cell>
          <cell r="F3489">
            <v>80276.09</v>
          </cell>
          <cell r="G3489">
            <v>42579</v>
          </cell>
        </row>
        <row r="3490">
          <cell r="C3490">
            <v>6745</v>
          </cell>
          <cell r="D3490" t="str">
            <v>Pih. Viga De Amarre En Concreto De 3500 Psi De 0.30 X 0.30 Metros</v>
          </cell>
          <cell r="E3490" t="str">
            <v>ML</v>
          </cell>
          <cell r="F3490">
            <v>93404.37</v>
          </cell>
          <cell r="G3490">
            <v>42578</v>
          </cell>
        </row>
        <row r="3491">
          <cell r="C3491">
            <v>6746</v>
          </cell>
          <cell r="D3491" t="str">
            <v>Jca. Suministro E Instalacion De Niple A.C Sch 40 De 4"X3 Cm</v>
          </cell>
          <cell r="E3491" t="str">
            <v>UN</v>
          </cell>
          <cell r="G3491">
            <v>42569</v>
          </cell>
        </row>
        <row r="3492">
          <cell r="C3492">
            <v>6747</v>
          </cell>
          <cell r="D3492" t="str">
            <v>Instalación De Válvula De Compuerta Brida X Brida Norma Iso Pn 10 D=4", Incluye El Suministro E Instalación De Tornillería Grado 2 Y Empaquetadura Para El Montaje</v>
          </cell>
          <cell r="E3492" t="str">
            <v>UN</v>
          </cell>
          <cell r="F3492">
            <v>169227.5</v>
          </cell>
          <cell r="G3492">
            <v>42685</v>
          </cell>
        </row>
        <row r="3493">
          <cell r="C3493">
            <v>6748</v>
          </cell>
          <cell r="D3493" t="str">
            <v>Jca. Suministro E Instalacion De Valvúla Bronce Compuerta Roscada 125 Lbs Liviana De 2"</v>
          </cell>
          <cell r="E3493" t="str">
            <v>UN</v>
          </cell>
          <cell r="G3493">
            <v>42569</v>
          </cell>
        </row>
        <row r="3494">
          <cell r="C3494">
            <v>6749</v>
          </cell>
          <cell r="D3494" t="str">
            <v>Pih. Viga De Amarre En Concreto De 3500 Psi De 0.25 X 0.25 Metros</v>
          </cell>
          <cell r="E3494" t="str">
            <v>ML</v>
          </cell>
          <cell r="F3494">
            <v>74405.259999999995</v>
          </cell>
          <cell r="G3494">
            <v>42579</v>
          </cell>
        </row>
        <row r="3495">
          <cell r="C3495">
            <v>6750</v>
          </cell>
          <cell r="D3495" t="str">
            <v>Pih. Viga De Amarre Superior De Muro En Concreto 3000 Psi De 0.20 X 0.15 Metros</v>
          </cell>
          <cell r="E3495" t="str">
            <v>ML</v>
          </cell>
          <cell r="F3495">
            <v>53331.72</v>
          </cell>
          <cell r="G3495">
            <v>42578</v>
          </cell>
        </row>
        <row r="3496">
          <cell r="C3496">
            <v>6751</v>
          </cell>
          <cell r="D3496" t="str">
            <v>Pih. Viga Aerea De Amarre De 0.10 X 0.40 Metros</v>
          </cell>
          <cell r="E3496" t="str">
            <v>ML</v>
          </cell>
          <cell r="F3496">
            <v>74857.960000000006</v>
          </cell>
          <cell r="G3496">
            <v>42579</v>
          </cell>
        </row>
        <row r="3497">
          <cell r="C3497">
            <v>6752</v>
          </cell>
          <cell r="D3497" t="str">
            <v>Jca. Suministro E Instalacion De Niple A.C Sch 40 De 4"X10 Cm</v>
          </cell>
          <cell r="E3497" t="str">
            <v>UN</v>
          </cell>
          <cell r="G3497">
            <v>42569</v>
          </cell>
        </row>
        <row r="3498">
          <cell r="C3498">
            <v>6753</v>
          </cell>
          <cell r="D3498" t="str">
            <v>Jca. Suministro E Instalacion De Niple A.C Sch 40 De 4"X7.5 Cm</v>
          </cell>
          <cell r="E3498" t="str">
            <v>UN</v>
          </cell>
          <cell r="G3498">
            <v>42569</v>
          </cell>
        </row>
        <row r="3499">
          <cell r="C3499">
            <v>6754</v>
          </cell>
          <cell r="D3499" t="str">
            <v>Instalación De Válvula De Compuerta Brida X Brida Norma Iso Pn 10 D=8", Incluye El Suministro E Instalación De Tornillería Grado 2 Y Empaquetadura Para El Montaje</v>
          </cell>
          <cell r="E3499" t="str">
            <v>UN</v>
          </cell>
          <cell r="F3499">
            <v>307949.17</v>
          </cell>
          <cell r="G3499">
            <v>42685</v>
          </cell>
        </row>
        <row r="3500">
          <cell r="C3500">
            <v>6755</v>
          </cell>
          <cell r="D3500" t="str">
            <v>Jca. Suministro E Instalacion De Niple A.C Sch 40 De 4"X5 Cm</v>
          </cell>
          <cell r="E3500" t="str">
            <v>UN</v>
          </cell>
          <cell r="G3500">
            <v>42569</v>
          </cell>
        </row>
        <row r="3501">
          <cell r="C3501">
            <v>6756</v>
          </cell>
          <cell r="D3501" t="str">
            <v>Pih. Viga De Amarre En Concreto De 3000 Psi De 0.20 X0.30 Metros</v>
          </cell>
          <cell r="E3501" t="str">
            <v>ML</v>
          </cell>
          <cell r="F3501">
            <v>75372.14</v>
          </cell>
          <cell r="G3501">
            <v>42578</v>
          </cell>
        </row>
        <row r="3502">
          <cell r="C3502">
            <v>6757</v>
          </cell>
          <cell r="D3502" t="str">
            <v>Jca. Suministro E Instalacion De Niple A.C Sch 40 De 4"X25 Cm</v>
          </cell>
          <cell r="E3502" t="str">
            <v>UN</v>
          </cell>
          <cell r="G3502">
            <v>42569</v>
          </cell>
        </row>
        <row r="3503">
          <cell r="C3503">
            <v>6758</v>
          </cell>
          <cell r="D3503" t="str">
            <v>Jca. Suministro E Instalacion De Niple A.C Sch 40 De 2-1/2"X15Cm</v>
          </cell>
          <cell r="E3503" t="str">
            <v>UN</v>
          </cell>
          <cell r="G3503">
            <v>42569</v>
          </cell>
        </row>
        <row r="3504">
          <cell r="C3504">
            <v>6759</v>
          </cell>
          <cell r="D3504" t="str">
            <v>Jca. Suministro E Instalacion De Niple A.C Sch 40 De 2"X2 Pulg</v>
          </cell>
          <cell r="E3504" t="str">
            <v>UN</v>
          </cell>
          <cell r="G3504">
            <v>42569</v>
          </cell>
        </row>
        <row r="3505">
          <cell r="C3505">
            <v>6760</v>
          </cell>
          <cell r="D3505" t="str">
            <v>Jca. Suministro E Instalacion De Niple A.C Sch 40 De 4"X2 Pulg</v>
          </cell>
          <cell r="E3505" t="str">
            <v>UN</v>
          </cell>
          <cell r="G3505">
            <v>42569</v>
          </cell>
        </row>
        <row r="3506">
          <cell r="C3506">
            <v>6761</v>
          </cell>
          <cell r="D3506" t="str">
            <v>Jca. Suministro E Instalacion De Niple A.C Sch 40 De 2-1/2"X3 Pulg</v>
          </cell>
          <cell r="E3506" t="str">
            <v>UN</v>
          </cell>
          <cell r="G3506">
            <v>42569</v>
          </cell>
        </row>
        <row r="3507">
          <cell r="C3507">
            <v>6762</v>
          </cell>
          <cell r="D3507" t="str">
            <v>Jca. Suministro E Instalacion De Niple A.C Sch 40 De 4"X3 Pulg</v>
          </cell>
          <cell r="E3507" t="str">
            <v>UN</v>
          </cell>
          <cell r="G3507">
            <v>42569</v>
          </cell>
        </row>
        <row r="3508">
          <cell r="C3508">
            <v>6763</v>
          </cell>
          <cell r="D3508" t="str">
            <v>Jca. Suministro E Instalacion De Niple A.C Sch 40 De 6"X10 Pulg</v>
          </cell>
          <cell r="E3508" t="str">
            <v>UN</v>
          </cell>
          <cell r="G3508">
            <v>42569</v>
          </cell>
        </row>
        <row r="3509">
          <cell r="C3509">
            <v>6764</v>
          </cell>
          <cell r="D3509" t="str">
            <v>Jca. Suministro E Instalacion De Válvula Bron. Vert. Chino 2 1/2"</v>
          </cell>
          <cell r="E3509" t="str">
            <v>UN</v>
          </cell>
          <cell r="G3509">
            <v>42569</v>
          </cell>
        </row>
        <row r="3510">
          <cell r="C3510">
            <v>6765</v>
          </cell>
          <cell r="D3510" t="str">
            <v>Instalacion De Tuberías Pead  250Mm Pn 10 Pe 100 D=10 Y Accesorios</v>
          </cell>
          <cell r="E3510" t="str">
            <v>ML</v>
          </cell>
          <cell r="F3510">
            <v>12430.66</v>
          </cell>
          <cell r="G3510">
            <v>42685</v>
          </cell>
        </row>
        <row r="3511">
          <cell r="C3511">
            <v>6766</v>
          </cell>
          <cell r="D3511" t="str">
            <v>Pih. Viga De Amarre En Concreto De 3000 Psi De 0.25 X 0.30 Metros</v>
          </cell>
          <cell r="E3511" t="str">
            <v>ML</v>
          </cell>
          <cell r="F3511">
            <v>81249.73</v>
          </cell>
          <cell r="G3511">
            <v>42578</v>
          </cell>
        </row>
        <row r="3512">
          <cell r="C3512">
            <v>6767</v>
          </cell>
          <cell r="D3512" t="str">
            <v>Pih. Viga Aerea De Amarre De 0.40 X 0.35 Metros</v>
          </cell>
          <cell r="E3512" t="str">
            <v>ML</v>
          </cell>
          <cell r="F3512">
            <v>127063.22</v>
          </cell>
          <cell r="G3512">
            <v>42579</v>
          </cell>
        </row>
        <row r="3513">
          <cell r="C3513">
            <v>6768</v>
          </cell>
          <cell r="D3513" t="str">
            <v>Instalación De Válvula De Compuerta Brida X Brida Norma Iso Pn 10 D=6", Incluye El Suministro E Instalación De Tornillería Grado 2 Y Empaquetadura Para El Montaje</v>
          </cell>
          <cell r="E3513" t="str">
            <v>UN</v>
          </cell>
          <cell r="F3513">
            <v>246218.12</v>
          </cell>
          <cell r="G3513">
            <v>42685</v>
          </cell>
        </row>
        <row r="3514">
          <cell r="C3514">
            <v>6769</v>
          </cell>
          <cell r="D3514" t="str">
            <v>Instalacion De Tuberías Pead  160Mm Pn 10 Pe 100 D= 6" Y Accesorios.</v>
          </cell>
          <cell r="E3514" t="str">
            <v>ML</v>
          </cell>
          <cell r="F3514">
            <v>8682.24</v>
          </cell>
          <cell r="G3514">
            <v>42685</v>
          </cell>
        </row>
        <row r="3515">
          <cell r="C3515">
            <v>6770</v>
          </cell>
          <cell r="D3515" t="str">
            <v>Jca. Suministro E Instalacion De Niple A.C Sch 40 De 2 1/2"X3 Pulg</v>
          </cell>
          <cell r="E3515" t="str">
            <v>UN</v>
          </cell>
          <cell r="G3515">
            <v>42569</v>
          </cell>
        </row>
        <row r="3516">
          <cell r="C3516">
            <v>6771</v>
          </cell>
          <cell r="D3516" t="str">
            <v>Pih. Viga De Amarre En Concreto De 3000 Psi De 0.30 X 0.40 Metros</v>
          </cell>
          <cell r="E3516" t="str">
            <v>ML</v>
          </cell>
          <cell r="F3516">
            <v>105817.51</v>
          </cell>
          <cell r="G3516">
            <v>42578</v>
          </cell>
        </row>
        <row r="3517">
          <cell r="C3517">
            <v>6772</v>
          </cell>
          <cell r="D3517" t="str">
            <v>Jca.</v>
          </cell>
          <cell r="E3517" t="str">
            <v>ML</v>
          </cell>
          <cell r="F3517">
            <v>177.45</v>
          </cell>
          <cell r="G3517">
            <v>42685</v>
          </cell>
        </row>
        <row r="3518">
          <cell r="C3518">
            <v>6773</v>
          </cell>
          <cell r="D3518" t="str">
            <v>Pih. Viga Aerea De Amarre De 0.40 X 0.45 Metros</v>
          </cell>
          <cell r="E3518" t="str">
            <v>ML</v>
          </cell>
          <cell r="F3518">
            <v>152674.76999999999</v>
          </cell>
          <cell r="G3518">
            <v>42579</v>
          </cell>
        </row>
        <row r="3519">
          <cell r="C3519">
            <v>6774</v>
          </cell>
          <cell r="D3519" t="str">
            <v>Edu. Salida Para Toma Gfci 120V Con Polo A Tierra</v>
          </cell>
          <cell r="E3519" t="str">
            <v>UN</v>
          </cell>
          <cell r="F3519">
            <v>95823.61</v>
          </cell>
          <cell r="G3519">
            <v>42615</v>
          </cell>
        </row>
        <row r="3520">
          <cell r="C3520">
            <v>6775</v>
          </cell>
          <cell r="D3520" t="str">
            <v>Edu. Instalacion Reflector Aero-Led  De 400 Vatios De 41244 Luminex  (Ver Diseño)</v>
          </cell>
          <cell r="E3520" t="str">
            <v>UN</v>
          </cell>
          <cell r="F3520">
            <v>681678.26</v>
          </cell>
          <cell r="G3520">
            <v>42615</v>
          </cell>
        </row>
        <row r="3521">
          <cell r="C3521">
            <v>6776</v>
          </cell>
          <cell r="D3521" t="str">
            <v>Pih. Viga De Amarre En Concreto De 3000 Psi De 0.40 X 0.60 Metros</v>
          </cell>
          <cell r="E3521" t="str">
            <v>ML</v>
          </cell>
          <cell r="F3521">
            <v>168978.79</v>
          </cell>
          <cell r="G3521">
            <v>42578</v>
          </cell>
        </row>
        <row r="3522">
          <cell r="C3522">
            <v>6777</v>
          </cell>
          <cell r="D3522" t="str">
            <v>Edu. Suministro E Instalacion De Transformador Normalizado Seco Tipo Resina Clase F De 1000 Kva De 13200 V -220 Con Termometro Digital. Incluye Celda De Transformador</v>
          </cell>
          <cell r="E3522" t="str">
            <v>UN</v>
          </cell>
          <cell r="F3522">
            <v>55726107.5</v>
          </cell>
          <cell r="G3522">
            <v>42618</v>
          </cell>
        </row>
        <row r="3523">
          <cell r="C3523">
            <v>6778</v>
          </cell>
          <cell r="D3523" t="str">
            <v>Edu. Suministro E Instalacion De Tuberia Emt De 3"</v>
          </cell>
          <cell r="E3523" t="str">
            <v>ML</v>
          </cell>
          <cell r="F3523">
            <v>31020.03</v>
          </cell>
          <cell r="G3523">
            <v>42615</v>
          </cell>
        </row>
        <row r="3524">
          <cell r="C3524">
            <v>6779</v>
          </cell>
          <cell r="D3524" t="str">
            <v>Edu. E - Salida De Tomacorriente Doble Monofásica Con Puesta A Tierra</v>
          </cell>
          <cell r="E3524" t="str">
            <v>UN</v>
          </cell>
          <cell r="F3524">
            <v>89164.15</v>
          </cell>
          <cell r="G3524">
            <v>42615</v>
          </cell>
        </row>
        <row r="3525">
          <cell r="C3525">
            <v>6780</v>
          </cell>
          <cell r="D3525" t="str">
            <v>Pih. Viga Aerea De Amarre De 0.30 X 0.45 Metros</v>
          </cell>
          <cell r="E3525" t="str">
            <v>ML</v>
          </cell>
          <cell r="F3525">
            <v>130368.68</v>
          </cell>
          <cell r="G3525">
            <v>42579</v>
          </cell>
        </row>
        <row r="3526">
          <cell r="C3526">
            <v>6781</v>
          </cell>
          <cell r="D3526" t="str">
            <v>Pih. Viga De Amarre En Concreto De 3000 Psi De 0.35 X 0.60 Metros</v>
          </cell>
          <cell r="E3526" t="str">
            <v>ML</v>
          </cell>
          <cell r="F3526">
            <v>154467.45000000001</v>
          </cell>
          <cell r="G3526">
            <v>42578</v>
          </cell>
        </row>
        <row r="3527">
          <cell r="C3527">
            <v>6782</v>
          </cell>
          <cell r="D3527" t="str">
            <v>Edu. Acometida 3 X(3 #350 + #350 +#4/Ot) Cu Hfls (Ver Diseño)</v>
          </cell>
          <cell r="E3527" t="str">
            <v>ML</v>
          </cell>
          <cell r="F3527">
            <v>1740178.53</v>
          </cell>
          <cell r="G3527">
            <v>42614</v>
          </cell>
        </row>
        <row r="3528">
          <cell r="C3528">
            <v>6783</v>
          </cell>
          <cell r="D3528" t="str">
            <v>Edu.  Planta Electrica De Emergencia Cabinada Con Motor Cummins Y Generador Stanford De 750 Kva Con Transferencia De 2000 Amperios Trifasica A 220 Voltios  Y Tanque De Combustible Incluye Cofre Marca Abb - Change -Over (Ver Diseño)</v>
          </cell>
          <cell r="E3528" t="str">
            <v>UN</v>
          </cell>
          <cell r="F3528">
            <v>358110887.94999999</v>
          </cell>
          <cell r="G3528">
            <v>42618</v>
          </cell>
        </row>
        <row r="3529">
          <cell r="C3529">
            <v>6784</v>
          </cell>
          <cell r="D3529" t="str">
            <v>Edu. Suministro E Instalacion De Acometida 8 X (3#500 + #500 + #2/0T) Cu Hf Ls (Ver Diseño)</v>
          </cell>
          <cell r="E3529" t="str">
            <v>ML</v>
          </cell>
          <cell r="F3529">
            <v>6319006.3700000001</v>
          </cell>
          <cell r="G3529">
            <v>42618</v>
          </cell>
        </row>
        <row r="3530">
          <cell r="C3530">
            <v>6785</v>
          </cell>
          <cell r="D3530" t="str">
            <v>Edu. Suministro E Instalacion De Acometida 3 X (3#500 + #500 + #2/0T) Cu Hf Ls (Ver Diseño)</v>
          </cell>
          <cell r="E3530" t="str">
            <v>ML</v>
          </cell>
          <cell r="F3530">
            <v>2491657.5</v>
          </cell>
          <cell r="G3530">
            <v>42618</v>
          </cell>
        </row>
        <row r="3531">
          <cell r="C3531">
            <v>6786</v>
          </cell>
          <cell r="D3531" t="str">
            <v>Edu. Suministro E Instalacion De Acometida 4 X (3#750 + #750 + #4/0T) Cu Hf Ls</v>
          </cell>
          <cell r="E3531" t="str">
            <v>ML</v>
          </cell>
          <cell r="F3531">
            <v>4495063.8600000003</v>
          </cell>
          <cell r="G3531">
            <v>42618</v>
          </cell>
        </row>
        <row r="3532">
          <cell r="C3532">
            <v>6787</v>
          </cell>
          <cell r="D3532" t="str">
            <v>Edu. Suministro E Instalacion De Acometida 3#4 + #4 + #6T Cu Hf Ls</v>
          </cell>
          <cell r="E3532" t="str">
            <v>ML</v>
          </cell>
          <cell r="F3532">
            <v>76395.55</v>
          </cell>
          <cell r="G3532">
            <v>42618</v>
          </cell>
        </row>
        <row r="3533">
          <cell r="C3533">
            <v>6788</v>
          </cell>
          <cell r="D3533" t="str">
            <v>Edu. Suministro E Instalación Acometida Parcial 2#8 + #8 + 10T Cu Hf Ls</v>
          </cell>
          <cell r="E3533" t="str">
            <v>ML</v>
          </cell>
          <cell r="F3533">
            <v>27716.48</v>
          </cell>
          <cell r="G3533">
            <v>42618</v>
          </cell>
        </row>
        <row r="3534">
          <cell r="C3534">
            <v>6789</v>
          </cell>
          <cell r="D3534" t="str">
            <v>Pih. Viga Aerea De Amarre De 0.25 X 0.45 Metros</v>
          </cell>
          <cell r="E3534" t="str">
            <v>ML</v>
          </cell>
          <cell r="F3534">
            <v>114238.13</v>
          </cell>
          <cell r="G3534">
            <v>42579</v>
          </cell>
        </row>
        <row r="3535">
          <cell r="C3535">
            <v>6790</v>
          </cell>
          <cell r="D3535" t="str">
            <v>Pih. Viga De Amarre En Concreto De 3000 Psi De 0.30 X 0.60 Metros</v>
          </cell>
          <cell r="E3535" t="str">
            <v>ML</v>
          </cell>
          <cell r="F3535">
            <v>138271.53</v>
          </cell>
          <cell r="G3535">
            <v>42578</v>
          </cell>
        </row>
        <row r="3536">
          <cell r="C3536">
            <v>6791</v>
          </cell>
          <cell r="D3536" t="str">
            <v>Pih. Viga De Amarre En Concreto De 3000 Psi De 0.25 X 0.60 Metros</v>
          </cell>
          <cell r="E3536" t="str">
            <v>ML</v>
          </cell>
          <cell r="F3536">
            <v>118106.77</v>
          </cell>
          <cell r="G3536">
            <v>42578</v>
          </cell>
        </row>
        <row r="3537">
          <cell r="C3537">
            <v>6792</v>
          </cell>
          <cell r="D3537" t="str">
            <v>Edu. Suministro E Instalación De Luminaria Led De Jardin -45 Vatios</v>
          </cell>
          <cell r="E3537" t="str">
            <v>UN</v>
          </cell>
          <cell r="F3537">
            <v>646240.28</v>
          </cell>
          <cell r="G3537">
            <v>42618</v>
          </cell>
        </row>
        <row r="3538">
          <cell r="C3538">
            <v>6793</v>
          </cell>
          <cell r="D3538" t="str">
            <v>Pih. Viga De Amarre En Concreto De 3000 Psi De 0.15 X 0.60 Metros</v>
          </cell>
          <cell r="E3538" t="str">
            <v>ML</v>
          </cell>
          <cell r="F3538">
            <v>86954.17</v>
          </cell>
          <cell r="G3538">
            <v>42578</v>
          </cell>
        </row>
        <row r="3539">
          <cell r="C3539">
            <v>6794</v>
          </cell>
          <cell r="D3539" t="str">
            <v>Edu. Suministro E Instalacion De Equipo De Bombeo Sistema Contraincendio-Bomba Centrifuga De Alta Eficiencia Carcaza En Hierro Y Rodete En Acero Inoxidable Potencia : 50 Hp  , Tres83) Fases 220/440 Hdt 100 M Y 570Gpm (Ver Diseño)</v>
          </cell>
          <cell r="E3539" t="str">
            <v>UN</v>
          </cell>
          <cell r="F3539">
            <v>11646416.66</v>
          </cell>
          <cell r="G3539">
            <v>42618</v>
          </cell>
        </row>
        <row r="3540">
          <cell r="C3540">
            <v>6795</v>
          </cell>
          <cell r="D3540" t="str">
            <v>Edu. Bolardos Tubo Acero Inoxidable 304 Cal 14 Diam 4" Con Tapa, Relleno En Concreto Y Con Anclajes De !/4 Pulgada Soldados, Incluye Corte De Nucleo De 5 Pulgadas De Diametro En Andenes Y Tabletas  Y Concreto Fluido Para Su  Instalacion</v>
          </cell>
          <cell r="E3540" t="str">
            <v>UN</v>
          </cell>
          <cell r="F3540">
            <v>229015.13</v>
          </cell>
          <cell r="G3540">
            <v>42618</v>
          </cell>
        </row>
        <row r="3541">
          <cell r="C3541">
            <v>6796</v>
          </cell>
          <cell r="D3541" t="str">
            <v>Pih. Viga De Amarre En Concreto De 3000 Psi De 0.25 X 0.10 Metros</v>
          </cell>
          <cell r="E3541" t="str">
            <v>ML</v>
          </cell>
          <cell r="F3541">
            <v>40792.480000000003</v>
          </cell>
          <cell r="G3541">
            <v>42578</v>
          </cell>
        </row>
        <row r="3542">
          <cell r="C3542">
            <v>6797</v>
          </cell>
          <cell r="D3542" t="str">
            <v>Edu. Suministro E Instalación Acometida 2 X (3#4/0 + #4/0 + #2/0T Cu Hf Ls)</v>
          </cell>
          <cell r="E3542" t="str">
            <v>ML</v>
          </cell>
          <cell r="F3542">
            <v>701324.17</v>
          </cell>
          <cell r="G3542">
            <v>42614</v>
          </cell>
        </row>
        <row r="3543">
          <cell r="C3543">
            <v>6798</v>
          </cell>
          <cell r="D3543" t="str">
            <v>Jca. Suministro E Instalacion De Switch 48</v>
          </cell>
          <cell r="E3543" t="str">
            <v>UN</v>
          </cell>
          <cell r="F3543">
            <v>6920000</v>
          </cell>
          <cell r="G3543">
            <v>42569</v>
          </cell>
        </row>
        <row r="3544">
          <cell r="C3544">
            <v>6799</v>
          </cell>
          <cell r="D3544" t="str">
            <v>Edu. Suministro E Instalación Acometida Parcial 3#2 + #2 + 4T Cu Hfls</v>
          </cell>
          <cell r="E3544" t="str">
            <v>ML</v>
          </cell>
          <cell r="F3544">
            <v>119318.9</v>
          </cell>
          <cell r="G3544">
            <v>42614</v>
          </cell>
        </row>
        <row r="3545">
          <cell r="C3545">
            <v>6800</v>
          </cell>
          <cell r="D3545" t="str">
            <v>Jca. Suministro E Instalacion De Switch 48 Puertos Modulo De Fibra</v>
          </cell>
          <cell r="E3545" t="str">
            <v>UN</v>
          </cell>
          <cell r="F3545">
            <v>21200000</v>
          </cell>
          <cell r="G3545">
            <v>42569</v>
          </cell>
        </row>
        <row r="3546">
          <cell r="C3546">
            <v>6801</v>
          </cell>
          <cell r="D3546" t="str">
            <v>Jca. Suministro E Instalacion De Modulo Para Fibra Lc</v>
          </cell>
          <cell r="E3546" t="str">
            <v>UN</v>
          </cell>
          <cell r="F3546">
            <v>1557000</v>
          </cell>
          <cell r="G3546">
            <v>42569</v>
          </cell>
        </row>
        <row r="3547">
          <cell r="C3547">
            <v>6802</v>
          </cell>
          <cell r="D3547" t="str">
            <v>Jca. Certificacion De Puntos Voz Y Datos</v>
          </cell>
          <cell r="E3547" t="str">
            <v>UN</v>
          </cell>
          <cell r="G3547">
            <v>42569</v>
          </cell>
        </row>
        <row r="3548">
          <cell r="C3548">
            <v>6803</v>
          </cell>
          <cell r="D3548" t="str">
            <v>Jca. Certificacion De Puntos De Fibra</v>
          </cell>
          <cell r="E3548" t="str">
            <v>UN</v>
          </cell>
          <cell r="G3548">
            <v>42569</v>
          </cell>
        </row>
        <row r="3549">
          <cell r="C3549">
            <v>6804</v>
          </cell>
          <cell r="D3549" t="str">
            <v>Jca. Suministro E Instalacion De Organizadores Amp Horizontal 2U (80X80) Planos</v>
          </cell>
          <cell r="E3549" t="str">
            <v>UN</v>
          </cell>
          <cell r="F3549">
            <v>161200</v>
          </cell>
          <cell r="G3549">
            <v>42569</v>
          </cell>
        </row>
        <row r="3550">
          <cell r="C3550">
            <v>6805</v>
          </cell>
          <cell r="D3550" t="str">
            <v>Jca. Pickteles</v>
          </cell>
          <cell r="E3550" t="str">
            <v>UN</v>
          </cell>
          <cell r="G3550">
            <v>42569</v>
          </cell>
        </row>
        <row r="3551">
          <cell r="C3551">
            <v>6806</v>
          </cell>
          <cell r="D3551" t="str">
            <v>Jca. Suministro E Instalacion De Patch Panel 24 Puertos Incluye Jacks</v>
          </cell>
          <cell r="E3551" t="str">
            <v>UN</v>
          </cell>
          <cell r="F3551">
            <v>2650000</v>
          </cell>
          <cell r="G3551">
            <v>42569</v>
          </cell>
        </row>
        <row r="3552">
          <cell r="C3552">
            <v>6807</v>
          </cell>
          <cell r="D3552" t="str">
            <v>Pih. Viga De Amarre En Concreto De 3000 Psi De 0.50 X 0.24 Metros</v>
          </cell>
          <cell r="E3552" t="str">
            <v>ML</v>
          </cell>
          <cell r="F3552">
            <v>110919.79</v>
          </cell>
          <cell r="G3552">
            <v>42578</v>
          </cell>
        </row>
        <row r="3553">
          <cell r="C3553">
            <v>6808</v>
          </cell>
          <cell r="D3553" t="str">
            <v>Jca. Suministro E Instalacion De Patch Cord Categoria 6A</v>
          </cell>
          <cell r="E3553" t="str">
            <v>UN</v>
          </cell>
          <cell r="F3553">
            <v>47800</v>
          </cell>
          <cell r="G3553">
            <v>42569</v>
          </cell>
        </row>
        <row r="3554">
          <cell r="C3554">
            <v>6809</v>
          </cell>
          <cell r="D3554" t="str">
            <v>Jac. Suministro E Instalacion De Patch Cord Multimodo Lc</v>
          </cell>
          <cell r="E3554" t="str">
            <v>UN</v>
          </cell>
          <cell r="F3554">
            <v>111500</v>
          </cell>
          <cell r="G3554">
            <v>42569</v>
          </cell>
        </row>
        <row r="3555">
          <cell r="C3555">
            <v>6810</v>
          </cell>
          <cell r="D3555" t="str">
            <v>Jac. Suministro E Instalacion Fibra Optica Multimodo De 12 Hilos</v>
          </cell>
          <cell r="E3555" t="str">
            <v>ML</v>
          </cell>
          <cell r="F3555">
            <v>23400</v>
          </cell>
          <cell r="G3555">
            <v>42569</v>
          </cell>
        </row>
        <row r="3556">
          <cell r="C3556">
            <v>6811</v>
          </cell>
          <cell r="D3556" t="str">
            <v>Jac. Suministro E Instalacion De Union Reforzada Ez</v>
          </cell>
          <cell r="E3556" t="str">
            <v>UN</v>
          </cell>
          <cell r="F3556">
            <v>2900</v>
          </cell>
          <cell r="G3556">
            <v>42569</v>
          </cell>
        </row>
        <row r="3557">
          <cell r="C3557">
            <v>6812</v>
          </cell>
          <cell r="D3557" t="str">
            <v>Jac. Suministro E Instalacion De Bandeja Portacable 60 X 300 Ez X 3M</v>
          </cell>
          <cell r="E3557" t="str">
            <v>UN</v>
          </cell>
          <cell r="F3557">
            <v>146500</v>
          </cell>
          <cell r="G3557">
            <v>42569</v>
          </cell>
        </row>
        <row r="3558">
          <cell r="C3558">
            <v>6813</v>
          </cell>
          <cell r="D3558" t="str">
            <v>Jac. Suministro E Instalacion De Canaletas Metalicas 100 X 45</v>
          </cell>
          <cell r="E3558" t="str">
            <v>ML</v>
          </cell>
          <cell r="F3558">
            <v>80600</v>
          </cell>
          <cell r="G3558">
            <v>42569</v>
          </cell>
        </row>
        <row r="3559">
          <cell r="C3559">
            <v>6814</v>
          </cell>
          <cell r="D3559" t="str">
            <v>Jca. Suministro E Instalacion De Union Universal Lisa 2"</v>
          </cell>
          <cell r="E3559" t="str">
            <v>UN</v>
          </cell>
          <cell r="G3559">
            <v>42569</v>
          </cell>
        </row>
        <row r="3560">
          <cell r="C3560">
            <v>6815</v>
          </cell>
          <cell r="D3560" t="str">
            <v>Instalación De Válvula De Compuerta Brida X Brida Norma Iso Pn 10 D= 10", Incluye El Suministro E Instalación De Tornillería Grado 2 Y Empaquetadura Para El Montaje</v>
          </cell>
          <cell r="E3560" t="str">
            <v>UN</v>
          </cell>
          <cell r="F3560">
            <v>395892.61</v>
          </cell>
          <cell r="G3560">
            <v>42685</v>
          </cell>
        </row>
        <row r="3561">
          <cell r="C3561">
            <v>6816</v>
          </cell>
          <cell r="D3561" t="str">
            <v>Concreto Para Anclajes F'C=17,5 Mpa 2500 Psi (Preparado En Obra)</v>
          </cell>
          <cell r="E3561" t="str">
            <v>M3</v>
          </cell>
          <cell r="F3561">
            <v>346312.12</v>
          </cell>
          <cell r="G3561">
            <v>42685</v>
          </cell>
        </row>
        <row r="3562">
          <cell r="C3562">
            <v>6817</v>
          </cell>
          <cell r="D3562" t="str">
            <v>Jac. Suministro E Instalacion De Rack Comunicacion De 210 X 60 X 80 (Gabinete De Piso Netlink 42U Doble Puerta)</v>
          </cell>
          <cell r="E3562" t="str">
            <v>UN</v>
          </cell>
          <cell r="F3562">
            <v>4000000</v>
          </cell>
          <cell r="G3562">
            <v>42569</v>
          </cell>
        </row>
        <row r="3563">
          <cell r="C3563">
            <v>6818</v>
          </cell>
          <cell r="D3563" t="str">
            <v>Instalacion De Tuberías Pead  110Mm Pn 10 Pe 100 D=4", Y Accesorios</v>
          </cell>
          <cell r="E3563" t="str">
            <v>ML</v>
          </cell>
          <cell r="F3563">
            <v>5790.22</v>
          </cell>
          <cell r="G3563">
            <v>42685</v>
          </cell>
        </row>
        <row r="3564">
          <cell r="C3564">
            <v>6819</v>
          </cell>
          <cell r="D3564" t="str">
            <v>Jac. Suministro E Instalacion De Bandeja Porta Fibra Lc 12 Hilos</v>
          </cell>
          <cell r="E3564" t="str">
            <v>UN</v>
          </cell>
          <cell r="F3564">
            <v>685000</v>
          </cell>
          <cell r="G3564">
            <v>42569</v>
          </cell>
        </row>
        <row r="3565">
          <cell r="C3565">
            <v>6820</v>
          </cell>
          <cell r="D3565" t="str">
            <v>Jac. Suministro E Instalacion De Adaptador Para Bandeja Portafibra Lc 12 Hilos</v>
          </cell>
          <cell r="E3565" t="str">
            <v>UN</v>
          </cell>
          <cell r="F3565">
            <v>264000</v>
          </cell>
          <cell r="G3565">
            <v>42569</v>
          </cell>
        </row>
        <row r="3566">
          <cell r="C3566">
            <v>6821</v>
          </cell>
          <cell r="D3566" t="str">
            <v>Jac. Suministro E Instalacion De Face Plate Doble</v>
          </cell>
          <cell r="E3566" t="str">
            <v>UN</v>
          </cell>
          <cell r="F3566">
            <v>11700</v>
          </cell>
          <cell r="G3566">
            <v>42569</v>
          </cell>
        </row>
        <row r="3567">
          <cell r="C3567">
            <v>6822</v>
          </cell>
          <cell r="D3567" t="str">
            <v>Pih. Columneta De 0.20 X 0.20 En Concreto De 3000 Psi</v>
          </cell>
          <cell r="E3567" t="str">
            <v>ML</v>
          </cell>
          <cell r="F3567">
            <v>53165.01</v>
          </cell>
          <cell r="G3567">
            <v>42578</v>
          </cell>
        </row>
        <row r="3568">
          <cell r="C3568">
            <v>6823</v>
          </cell>
          <cell r="D3568" t="str">
            <v>Jac. Suministro E Instalacion De Rack De Pared De 9Ru</v>
          </cell>
          <cell r="E3568" t="str">
            <v>UN</v>
          </cell>
          <cell r="F3568">
            <v>1746900</v>
          </cell>
          <cell r="G3568">
            <v>42569</v>
          </cell>
        </row>
        <row r="3569">
          <cell r="C3569">
            <v>6824</v>
          </cell>
          <cell r="D3569" t="str">
            <v>Jac. Certificacion De Puntos Voz Y Datos</v>
          </cell>
          <cell r="E3569" t="str">
            <v>UN</v>
          </cell>
          <cell r="F3569">
            <v>26714.65</v>
          </cell>
          <cell r="G3569">
            <v>42569</v>
          </cell>
        </row>
        <row r="3570">
          <cell r="C3570">
            <v>6825</v>
          </cell>
          <cell r="D3570" t="str">
            <v>Jac. Suministro E Instalacion De Switch 24 Puertos Con Socker Para Modulo De Fibra Poe</v>
          </cell>
          <cell r="E3570" t="str">
            <v>UN</v>
          </cell>
          <cell r="F3570">
            <v>1800000</v>
          </cell>
          <cell r="G3570">
            <v>42569</v>
          </cell>
        </row>
        <row r="3571">
          <cell r="C3571">
            <v>6826</v>
          </cell>
          <cell r="D3571" t="str">
            <v>Pih. Columneta De 0.15 X 0.25 Metros En Concreto De 3000 Psi</v>
          </cell>
          <cell r="E3571" t="str">
            <v>ML</v>
          </cell>
          <cell r="F3571">
            <v>59070.33</v>
          </cell>
          <cell r="G3571">
            <v>42579</v>
          </cell>
        </row>
        <row r="3572">
          <cell r="C3572">
            <v>6827</v>
          </cell>
          <cell r="D3572" t="str">
            <v>Pih. Zapata En Concreto De 3500 Psi</v>
          </cell>
          <cell r="E3572" t="str">
            <v>M3</v>
          </cell>
          <cell r="F3572">
            <v>745461.49</v>
          </cell>
          <cell r="G3572">
            <v>42579</v>
          </cell>
        </row>
        <row r="3573">
          <cell r="C3573">
            <v>6828</v>
          </cell>
          <cell r="D3573" t="str">
            <v>Pih. Viga Aerea De Amarre De 0.15 X 0.45 Metros</v>
          </cell>
          <cell r="E3573" t="str">
            <v>ML</v>
          </cell>
          <cell r="F3573">
            <v>91932.04</v>
          </cell>
          <cell r="G3573">
            <v>42579</v>
          </cell>
        </row>
        <row r="3574">
          <cell r="C3574">
            <v>6829</v>
          </cell>
          <cell r="D3574" t="str">
            <v>Pih. Viga Aerea De Amarre De 0.40 X 0.30 Metros</v>
          </cell>
          <cell r="E3574" t="str">
            <v>ML</v>
          </cell>
          <cell r="F3574">
            <v>119768.95</v>
          </cell>
          <cell r="G3574">
            <v>42579</v>
          </cell>
        </row>
        <row r="3575">
          <cell r="C3575">
            <v>6830</v>
          </cell>
          <cell r="D3575" t="str">
            <v>Pih. Pedestal En Concreto De 3500 Psi</v>
          </cell>
          <cell r="E3575" t="str">
            <v>M3</v>
          </cell>
          <cell r="F3575">
            <v>1087134.8799999999</v>
          </cell>
          <cell r="G3575">
            <v>42579</v>
          </cell>
        </row>
        <row r="3576">
          <cell r="C3576">
            <v>6831</v>
          </cell>
          <cell r="D3576" t="str">
            <v>Pih. Viga Aerea De Amarre De 0.25 X 0.25 Metros</v>
          </cell>
          <cell r="E3576" t="str">
            <v>ML</v>
          </cell>
          <cell r="F3576">
            <v>87522.44</v>
          </cell>
          <cell r="G3576">
            <v>42579</v>
          </cell>
        </row>
        <row r="3577">
          <cell r="C3577">
            <v>6832</v>
          </cell>
          <cell r="D3577" t="str">
            <v>Pih. Losa De Cimentación En Concreto De 3500 Psi</v>
          </cell>
          <cell r="E3577" t="str">
            <v>M3</v>
          </cell>
          <cell r="F3577">
            <v>848100.19</v>
          </cell>
          <cell r="G3577">
            <v>42579</v>
          </cell>
        </row>
        <row r="3578">
          <cell r="C3578">
            <v>6833</v>
          </cell>
          <cell r="D3578" t="str">
            <v>Pih. Malla Electrosoldada De 4 Mm De 0.15 X 0.15</v>
          </cell>
          <cell r="E3578" t="str">
            <v>M2</v>
          </cell>
          <cell r="F3578">
            <v>14885.58</v>
          </cell>
          <cell r="G3578">
            <v>42579</v>
          </cell>
        </row>
        <row r="3579">
          <cell r="C3579">
            <v>6834</v>
          </cell>
          <cell r="D3579" t="str">
            <v>Pih. Geotextil Nt 1600</v>
          </cell>
          <cell r="E3579" t="str">
            <v>M2</v>
          </cell>
          <cell r="F3579">
            <v>7897.39</v>
          </cell>
          <cell r="G3579">
            <v>42572</v>
          </cell>
        </row>
        <row r="3580">
          <cell r="C3580">
            <v>6835</v>
          </cell>
          <cell r="D3580" t="str">
            <v>Pih. Filtro En Zanja De 030 X 030 Metros</v>
          </cell>
          <cell r="E3580" t="str">
            <v>M2</v>
          </cell>
          <cell r="F3580">
            <v>45732.22</v>
          </cell>
          <cell r="G3580">
            <v>42579</v>
          </cell>
        </row>
        <row r="3581">
          <cell r="C3581">
            <v>6836</v>
          </cell>
          <cell r="D3581" t="str">
            <v>Pih. Concreto Ciclopeo 2500 Psi</v>
          </cell>
          <cell r="E3581" t="str">
            <v>M3</v>
          </cell>
          <cell r="F3581">
            <v>440339.26</v>
          </cell>
          <cell r="G3581">
            <v>42579</v>
          </cell>
        </row>
        <row r="3582">
          <cell r="C3582">
            <v>6837</v>
          </cell>
          <cell r="D3582" t="str">
            <v>Pih. Concreto Ciclopeo De 3000 Psi</v>
          </cell>
          <cell r="E3582" t="str">
            <v>M3</v>
          </cell>
          <cell r="F3582">
            <v>467349.26</v>
          </cell>
          <cell r="G3582">
            <v>42579</v>
          </cell>
        </row>
        <row r="3583">
          <cell r="C3583">
            <v>6838</v>
          </cell>
          <cell r="D3583" t="str">
            <v>Pih. Viga Aerea De Amarre De 0.15 X 0.25 Metros</v>
          </cell>
          <cell r="E3583" t="str">
            <v>ML</v>
          </cell>
          <cell r="F3583">
            <v>77598.62</v>
          </cell>
          <cell r="G3583">
            <v>42579</v>
          </cell>
        </row>
        <row r="3584">
          <cell r="C3584">
            <v>6839</v>
          </cell>
          <cell r="D3584" t="str">
            <v>Pih. Sobrenivel Doble En Ladrillo Común H = 0.40 Metros</v>
          </cell>
          <cell r="E3584" t="str">
            <v>ML</v>
          </cell>
          <cell r="F3584">
            <v>56928.73</v>
          </cell>
          <cell r="G3584">
            <v>42579</v>
          </cell>
        </row>
        <row r="3585">
          <cell r="C3585">
            <v>6840</v>
          </cell>
          <cell r="D3585" t="str">
            <v>Pih. Viga Aerea De Amarre De 0.60 X 0.30 Metros</v>
          </cell>
          <cell r="E3585" t="str">
            <v>ML</v>
          </cell>
          <cell r="F3585">
            <v>146739.76999999999</v>
          </cell>
          <cell r="G3585">
            <v>42579</v>
          </cell>
        </row>
        <row r="3586">
          <cell r="C3586">
            <v>6841</v>
          </cell>
          <cell r="D3586" t="str">
            <v>Pih. Registro Sanitaro De 0.50 X 0.50 X 0.50 Metros</v>
          </cell>
          <cell r="E3586" t="str">
            <v>UN</v>
          </cell>
          <cell r="F3586">
            <v>272923.5</v>
          </cell>
          <cell r="G3586">
            <v>42579</v>
          </cell>
        </row>
        <row r="3587">
          <cell r="C3587">
            <v>6842</v>
          </cell>
          <cell r="D3587" t="str">
            <v>Pih. Registro Sanitario De 0.80 X 0.80 X 1.00 Metros</v>
          </cell>
          <cell r="E3587" t="str">
            <v>UN</v>
          </cell>
          <cell r="F3587">
            <v>473319.22</v>
          </cell>
          <cell r="G3587">
            <v>42579</v>
          </cell>
        </row>
        <row r="3588">
          <cell r="C3588">
            <v>6843</v>
          </cell>
          <cell r="D3588" t="str">
            <v>Pih. Columna En Concreto De 3000 Psi</v>
          </cell>
          <cell r="E3588" t="str">
            <v>M3</v>
          </cell>
          <cell r="F3588">
            <v>1153894.83</v>
          </cell>
          <cell r="G3588">
            <v>42579</v>
          </cell>
        </row>
        <row r="3589">
          <cell r="C3589">
            <v>6844</v>
          </cell>
          <cell r="D3589" t="str">
            <v>Pih. Levante En Bloque De Arcilla E = 0.10 Metros</v>
          </cell>
          <cell r="E3589" t="str">
            <v>M2</v>
          </cell>
          <cell r="F3589">
            <v>50589.21</v>
          </cell>
          <cell r="G3589">
            <v>42579</v>
          </cell>
        </row>
        <row r="3590">
          <cell r="C3590">
            <v>6845</v>
          </cell>
          <cell r="D3590" t="str">
            <v>Pih. Levante En Bloque De Cemento E = 0.10 Metros</v>
          </cell>
          <cell r="E3590" t="str">
            <v>M2</v>
          </cell>
          <cell r="F3590">
            <v>54454.21</v>
          </cell>
          <cell r="G3590">
            <v>42579</v>
          </cell>
        </row>
        <row r="3591">
          <cell r="C3591">
            <v>6846</v>
          </cell>
          <cell r="D3591" t="str">
            <v>Pih. Levante En Bloque De Cemento Vibroprensado De 0.15 X 0.20 X 0.40 Metros Con Celdas Rellenas En Concreto Y Acero Según Diseño</v>
          </cell>
          <cell r="E3591" t="str">
            <v>M2</v>
          </cell>
          <cell r="F3591">
            <v>103917.02</v>
          </cell>
          <cell r="G3591">
            <v>42579</v>
          </cell>
        </row>
        <row r="3592">
          <cell r="C3592">
            <v>6848</v>
          </cell>
          <cell r="D3592" t="str">
            <v>Pih. Rampa En Concreto</v>
          </cell>
          <cell r="E3592" t="str">
            <v>M2</v>
          </cell>
          <cell r="F3592">
            <v>245715.72</v>
          </cell>
          <cell r="G3592">
            <v>42579</v>
          </cell>
        </row>
        <row r="3593">
          <cell r="C3593">
            <v>6851</v>
          </cell>
          <cell r="D3593" t="str">
            <v>Pih. Pergolas En Concreto</v>
          </cell>
          <cell r="E3593" t="str">
            <v>UN</v>
          </cell>
          <cell r="F3593">
            <v>73494.009999999995</v>
          </cell>
          <cell r="G3593">
            <v>42579</v>
          </cell>
        </row>
        <row r="3594">
          <cell r="C3594">
            <v>6854</v>
          </cell>
          <cell r="D3594" t="str">
            <v>Pih. Torta De Nivelacion</v>
          </cell>
          <cell r="E3594" t="str">
            <v>M2</v>
          </cell>
          <cell r="F3594">
            <v>32801.93</v>
          </cell>
          <cell r="G3594">
            <v>42579</v>
          </cell>
        </row>
        <row r="3595">
          <cell r="C3595">
            <v>6857</v>
          </cell>
          <cell r="D3595" t="str">
            <v>Pih. Media Caña En Mortero</v>
          </cell>
          <cell r="E3595" t="str">
            <v>ML</v>
          </cell>
          <cell r="F3595">
            <v>15219.31</v>
          </cell>
          <cell r="G3595">
            <v>42579</v>
          </cell>
        </row>
        <row r="3596">
          <cell r="C3596">
            <v>6860</v>
          </cell>
          <cell r="D3596" t="str">
            <v>Pih. Impermeabilizacion Losa</v>
          </cell>
          <cell r="E3596" t="str">
            <v>M2</v>
          </cell>
          <cell r="F3596">
            <v>39718.120000000003</v>
          </cell>
          <cell r="G3596">
            <v>42579</v>
          </cell>
        </row>
        <row r="3597">
          <cell r="C3597">
            <v>6862</v>
          </cell>
          <cell r="D3597" t="str">
            <v>Pih. Geotextil Nt 1600</v>
          </cell>
          <cell r="E3597" t="str">
            <v>M2</v>
          </cell>
          <cell r="F3597">
            <v>9181.49</v>
          </cell>
          <cell r="G3597">
            <v>42579</v>
          </cell>
        </row>
        <row r="3598">
          <cell r="C3598">
            <v>6863</v>
          </cell>
          <cell r="D3598" t="str">
            <v>Pih. Impermeabilizacion Baños, Jardineras Zonas Humedas, Cubierta Y Otros Con Igasol</v>
          </cell>
          <cell r="E3598" t="str">
            <v>M2</v>
          </cell>
          <cell r="F3598">
            <v>25362.52</v>
          </cell>
          <cell r="G3598">
            <v>42579</v>
          </cell>
        </row>
        <row r="3599">
          <cell r="C3599">
            <v>6864</v>
          </cell>
          <cell r="D3599" t="str">
            <v>Pih. Suministro Y Construccion De Base Autosoportada Para Poste</v>
          </cell>
          <cell r="E3599" t="str">
            <v>UN</v>
          </cell>
          <cell r="F3599">
            <v>622398</v>
          </cell>
          <cell r="G3599">
            <v>42578</v>
          </cell>
        </row>
        <row r="3600">
          <cell r="C3600">
            <v>6865</v>
          </cell>
          <cell r="D3600" t="str">
            <v>Pih. Suministro E Instalacion De Juego De Pararrayos</v>
          </cell>
          <cell r="E3600" t="str">
            <v>JG</v>
          </cell>
          <cell r="F3600">
            <v>706632.6</v>
          </cell>
          <cell r="G3600">
            <v>42578</v>
          </cell>
        </row>
        <row r="3601">
          <cell r="C3601">
            <v>6866</v>
          </cell>
          <cell r="D3601" t="str">
            <v>Pih. Suministro E Instalacion De Cortacircuitos</v>
          </cell>
          <cell r="E3601" t="str">
            <v>JG</v>
          </cell>
          <cell r="F3601">
            <v>887159.6</v>
          </cell>
          <cell r="G3601">
            <v>42578</v>
          </cell>
        </row>
        <row r="3602">
          <cell r="C3602">
            <v>6867</v>
          </cell>
          <cell r="D3602" t="str">
            <v>Pih. Suministro E Instalacion De Transformador Trifasico De 75 Kva</v>
          </cell>
          <cell r="E3602" t="str">
            <v>UN</v>
          </cell>
          <cell r="F3602">
            <v>18744230</v>
          </cell>
          <cell r="G3602">
            <v>42578</v>
          </cell>
        </row>
        <row r="3603">
          <cell r="C3603">
            <v>6868</v>
          </cell>
          <cell r="D3603" t="str">
            <v>Pih. Suministro E Instalacion De Transformador Trifasico De 45 Kva</v>
          </cell>
          <cell r="E3603" t="str">
            <v>UN</v>
          </cell>
          <cell r="F3603">
            <v>16192730</v>
          </cell>
          <cell r="G3603">
            <v>42578</v>
          </cell>
        </row>
        <row r="3604">
          <cell r="C3604">
            <v>6869</v>
          </cell>
          <cell r="D3604" t="str">
            <v>Pih. Suministro E Instalacion De Malla De Puesta A Tierra</v>
          </cell>
          <cell r="E3604" t="str">
            <v>GL</v>
          </cell>
          <cell r="F3604">
            <v>5413538</v>
          </cell>
          <cell r="G3604">
            <v>42578</v>
          </cell>
        </row>
        <row r="3605">
          <cell r="C3605">
            <v>6870</v>
          </cell>
          <cell r="D3605" t="str">
            <v>Pih. Cielo Raso En Lamina De Yeso Carton</v>
          </cell>
          <cell r="E3605" t="str">
            <v>M2</v>
          </cell>
          <cell r="F3605">
            <v>67991.520000000004</v>
          </cell>
          <cell r="G3605">
            <v>42579</v>
          </cell>
        </row>
        <row r="3606">
          <cell r="C3606">
            <v>6871</v>
          </cell>
          <cell r="D3606" t="str">
            <v>Pih. Cielo Raso En Lamina De Super Board</v>
          </cell>
          <cell r="E3606" t="str">
            <v>M2</v>
          </cell>
          <cell r="F3606">
            <v>121911.64</v>
          </cell>
          <cell r="G3606">
            <v>42579</v>
          </cell>
        </row>
        <row r="3607">
          <cell r="C3607">
            <v>6872</v>
          </cell>
          <cell r="D3607" t="str">
            <v>Pih. Cielo Raso En Lamina De Super Board Altura Mayor A 2.40 Metros</v>
          </cell>
          <cell r="E3607" t="str">
            <v>M2</v>
          </cell>
          <cell r="F3607">
            <v>132996.47</v>
          </cell>
          <cell r="G3607">
            <v>42579</v>
          </cell>
        </row>
        <row r="3608">
          <cell r="C3608">
            <v>6874</v>
          </cell>
          <cell r="D3608" t="str">
            <v>Pih. Losa Aligerada Con Metaldeck En Concreto De 3000 Psi E = 0.35 Metros</v>
          </cell>
          <cell r="E3608" t="str">
            <v>M3</v>
          </cell>
          <cell r="F3608">
            <v>172538.27</v>
          </cell>
          <cell r="G3608">
            <v>42579</v>
          </cell>
        </row>
        <row r="3609">
          <cell r="C3609">
            <v>6876</v>
          </cell>
          <cell r="D3609" t="str">
            <v>Pih. Plantilla De Piso 2000 Psi E=0.05 Metros</v>
          </cell>
          <cell r="E3609" t="str">
            <v>M2</v>
          </cell>
          <cell r="F3609">
            <v>39226.639999999999</v>
          </cell>
          <cell r="G3609">
            <v>42579</v>
          </cell>
        </row>
        <row r="3610">
          <cell r="C3610">
            <v>6877</v>
          </cell>
          <cell r="D3610" t="str">
            <v>Pih. Combo Sanitario Acuacer</v>
          </cell>
          <cell r="E3610" t="str">
            <v>UN</v>
          </cell>
          <cell r="F3610">
            <v>561233.5</v>
          </cell>
          <cell r="G3610">
            <v>42579</v>
          </cell>
        </row>
        <row r="3611">
          <cell r="C3611">
            <v>6878</v>
          </cell>
          <cell r="D3611" t="str">
            <v>Pih. Plantilla De Piso 2500 Psi E= 0.05 Metros</v>
          </cell>
          <cell r="E3611" t="str">
            <v>M2</v>
          </cell>
          <cell r="F3611">
            <v>41354.639999999999</v>
          </cell>
          <cell r="G3611">
            <v>42579</v>
          </cell>
        </row>
        <row r="3612">
          <cell r="C3612">
            <v>6879</v>
          </cell>
          <cell r="D3612" t="str">
            <v>Pih. Suministro E Instalación De Acometida En Cable De Cu Thw 3 No. 6 Awg + 6 Awg + No. 8 Tawg En Ducto De 1 1/2"</v>
          </cell>
          <cell r="E3612" t="str">
            <v>ML</v>
          </cell>
          <cell r="F3612">
            <v>84149.48</v>
          </cell>
          <cell r="G3612">
            <v>42579</v>
          </cell>
        </row>
        <row r="3613">
          <cell r="C3613">
            <v>6881</v>
          </cell>
          <cell r="D3613" t="str">
            <v>Pih. Plantilla De Piso 2500 Psi E= 0.07 Metros</v>
          </cell>
          <cell r="E3613" t="str">
            <v>M2</v>
          </cell>
          <cell r="F3613">
            <v>48886.82</v>
          </cell>
          <cell r="G3613">
            <v>42579</v>
          </cell>
        </row>
        <row r="3614">
          <cell r="C3614">
            <v>6882</v>
          </cell>
          <cell r="D3614" t="str">
            <v>Pih. Suministro E Instalación De Acometida En Cable De Cu Thw 3 No. 8 Awg + 8 Awg + No. 10 Tawg En Ducto De 1"</v>
          </cell>
          <cell r="E3614" t="str">
            <v>ML</v>
          </cell>
          <cell r="F3614">
            <v>59736.480000000003</v>
          </cell>
          <cell r="G3614">
            <v>42579</v>
          </cell>
        </row>
        <row r="3615">
          <cell r="C3615">
            <v>6883</v>
          </cell>
          <cell r="D3615" t="str">
            <v>Pih. Suministro E Instalación De Acometida Aerea En Cable De Cu Thw (3#1/0 Awg) En Ducto De 1 1/2"</v>
          </cell>
          <cell r="E3615" t="str">
            <v>ML</v>
          </cell>
          <cell r="F3615">
            <v>162285.29999999999</v>
          </cell>
          <cell r="G3615">
            <v>42579</v>
          </cell>
        </row>
        <row r="3616">
          <cell r="C3616">
            <v>6884</v>
          </cell>
          <cell r="D3616" t="str">
            <v>Pih. Plantilla De Piso 3000 Psi E= 0.07 Metros</v>
          </cell>
          <cell r="E3616" t="str">
            <v>M2</v>
          </cell>
          <cell r="F3616">
            <v>55654.02</v>
          </cell>
          <cell r="G3616">
            <v>42579</v>
          </cell>
        </row>
        <row r="3617">
          <cell r="C3617">
            <v>6885</v>
          </cell>
          <cell r="D3617" t="str">
            <v>Pih. Suministro E Instalación De Acometida Aerea En Cable De Cu 3#4 Awg + #4 Awg + #8 Tawg En Ducto De 1"</v>
          </cell>
          <cell r="E3617" t="str">
            <v>ML</v>
          </cell>
          <cell r="F3617">
            <v>74539.3</v>
          </cell>
          <cell r="G3617">
            <v>42579</v>
          </cell>
        </row>
        <row r="3618">
          <cell r="C3618">
            <v>6886</v>
          </cell>
          <cell r="D3618" t="str">
            <v>Pih. Plantilla De Piso 3000 Psi E= 0.10 Metros</v>
          </cell>
          <cell r="E3618" t="str">
            <v>M2</v>
          </cell>
          <cell r="F3618">
            <v>74758.52</v>
          </cell>
          <cell r="G3618">
            <v>42579</v>
          </cell>
        </row>
        <row r="3619">
          <cell r="C3619">
            <v>6887</v>
          </cell>
          <cell r="D3619" t="str">
            <v>Pih. Suministro E Instalación  De Acometida Aerea En Cable De Cu Thw(2#6 Awg + 1#10 Awg) En Ducto De 1"</v>
          </cell>
          <cell r="E3619" t="str">
            <v>ML</v>
          </cell>
          <cell r="F3619">
            <v>46596.3</v>
          </cell>
          <cell r="G3619">
            <v>42579</v>
          </cell>
        </row>
        <row r="3620">
          <cell r="C3620">
            <v>6888</v>
          </cell>
          <cell r="D3620" t="str">
            <v>Pih. Plantilla De Piso 3000 Psi E = 0.10 Metros Impermeabilizada</v>
          </cell>
          <cell r="E3620" t="str">
            <v>M2</v>
          </cell>
          <cell r="F3620">
            <v>91305.52</v>
          </cell>
          <cell r="G3620">
            <v>42579</v>
          </cell>
        </row>
        <row r="3621">
          <cell r="C3621">
            <v>6889</v>
          </cell>
          <cell r="D3621" t="str">
            <v>Pih. Lavamanos De Sobreponer</v>
          </cell>
          <cell r="E3621" t="str">
            <v>UN</v>
          </cell>
          <cell r="F3621">
            <v>156344.20000000001</v>
          </cell>
          <cell r="G3621">
            <v>42579</v>
          </cell>
        </row>
        <row r="3622">
          <cell r="C3622">
            <v>6890</v>
          </cell>
          <cell r="D3622" t="str">
            <v>Pih. Pavimento En Concreto De 3000 Psi E = 0.10 Metros</v>
          </cell>
          <cell r="E3622" t="str">
            <v>M2</v>
          </cell>
          <cell r="F3622">
            <v>105458.24000000001</v>
          </cell>
          <cell r="G3622">
            <v>42579</v>
          </cell>
        </row>
        <row r="3623">
          <cell r="C3623">
            <v>6891</v>
          </cell>
          <cell r="D3623" t="str">
            <v>Pih. Suministro E Instalación  De Acometida Aerea En Cable De Cu Thw(2#8 Awg + 1#10 Awg) En Ducto De 1"</v>
          </cell>
          <cell r="E3623" t="str">
            <v>ML</v>
          </cell>
          <cell r="F3623">
            <v>38137.300000000003</v>
          </cell>
          <cell r="G3623">
            <v>42579</v>
          </cell>
        </row>
        <row r="3624">
          <cell r="C3624">
            <v>6892</v>
          </cell>
          <cell r="D3624" t="str">
            <v>Pih. Suministro E Instalación  De Acometida Aerea En Cable De Cu Thw(2#10 Awg + 1#12Awg) En Ducto De 3/4"</v>
          </cell>
          <cell r="E3624" t="str">
            <v>ML</v>
          </cell>
          <cell r="F3624">
            <v>35207.300000000003</v>
          </cell>
          <cell r="G3624">
            <v>42579</v>
          </cell>
        </row>
        <row r="3625">
          <cell r="C3625">
            <v>6893</v>
          </cell>
          <cell r="D3625" t="str">
            <v>Pih. Pavimento En Concreto De 3000 Psi E = O.15 Metros</v>
          </cell>
          <cell r="E3625" t="str">
            <v>M2</v>
          </cell>
          <cell r="F3625">
            <v>129324.93</v>
          </cell>
          <cell r="G3625">
            <v>42579</v>
          </cell>
        </row>
        <row r="3626">
          <cell r="C3626">
            <v>6894</v>
          </cell>
          <cell r="D3626" t="str">
            <v>Pih. Suministro E Instalación  De Acometida Aerea En Cable De Cu Thw(2#12 Awg + 1#14Awg) En Ducto De 1/2"</v>
          </cell>
          <cell r="E3626" t="str">
            <v>ML</v>
          </cell>
          <cell r="F3626">
            <v>27373.3</v>
          </cell>
          <cell r="G3626">
            <v>42579</v>
          </cell>
        </row>
        <row r="3627">
          <cell r="C3627">
            <v>6895</v>
          </cell>
          <cell r="D3627" t="str">
            <v>Pih. Pavimento En Concreto De Mr 45 E = 0.15 Metros</v>
          </cell>
          <cell r="E3627" t="str">
            <v>M2</v>
          </cell>
          <cell r="F3627">
            <v>135528.97</v>
          </cell>
          <cell r="G3627">
            <v>42579</v>
          </cell>
        </row>
        <row r="3628">
          <cell r="C3628">
            <v>6896</v>
          </cell>
          <cell r="D3628" t="str">
            <v>Pih. Suministro E Instalación  De Acometida Aerea En Cable De Cu Thw(2#12 Awg + 1#12Awg) En Ducto De 1/2"</v>
          </cell>
          <cell r="E3628" t="str">
            <v>ML</v>
          </cell>
          <cell r="F3628">
            <v>30325.3</v>
          </cell>
          <cell r="G3628">
            <v>42579</v>
          </cell>
        </row>
        <row r="3629">
          <cell r="C3629">
            <v>6897</v>
          </cell>
          <cell r="D3629" t="str">
            <v>Pih. Bordillo En Concreto De 2500 Psi E= 0.40 X 0.15 Metros</v>
          </cell>
          <cell r="E3629" t="str">
            <v>ML</v>
          </cell>
          <cell r="F3629">
            <v>66228.27</v>
          </cell>
          <cell r="G3629">
            <v>42579</v>
          </cell>
        </row>
        <row r="3630">
          <cell r="C3630">
            <v>6898</v>
          </cell>
          <cell r="D3630" t="str">
            <v>Pih. Suministro E Instalación  De Acometida Aerea En Cable De Cu Thw(2#12 Awg + 1#12Awg) En Ducto De 1/2" Emt</v>
          </cell>
          <cell r="E3630" t="str">
            <v>ML</v>
          </cell>
          <cell r="F3630">
            <v>32050.3</v>
          </cell>
          <cell r="G3630">
            <v>42579</v>
          </cell>
        </row>
        <row r="3631">
          <cell r="C3631">
            <v>6899</v>
          </cell>
          <cell r="D3631" t="str">
            <v>Pih. Piso En Baldosa De Granito</v>
          </cell>
          <cell r="E3631" t="str">
            <v>M2</v>
          </cell>
          <cell r="F3631">
            <v>131502.6</v>
          </cell>
          <cell r="G3631">
            <v>42579</v>
          </cell>
        </row>
        <row r="3632">
          <cell r="C3632">
            <v>6900</v>
          </cell>
          <cell r="D3632" t="str">
            <v>Pih. Suministro E Instalación  De Acometida Aerea En Cable De Cu Thw(2#12 Awg + 1#12Awg) En Ducto De 3/4" Emt</v>
          </cell>
          <cell r="E3632" t="str">
            <v>ML</v>
          </cell>
          <cell r="F3632">
            <v>33740.300000000003</v>
          </cell>
          <cell r="G3632">
            <v>42579</v>
          </cell>
        </row>
        <row r="3633">
          <cell r="C3633">
            <v>6901</v>
          </cell>
          <cell r="D3633" t="str">
            <v>Pih. Piso En Granito Lavado</v>
          </cell>
          <cell r="E3633" t="str">
            <v>M2</v>
          </cell>
          <cell r="F3633">
            <v>63340.93</v>
          </cell>
          <cell r="G3633">
            <v>42579</v>
          </cell>
        </row>
        <row r="3634">
          <cell r="C3634">
            <v>6902</v>
          </cell>
          <cell r="D3634" t="str">
            <v>Pih. Suministro E Instalación  De Acometida Aerea En Cable De Cu Thw(2#10 Awg + 1#10Awg) En Ducto De 3/4"</v>
          </cell>
          <cell r="E3634" t="str">
            <v>ML</v>
          </cell>
          <cell r="F3634">
            <v>36785.230000000003</v>
          </cell>
          <cell r="G3634">
            <v>42579</v>
          </cell>
        </row>
        <row r="3635">
          <cell r="C3635">
            <v>6903</v>
          </cell>
          <cell r="D3635" t="str">
            <v>Pih. Zocalo 1/2 Caña En Granito Pulido</v>
          </cell>
          <cell r="E3635" t="str">
            <v>ML</v>
          </cell>
          <cell r="F3635">
            <v>35777.47</v>
          </cell>
          <cell r="G3635">
            <v>42579</v>
          </cell>
        </row>
        <row r="3636">
          <cell r="C3636">
            <v>6904</v>
          </cell>
          <cell r="D3636" t="str">
            <v>Pih. Suministro E Instalación De Toma Doble Levington Con P/T 127 V En Cable De Cu 2#12 Awg + #14 Awg En Ducto De 1/2"</v>
          </cell>
          <cell r="E3636" t="str">
            <v>UN</v>
          </cell>
          <cell r="F3636">
            <v>126920.9</v>
          </cell>
          <cell r="G3636">
            <v>42579</v>
          </cell>
        </row>
        <row r="3637">
          <cell r="C3637">
            <v>6905</v>
          </cell>
          <cell r="D3637" t="str">
            <v>Pih. Suministro E Instalación De Salida Para Iluminación Con L/P 127 V En Cable De Cu 2#12 Awg + #14 Awg En Ducto De 1/2"</v>
          </cell>
          <cell r="E3637" t="str">
            <v>UN</v>
          </cell>
          <cell r="F3637">
            <v>120085.9</v>
          </cell>
          <cell r="G3637">
            <v>42579</v>
          </cell>
        </row>
        <row r="3638">
          <cell r="C3638">
            <v>6906</v>
          </cell>
          <cell r="D3638" t="str">
            <v>Pih. Suministro E Instalación De Interruptor Sencillo</v>
          </cell>
          <cell r="E3638" t="str">
            <v>UN</v>
          </cell>
          <cell r="F3638">
            <v>11865.06</v>
          </cell>
          <cell r="G3638">
            <v>42579</v>
          </cell>
        </row>
        <row r="3639">
          <cell r="C3639">
            <v>6907</v>
          </cell>
          <cell r="D3639" t="str">
            <v>Pih. Suministro E Instalación De Tomacorriente A 220 En Cable De Cu 2#10 Awg + #14 Awg En Ducto De 3/4"</v>
          </cell>
          <cell r="E3639" t="str">
            <v>UN</v>
          </cell>
          <cell r="F3639">
            <v>154534.20000000001</v>
          </cell>
          <cell r="G3639">
            <v>42579</v>
          </cell>
        </row>
        <row r="3640">
          <cell r="C3640">
            <v>6908</v>
          </cell>
          <cell r="D3640" t="str">
            <v>Pih. Suministro E Instalación De Ducto De 1"</v>
          </cell>
          <cell r="E3640" t="str">
            <v>UN</v>
          </cell>
          <cell r="F3640">
            <v>9464.1200000000008</v>
          </cell>
          <cell r="G3640">
            <v>42579</v>
          </cell>
        </row>
        <row r="3641">
          <cell r="C3641">
            <v>6909</v>
          </cell>
          <cell r="D3641" t="str">
            <v>Pih. Suministro E Instalación De Strip Telefónico</v>
          </cell>
          <cell r="E3641" t="str">
            <v>UN</v>
          </cell>
          <cell r="F3641">
            <v>434456.4</v>
          </cell>
          <cell r="G3641">
            <v>42579</v>
          </cell>
        </row>
        <row r="3642">
          <cell r="C3642">
            <v>6910</v>
          </cell>
          <cell r="D3642" t="str">
            <v>Pih Suministro E Instalación De Toma Telefónico En Cable De 2 X 2 X 22 En Ducto De 3/4"</v>
          </cell>
          <cell r="E3642" t="str">
            <v>UN</v>
          </cell>
          <cell r="F3642">
            <v>101607.2</v>
          </cell>
          <cell r="G3642">
            <v>42579</v>
          </cell>
        </row>
        <row r="3643">
          <cell r="C3643">
            <v>6911</v>
          </cell>
          <cell r="D3643" t="str">
            <v>Pih. Suministro E Instalación De Lampara De 2 X 48 W Con Balastro Electrónico Ahorrador De Energía</v>
          </cell>
          <cell r="E3643" t="str">
            <v>UN</v>
          </cell>
          <cell r="F3643">
            <v>185991.2</v>
          </cell>
          <cell r="G3643">
            <v>42579</v>
          </cell>
        </row>
        <row r="3644">
          <cell r="C3644">
            <v>6912</v>
          </cell>
          <cell r="D3644" t="str">
            <v>Pih. Suministro E Instalación De Ojo De Buey De 4"</v>
          </cell>
          <cell r="E3644" t="str">
            <v>UN</v>
          </cell>
          <cell r="F3644">
            <v>74279.600000000006</v>
          </cell>
          <cell r="G3644">
            <v>42579</v>
          </cell>
        </row>
        <row r="3645">
          <cell r="C3645">
            <v>6913</v>
          </cell>
          <cell r="D3645" t="str">
            <v>Pih. Suministro E Instalación De Bombillo Fluorescente De 16W</v>
          </cell>
          <cell r="E3645" t="str">
            <v>UN</v>
          </cell>
          <cell r="F3645">
            <v>19382.060000000001</v>
          </cell>
          <cell r="G3645">
            <v>42579</v>
          </cell>
        </row>
        <row r="3646">
          <cell r="C3646">
            <v>6914</v>
          </cell>
          <cell r="D3646" t="str">
            <v>Pih. Suministro E Instalación De Lampara Tipo Aplique Incluye Bombillo De 16 W</v>
          </cell>
          <cell r="E3646" t="str">
            <v>UN</v>
          </cell>
          <cell r="F3646">
            <v>766117.8</v>
          </cell>
          <cell r="G3646">
            <v>42579</v>
          </cell>
        </row>
        <row r="3647">
          <cell r="C3647">
            <v>6915</v>
          </cell>
          <cell r="D3647" t="str">
            <v>Pih. Sanitario Acuacer</v>
          </cell>
          <cell r="E3647" t="str">
            <v>UN</v>
          </cell>
          <cell r="F3647">
            <v>391249.2</v>
          </cell>
          <cell r="G3647">
            <v>42579</v>
          </cell>
        </row>
        <row r="3648">
          <cell r="C3648">
            <v>6916</v>
          </cell>
          <cell r="D3648" t="str">
            <v>Pih. Instalación Y Suministro De Lavaplatos En Acero Inoxidable</v>
          </cell>
          <cell r="E3648" t="str">
            <v>UN</v>
          </cell>
          <cell r="F3648">
            <v>142957.04999999999</v>
          </cell>
          <cell r="G3648">
            <v>42579</v>
          </cell>
        </row>
        <row r="3649">
          <cell r="C3649">
            <v>6917</v>
          </cell>
          <cell r="D3649" t="str">
            <v>Pih. Lavatrapero En Granito</v>
          </cell>
          <cell r="E3649" t="str">
            <v>UN</v>
          </cell>
          <cell r="F3649">
            <v>173498.64</v>
          </cell>
          <cell r="G3649">
            <v>42579</v>
          </cell>
        </row>
        <row r="3650">
          <cell r="C3650">
            <v>6918</v>
          </cell>
          <cell r="D3650" t="str">
            <v>Pih. Grifería Para Lavaplatos</v>
          </cell>
          <cell r="E3650" t="str">
            <v>UN</v>
          </cell>
          <cell r="F3650">
            <v>249618.55</v>
          </cell>
          <cell r="G3650">
            <v>42579</v>
          </cell>
        </row>
        <row r="3651">
          <cell r="C3651">
            <v>6919</v>
          </cell>
          <cell r="D3651" t="str">
            <v>Pih. Suministro E Instalacion De Distribucion De 32 Ctos</v>
          </cell>
          <cell r="E3651" t="str">
            <v>UN</v>
          </cell>
          <cell r="F3651">
            <v>344293.81</v>
          </cell>
          <cell r="G3651">
            <v>42570</v>
          </cell>
        </row>
        <row r="3652">
          <cell r="C3652">
            <v>6920</v>
          </cell>
          <cell r="D3652" t="str">
            <v>Pih. Aseo General</v>
          </cell>
          <cell r="E3652" t="str">
            <v>M2</v>
          </cell>
          <cell r="F3652">
            <v>4327.8100000000004</v>
          </cell>
          <cell r="G3652">
            <v>42579</v>
          </cell>
        </row>
        <row r="3653">
          <cell r="C3653">
            <v>6921</v>
          </cell>
          <cell r="D3653" t="str">
            <v>Pih. Ducha Tayrona</v>
          </cell>
          <cell r="E3653" t="str">
            <v>UN</v>
          </cell>
          <cell r="F3653">
            <v>135280.54999999999</v>
          </cell>
          <cell r="G3653">
            <v>42579</v>
          </cell>
        </row>
        <row r="3654">
          <cell r="C3654">
            <v>6922</v>
          </cell>
          <cell r="D3654" t="str">
            <v>Pih. Pasamanos Sobre Muro En Madera</v>
          </cell>
          <cell r="E3654" t="str">
            <v>ML</v>
          </cell>
          <cell r="F3654">
            <v>121218.6</v>
          </cell>
          <cell r="G3654">
            <v>42579</v>
          </cell>
        </row>
        <row r="3655">
          <cell r="C3655">
            <v>6923</v>
          </cell>
          <cell r="D3655" t="str">
            <v>Pih. Mueble De Cocina Bajo</v>
          </cell>
          <cell r="E3655" t="str">
            <v>ML</v>
          </cell>
          <cell r="F3655">
            <v>608858.80000000005</v>
          </cell>
          <cell r="G3655">
            <v>42579</v>
          </cell>
        </row>
        <row r="3656">
          <cell r="C3656">
            <v>6926</v>
          </cell>
          <cell r="D3656" t="str">
            <v>Pih. Instalación Y Suministro Puerta 1.00 X 2.40 Metros</v>
          </cell>
          <cell r="E3656" t="str">
            <v>UN</v>
          </cell>
          <cell r="F3656">
            <v>947965.11</v>
          </cell>
          <cell r="G3656">
            <v>42579</v>
          </cell>
        </row>
        <row r="3657">
          <cell r="C3657">
            <v>6927</v>
          </cell>
          <cell r="D3657" t="str">
            <v>Pih. Instalación Y Suministro De Puerta 1.20 X 2.40 Metros</v>
          </cell>
          <cell r="E3657" t="str">
            <v>UN</v>
          </cell>
          <cell r="F3657">
            <v>1592218.67</v>
          </cell>
          <cell r="G3657">
            <v>42579</v>
          </cell>
        </row>
        <row r="3658">
          <cell r="C3658">
            <v>6928</v>
          </cell>
          <cell r="D3658" t="str">
            <v>Pih. Instalación Y Suministro De Puerta 1.40 X 2.40 Metros</v>
          </cell>
          <cell r="E3658" t="str">
            <v>UN</v>
          </cell>
          <cell r="F3658">
            <v>1665089.67</v>
          </cell>
          <cell r="G3658">
            <v>42579</v>
          </cell>
        </row>
        <row r="3659">
          <cell r="C3659">
            <v>6929</v>
          </cell>
          <cell r="D3659" t="str">
            <v>Pih. Demarcacion Y Señalizacion</v>
          </cell>
          <cell r="E3659" t="str">
            <v>GL</v>
          </cell>
          <cell r="F3659">
            <v>3957326.58</v>
          </cell>
          <cell r="G3659">
            <v>42579</v>
          </cell>
        </row>
        <row r="3660">
          <cell r="C3660">
            <v>6931</v>
          </cell>
          <cell r="D3660" t="str">
            <v>Pih. Gabinete De 1.80 Metros Para Equipos De 19" Con Ventilacion</v>
          </cell>
          <cell r="E3660" t="str">
            <v>UN</v>
          </cell>
          <cell r="F3660">
            <v>4904014.9000000004</v>
          </cell>
          <cell r="G3660">
            <v>42579</v>
          </cell>
        </row>
        <row r="3661">
          <cell r="C3661">
            <v>6933</v>
          </cell>
          <cell r="D3661" t="str">
            <v>Pih. Pdu Para Gabinete Tipo Hospital</v>
          </cell>
          <cell r="E3661" t="str">
            <v>UN</v>
          </cell>
          <cell r="F3661">
            <v>363104.99</v>
          </cell>
          <cell r="G3661">
            <v>42579</v>
          </cell>
        </row>
        <row r="3662">
          <cell r="C3662">
            <v>6934</v>
          </cell>
          <cell r="D3662" t="str">
            <v>Pih. Suministro E Instalacion De Distribucion De 32 Circuitos</v>
          </cell>
          <cell r="E3662" t="str">
            <v>UN</v>
          </cell>
          <cell r="F3662">
            <v>534671</v>
          </cell>
          <cell r="G3662">
            <v>42578</v>
          </cell>
        </row>
        <row r="3663">
          <cell r="C3663">
            <v>6935</v>
          </cell>
          <cell r="D3663" t="str">
            <v>Pih. Suministro E Instalacion De Distribucion De 12 Circuitos</v>
          </cell>
          <cell r="E3663" t="str">
            <v>UN</v>
          </cell>
          <cell r="F3663">
            <v>394788.7</v>
          </cell>
          <cell r="G3663">
            <v>42578</v>
          </cell>
        </row>
        <row r="3664">
          <cell r="C3664">
            <v>6937</v>
          </cell>
          <cell r="D3664" t="str">
            <v>Pih. Suministro E Instalacion De Distribucion De 18 Circuitos</v>
          </cell>
          <cell r="E3664" t="str">
            <v>UN</v>
          </cell>
          <cell r="F3664">
            <v>409750.7</v>
          </cell>
          <cell r="G3664">
            <v>42578</v>
          </cell>
        </row>
        <row r="3665">
          <cell r="C3665">
            <v>6938</v>
          </cell>
          <cell r="D3665" t="str">
            <v>Pih. Salida Doble De Datos Cat 6A, Incluye Face Plate Ejecutivo De Dos Insertos, Dos Jack</v>
          </cell>
          <cell r="E3665" t="str">
            <v>UN</v>
          </cell>
          <cell r="F3665">
            <v>197968.99</v>
          </cell>
          <cell r="G3665">
            <v>42579</v>
          </cell>
        </row>
        <row r="3666">
          <cell r="C3666">
            <v>6939</v>
          </cell>
          <cell r="D3666" t="str">
            <v>Pih. Suministro E Instalacion De Breaker Enchufable De 1 X 20 Amperios</v>
          </cell>
          <cell r="E3666" t="str">
            <v>UN</v>
          </cell>
          <cell r="F3666">
            <v>22477.06</v>
          </cell>
          <cell r="G3666">
            <v>42592</v>
          </cell>
        </row>
        <row r="3667">
          <cell r="C3667">
            <v>6940</v>
          </cell>
          <cell r="D3667" t="str">
            <v>Pih. Suministro E Instalacion De Breaker Enchufable De 1 X 30 Amperios</v>
          </cell>
          <cell r="E3667" t="str">
            <v>UN</v>
          </cell>
          <cell r="F3667">
            <v>22477.06</v>
          </cell>
          <cell r="G3667">
            <v>42579</v>
          </cell>
        </row>
        <row r="3668">
          <cell r="C3668">
            <v>6941</v>
          </cell>
          <cell r="D3668" t="str">
            <v>Pih. Ventana De Aluminio  De 2.00 X 0.60 Metros, Color Blanco, Vidrio Azul</v>
          </cell>
          <cell r="E3668" t="str">
            <v>UN</v>
          </cell>
          <cell r="F3668">
            <v>262252.56</v>
          </cell>
          <cell r="G3668">
            <v>42579</v>
          </cell>
        </row>
        <row r="3669">
          <cell r="C3669">
            <v>6942</v>
          </cell>
          <cell r="D3669" t="str">
            <v>Pih. Cable Utp 4 Pares Cat 6</v>
          </cell>
          <cell r="E3669" t="str">
            <v>ML</v>
          </cell>
          <cell r="F3669">
            <v>8406.0400000000009</v>
          </cell>
          <cell r="G3669">
            <v>42579</v>
          </cell>
        </row>
        <row r="3670">
          <cell r="C3670">
            <v>6943</v>
          </cell>
          <cell r="D3670" t="str">
            <v>Pih. Ventana En Aluminio De 2.00 X 1.00 Metros, Color Blanco, Vidrio Azul</v>
          </cell>
          <cell r="E3670" t="str">
            <v>UN</v>
          </cell>
          <cell r="F3670">
            <v>694832.56</v>
          </cell>
          <cell r="G3670">
            <v>42579</v>
          </cell>
        </row>
        <row r="3671">
          <cell r="C3671">
            <v>6944</v>
          </cell>
          <cell r="D3671" t="str">
            <v>Pih. Ventana De Aluminio De 1.50 X 1.00 Metros, Color Blanco, Vidrio Azul</v>
          </cell>
          <cell r="E3671" t="str">
            <v>UN</v>
          </cell>
          <cell r="F3671">
            <v>380702.56</v>
          </cell>
          <cell r="G3671">
            <v>42579</v>
          </cell>
        </row>
        <row r="3672">
          <cell r="C3672">
            <v>6945</v>
          </cell>
          <cell r="D3672" t="str">
            <v>Pih. Ventana De Aluminio De 0.80 X 0.40, Color Blanco, Vidrio Azul</v>
          </cell>
          <cell r="E3672" t="str">
            <v>UN</v>
          </cell>
          <cell r="F3672">
            <v>262252.56</v>
          </cell>
          <cell r="G3672">
            <v>42579</v>
          </cell>
        </row>
        <row r="3673">
          <cell r="C3673">
            <v>6946</v>
          </cell>
          <cell r="D3673" t="str">
            <v>Pih. Ventana De Aluminio De 1.50 X 0.40 Metros, Color Blanco, Vidrio Azul</v>
          </cell>
          <cell r="E3673" t="str">
            <v>UN</v>
          </cell>
          <cell r="F3673">
            <v>297787.56</v>
          </cell>
          <cell r="G3673">
            <v>42579</v>
          </cell>
        </row>
        <row r="3674">
          <cell r="C3674">
            <v>6947</v>
          </cell>
          <cell r="D3674" t="str">
            <v>Pih. Ventana De Aluminio De 0.40 X 1.60 Metros, Color Blanco, Vidrio Azul</v>
          </cell>
          <cell r="E3674" t="str">
            <v>UN</v>
          </cell>
          <cell r="F3674">
            <v>308087.56</v>
          </cell>
          <cell r="G3674">
            <v>42579</v>
          </cell>
        </row>
        <row r="3675">
          <cell r="C3675">
            <v>6948</v>
          </cell>
          <cell r="D3675" t="str">
            <v>Pih. Ventana En Aluminio De 1.50 X 1.50 Metros, Color Blanco, Vidrio Azul</v>
          </cell>
          <cell r="E3675" t="str">
            <v>UN</v>
          </cell>
          <cell r="F3675">
            <v>558377.56000000006</v>
          </cell>
          <cell r="G3675">
            <v>42579</v>
          </cell>
        </row>
        <row r="3676">
          <cell r="C3676">
            <v>6949</v>
          </cell>
          <cell r="D3676" t="str">
            <v>Pih. Suministro E Instalacion De Breaker Enchufable De 2 X 50 Amperios</v>
          </cell>
          <cell r="E3676" t="str">
            <v>UN</v>
          </cell>
          <cell r="F3676">
            <v>40393.06</v>
          </cell>
          <cell r="G3676">
            <v>42578</v>
          </cell>
        </row>
        <row r="3677">
          <cell r="C3677">
            <v>6950</v>
          </cell>
          <cell r="D3677" t="str">
            <v>Pih. Marquillas Acrilica Por Punto (Segun Norma)</v>
          </cell>
          <cell r="E3677" t="str">
            <v>UN</v>
          </cell>
          <cell r="F3677">
            <v>8870.91</v>
          </cell>
          <cell r="G3677">
            <v>42579</v>
          </cell>
        </row>
        <row r="3678">
          <cell r="C3678">
            <v>6951</v>
          </cell>
          <cell r="D3678" t="str">
            <v>Pih. Tuberia Y Accesorio Acero Carbon 3"</v>
          </cell>
          <cell r="E3678" t="str">
            <v>ML</v>
          </cell>
          <cell r="F3678">
            <v>81594.36</v>
          </cell>
          <cell r="G3678">
            <v>42578</v>
          </cell>
        </row>
        <row r="3679">
          <cell r="C3679">
            <v>6955</v>
          </cell>
          <cell r="D3679" t="str">
            <v>Losa Aligerada Con Caseton De Icopor, Altura 0.40 Mts. Incluye Torta Superior De 0.05 Mts En Concreto De 4000 Psi</v>
          </cell>
          <cell r="E3679" t="str">
            <v>M2</v>
          </cell>
          <cell r="F3679">
            <v>151200.49</v>
          </cell>
          <cell r="G3679">
            <v>42578</v>
          </cell>
        </row>
        <row r="3680">
          <cell r="C3680">
            <v>6956</v>
          </cell>
          <cell r="D3680" t="str">
            <v>Suministro E Instalacion De Puerta En Malla Eslabonada Transparente De 11.5 X 4.5 Con Apertura De Sistema Mecanico Incluye Rieles Y Todos Los Elementos Para Su Correcta Instalacion</v>
          </cell>
          <cell r="E3680" t="str">
            <v>UN</v>
          </cell>
          <cell r="F3680">
            <v>14848500</v>
          </cell>
          <cell r="G3680">
            <v>42578</v>
          </cell>
        </row>
        <row r="3681">
          <cell r="C3681">
            <v>6957</v>
          </cell>
          <cell r="D3681" t="str">
            <v>Puerta Cortafuego Batientes De Acero De 1.2 X 2.20 Las Hojas Son Fabricadas De Acero Galvanizado Y Pintado Del Mismo Color Del Marco, En Dos Bandejas, Rellenas Con Lana De Roca De 55 Mm De Espesor Adherida Firmemente A Las Bandejas Juntas Intumescentes Rodean La Hoja Por Los Cuatro Bordes</v>
          </cell>
          <cell r="E3681" t="str">
            <v>UN</v>
          </cell>
          <cell r="F3681">
            <v>3721050</v>
          </cell>
          <cell r="G3681">
            <v>42578</v>
          </cell>
        </row>
        <row r="3682">
          <cell r="C3682">
            <v>6958</v>
          </cell>
          <cell r="D3682" t="str">
            <v>Pih. Suministro E Instalacion De Acometida Aerea En Cable De Cobre Thw 2 No. 4/0 Awg + 4/0 Awg Thhn</v>
          </cell>
          <cell r="E3682" t="str">
            <v>ML</v>
          </cell>
          <cell r="F3682">
            <v>205228.48</v>
          </cell>
          <cell r="G3682">
            <v>42580</v>
          </cell>
        </row>
        <row r="3683">
          <cell r="C3683">
            <v>6959</v>
          </cell>
          <cell r="D3683" t="str">
            <v>Pih. Suministro E Instalacion De Acometida En Cable De Cobre Thw 3 No. 2/0 Awg + 2/0 Awg + No. 4 Tawg En Ducto De 1 1/2"</v>
          </cell>
          <cell r="E3683" t="str">
            <v>ML</v>
          </cell>
          <cell r="F3683">
            <v>207114.48</v>
          </cell>
          <cell r="G3683">
            <v>42579</v>
          </cell>
        </row>
        <row r="3684">
          <cell r="C3684">
            <v>6960</v>
          </cell>
          <cell r="D3684" t="str">
            <v>Pih.Suministro E Instalacion De Acometida En Cable De Cobre Thw 3 No. 2/0 Awg + No. 6 Tawg En Ducto De 1 1/2"</v>
          </cell>
          <cell r="E3684" t="str">
            <v>ML</v>
          </cell>
          <cell r="F3684">
            <v>204317.48</v>
          </cell>
          <cell r="G3684">
            <v>42580</v>
          </cell>
        </row>
        <row r="3685">
          <cell r="C3685">
            <v>6961</v>
          </cell>
          <cell r="D3685" t="str">
            <v>Pih. Suministro E Instalacion De Acometida En Cable De Cobre Thw 4 No. 2 Awg + No. 4 Tawg En Ducto De 2"</v>
          </cell>
          <cell r="E3685" t="str">
            <v>ML</v>
          </cell>
          <cell r="F3685">
            <v>176765.48</v>
          </cell>
          <cell r="G3685">
            <v>42579</v>
          </cell>
        </row>
        <row r="3686">
          <cell r="C3686">
            <v>6964</v>
          </cell>
          <cell r="D3686" t="str">
            <v>Interruptor Conmutable Sencillo</v>
          </cell>
          <cell r="E3686" t="str">
            <v>UN</v>
          </cell>
          <cell r="F3686">
            <v>99418.53</v>
          </cell>
          <cell r="G3686">
            <v>42578</v>
          </cell>
        </row>
        <row r="3687">
          <cell r="C3687">
            <v>6966</v>
          </cell>
          <cell r="D3687" t="str">
            <v>Prvc. Instalacion De Poste Hpv 1050 Kg 14 Mts</v>
          </cell>
          <cell r="E3687" t="str">
            <v>UN</v>
          </cell>
          <cell r="F3687">
            <v>2566925.52</v>
          </cell>
          <cell r="G3687">
            <v>42572</v>
          </cell>
        </row>
        <row r="3688">
          <cell r="C3688">
            <v>6967</v>
          </cell>
          <cell r="D3688" t="str">
            <v>Pih. Tuberia Y Accesorios Acero - Carbon 2"</v>
          </cell>
          <cell r="E3688" t="str">
            <v>ML</v>
          </cell>
          <cell r="F3688">
            <v>49522.36</v>
          </cell>
          <cell r="G3688">
            <v>42578</v>
          </cell>
        </row>
        <row r="3689">
          <cell r="C3689">
            <v>6969</v>
          </cell>
          <cell r="D3689" t="str">
            <v>Acometida 2 No. 2 + No. 2 + No. 4T Cobre Thhw</v>
          </cell>
          <cell r="E3689" t="str">
            <v>ML</v>
          </cell>
          <cell r="F3689">
            <v>62066.43</v>
          </cell>
          <cell r="G3689">
            <v>42578</v>
          </cell>
        </row>
        <row r="3690">
          <cell r="C3690">
            <v>6970</v>
          </cell>
          <cell r="D3690" t="str">
            <v>Pih. Tuberia Y Accesorios Acero Carbon 1 1/2"</v>
          </cell>
          <cell r="E3690" t="str">
            <v>ML</v>
          </cell>
          <cell r="F3690">
            <v>36516.17</v>
          </cell>
          <cell r="G3690">
            <v>42578</v>
          </cell>
        </row>
        <row r="3691">
          <cell r="C3691">
            <v>6971</v>
          </cell>
          <cell r="D3691" t="str">
            <v>Pih. Marquillas Para Gabinete Y Patch Panel</v>
          </cell>
          <cell r="E3691" t="str">
            <v>UN</v>
          </cell>
          <cell r="F3691">
            <v>10970.91</v>
          </cell>
          <cell r="G3691">
            <v>42579</v>
          </cell>
        </row>
        <row r="3692">
          <cell r="C3692">
            <v>6972</v>
          </cell>
          <cell r="D3692" t="str">
            <v>Tablero Bifasico Con Puerta Y Espacio Para Totalizador 30 Circuitos Empotrar</v>
          </cell>
          <cell r="E3692" t="str">
            <v>UN</v>
          </cell>
          <cell r="F3692">
            <v>929526.7</v>
          </cell>
          <cell r="G3692">
            <v>42578</v>
          </cell>
        </row>
        <row r="3693">
          <cell r="C3693">
            <v>6976</v>
          </cell>
          <cell r="D3693" t="str">
            <v>Instalacion De Canaleta De 0.12 X 0.05 Mts Con Tapa</v>
          </cell>
          <cell r="E3693" t="str">
            <v>ML</v>
          </cell>
          <cell r="F3693">
            <v>28888.49</v>
          </cell>
          <cell r="G3693">
            <v>42578</v>
          </cell>
        </row>
        <row r="3694">
          <cell r="C3694">
            <v>6978</v>
          </cell>
          <cell r="D3694" t="str">
            <v>Salida Para Television Sin Cable</v>
          </cell>
          <cell r="E3694" t="str">
            <v>UN</v>
          </cell>
          <cell r="F3694">
            <v>64264.38</v>
          </cell>
          <cell r="G3694">
            <v>42578</v>
          </cell>
        </row>
        <row r="3695">
          <cell r="C3695">
            <v>6979</v>
          </cell>
          <cell r="D3695" t="str">
            <v>Pih. Tuberia Y Accesorio Acero - Carbon 1"</v>
          </cell>
          <cell r="E3695" t="str">
            <v>ML</v>
          </cell>
          <cell r="F3695">
            <v>33043.17</v>
          </cell>
          <cell r="G3695">
            <v>42578</v>
          </cell>
        </row>
        <row r="3696">
          <cell r="C3696">
            <v>6980</v>
          </cell>
          <cell r="D3696" t="str">
            <v>Pih. Suministro E Instalacion De Rociadores</v>
          </cell>
          <cell r="E3696" t="str">
            <v>UN</v>
          </cell>
          <cell r="F3696">
            <v>158219.56</v>
          </cell>
          <cell r="G3696">
            <v>42579</v>
          </cell>
        </row>
        <row r="3697">
          <cell r="C3697">
            <v>6981</v>
          </cell>
          <cell r="D3697" t="str">
            <v>Campamento, Instalacion Y Desmonte. Incluye Piso En Concreto Y Cubierta De Eternit, De 5.00 X 3.00 Mts</v>
          </cell>
          <cell r="E3697" t="str">
            <v>UN</v>
          </cell>
          <cell r="F3697">
            <v>2089708</v>
          </cell>
          <cell r="G3697">
            <v>42578</v>
          </cell>
        </row>
        <row r="3698">
          <cell r="C3698">
            <v>6982</v>
          </cell>
          <cell r="D3698" t="str">
            <v>Demoliciones</v>
          </cell>
          <cell r="E3698" t="str">
            <v>UN</v>
          </cell>
          <cell r="F3698">
            <v>15000000</v>
          </cell>
          <cell r="G3698">
            <v>42578</v>
          </cell>
        </row>
        <row r="3699">
          <cell r="C3699">
            <v>6983</v>
          </cell>
          <cell r="D3699" t="str">
            <v>Provision De Señalizacion Horizontal Y Vertical</v>
          </cell>
          <cell r="E3699" t="str">
            <v>GL</v>
          </cell>
          <cell r="F3699">
            <v>14419118.4</v>
          </cell>
          <cell r="G3699">
            <v>42578</v>
          </cell>
        </row>
        <row r="3700">
          <cell r="C3700">
            <v>6984</v>
          </cell>
          <cell r="D3700" t="str">
            <v>Provision De Semaforizacion</v>
          </cell>
          <cell r="E3700" t="str">
            <v>GL</v>
          </cell>
          <cell r="F3700">
            <v>28000000</v>
          </cell>
          <cell r="G3700">
            <v>42578</v>
          </cell>
        </row>
        <row r="3701">
          <cell r="C3701">
            <v>6985</v>
          </cell>
          <cell r="D3701" t="str">
            <v>Edu. Suministro E Instalacion De Tuberia Hierro Ductil Ranurado De 1/2" Sch 40. (Ver Diseño)</v>
          </cell>
          <cell r="E3701" t="str">
            <v>ML</v>
          </cell>
          <cell r="F3701">
            <v>22500</v>
          </cell>
          <cell r="G3701">
            <v>42578</v>
          </cell>
        </row>
        <row r="3702">
          <cell r="C3702">
            <v>6986</v>
          </cell>
          <cell r="D3702" t="str">
            <v>Edu. Suministro E Instalacion De Tuberia Hierro Ductil Ranurado De 1" Sch 40. (Ver Diseño)</v>
          </cell>
          <cell r="E3702" t="str">
            <v>ML</v>
          </cell>
          <cell r="F3702">
            <v>32000</v>
          </cell>
          <cell r="G3702">
            <v>42578</v>
          </cell>
        </row>
        <row r="3703">
          <cell r="C3703">
            <v>6987</v>
          </cell>
          <cell r="D3703" t="str">
            <v>Pih. Valvula De Compuerta 3" En Bronce</v>
          </cell>
          <cell r="E3703" t="str">
            <v>UN</v>
          </cell>
          <cell r="F3703">
            <v>880213.4</v>
          </cell>
          <cell r="G3703">
            <v>42578</v>
          </cell>
        </row>
        <row r="3704">
          <cell r="C3704">
            <v>6988</v>
          </cell>
          <cell r="D3704" t="str">
            <v>Pih. Prueba Hidraulica Sistema Contraincendios</v>
          </cell>
          <cell r="E3704" t="str">
            <v>UN</v>
          </cell>
          <cell r="F3704">
            <v>439213.4</v>
          </cell>
          <cell r="G3704">
            <v>42590</v>
          </cell>
        </row>
        <row r="3705">
          <cell r="C3705">
            <v>6989</v>
          </cell>
          <cell r="D3705" t="str">
            <v>Pih .Accesorios De Fijacion</v>
          </cell>
          <cell r="E3705" t="str">
            <v>UN</v>
          </cell>
          <cell r="F3705">
            <v>9580.7999999999993</v>
          </cell>
          <cell r="G3705">
            <v>42590</v>
          </cell>
        </row>
        <row r="3706">
          <cell r="C3706">
            <v>6990</v>
          </cell>
          <cell r="D3706" t="str">
            <v>Pih. Anclaje De Acero Inoxidable Para Antena</v>
          </cell>
          <cell r="E3706" t="str">
            <v>UN</v>
          </cell>
          <cell r="F3706">
            <v>39333</v>
          </cell>
          <cell r="G3706">
            <v>42579</v>
          </cell>
        </row>
        <row r="3707">
          <cell r="C3707">
            <v>6991</v>
          </cell>
          <cell r="D3707" t="str">
            <v>Pih. Antena G6 Y/O Direccionales</v>
          </cell>
          <cell r="E3707" t="str">
            <v>UN</v>
          </cell>
          <cell r="F3707">
            <v>428000.49</v>
          </cell>
          <cell r="G3707">
            <v>42584</v>
          </cell>
        </row>
        <row r="3708">
          <cell r="C3708">
            <v>6992</v>
          </cell>
          <cell r="D3708" t="str">
            <v>Pih. Patch Cord De 3 Ft Cat 6</v>
          </cell>
          <cell r="E3708" t="str">
            <v>UN</v>
          </cell>
          <cell r="F3708">
            <v>38061.599999999999</v>
          </cell>
          <cell r="G3708">
            <v>42579</v>
          </cell>
        </row>
        <row r="3709">
          <cell r="C3709">
            <v>6993</v>
          </cell>
          <cell r="D3709" t="str">
            <v>Pih. Bateria Estacionaria 800 Ah</v>
          </cell>
          <cell r="E3709" t="str">
            <v>UN</v>
          </cell>
          <cell r="F3709">
            <v>610632.98</v>
          </cell>
          <cell r="G3709">
            <v>42584</v>
          </cell>
        </row>
        <row r="3710">
          <cell r="C3710">
            <v>6994</v>
          </cell>
          <cell r="D3710" t="str">
            <v>Pih. Patch Cord De 5 Ft Cat 6</v>
          </cell>
          <cell r="E3710" t="str">
            <v>UN</v>
          </cell>
          <cell r="F3710">
            <v>41526.6</v>
          </cell>
          <cell r="G3710">
            <v>42579</v>
          </cell>
        </row>
        <row r="3711">
          <cell r="C3711">
            <v>6995</v>
          </cell>
          <cell r="D3711" t="str">
            <v>Pih. Suministro E Instalacion Gabinete Contraincendios</v>
          </cell>
          <cell r="E3711" t="str">
            <v>UN</v>
          </cell>
          <cell r="F3711">
            <v>2259703</v>
          </cell>
          <cell r="G3711">
            <v>42578</v>
          </cell>
        </row>
        <row r="3712">
          <cell r="C3712">
            <v>6997</v>
          </cell>
          <cell r="D3712" t="str">
            <v>Pih. Patch Panel De 24 Puertos Cat 6</v>
          </cell>
          <cell r="E3712" t="str">
            <v>UN</v>
          </cell>
          <cell r="F3712">
            <v>991991.34</v>
          </cell>
          <cell r="G3712">
            <v>42579</v>
          </cell>
        </row>
        <row r="3713">
          <cell r="C3713">
            <v>6998</v>
          </cell>
          <cell r="D3713" t="str">
            <v>Pih. Cable Rg8 Ref 9913 Belden O Similar</v>
          </cell>
          <cell r="E3713" t="str">
            <v>ML</v>
          </cell>
          <cell r="F3713">
            <v>509100.49</v>
          </cell>
          <cell r="G3713">
            <v>42579</v>
          </cell>
        </row>
        <row r="3714">
          <cell r="C3714">
            <v>6999</v>
          </cell>
          <cell r="D3714" t="str">
            <v>Pih. Suministro E Instalacion Siamesas</v>
          </cell>
          <cell r="E3714" t="str">
            <v>UN</v>
          </cell>
          <cell r="F3714">
            <v>2893911.8</v>
          </cell>
          <cell r="G3714">
            <v>42578</v>
          </cell>
        </row>
        <row r="3715">
          <cell r="C3715">
            <v>7003</v>
          </cell>
          <cell r="D3715" t="str">
            <v>Pih. Patch Panel De 16 Puertos Cat 6</v>
          </cell>
          <cell r="E3715" t="str">
            <v>UN</v>
          </cell>
          <cell r="F3715">
            <v>918701.34</v>
          </cell>
          <cell r="G3715">
            <v>42579</v>
          </cell>
        </row>
        <row r="3716">
          <cell r="C3716">
            <v>7004</v>
          </cell>
          <cell r="D3716" t="str">
            <v>Pih. Ventana En Aluminio De 2.00 X 0.40 Metros De Color Blanco, Vidrio Azul</v>
          </cell>
          <cell r="E3716" t="str">
            <v>UN</v>
          </cell>
          <cell r="F3716">
            <v>321477.56</v>
          </cell>
          <cell r="G3716">
            <v>42579</v>
          </cell>
        </row>
        <row r="3717">
          <cell r="C3717">
            <v>7005</v>
          </cell>
          <cell r="D3717" t="str">
            <v>Pih. Ventana En Vidrio Templado De 6 Mm De 1.50 X 1.40 Metros</v>
          </cell>
          <cell r="E3717" t="str">
            <v>UN</v>
          </cell>
          <cell r="F3717">
            <v>1272069.56</v>
          </cell>
          <cell r="G3717">
            <v>42579</v>
          </cell>
        </row>
        <row r="3718">
          <cell r="C3718">
            <v>7007</v>
          </cell>
          <cell r="D3718" t="str">
            <v>Pih. Patch Panel De 24 Puertos Cat 5</v>
          </cell>
          <cell r="E3718" t="str">
            <v>UN</v>
          </cell>
          <cell r="F3718">
            <v>687491.34</v>
          </cell>
          <cell r="G3718">
            <v>42579</v>
          </cell>
        </row>
        <row r="3719">
          <cell r="C3719">
            <v>7011</v>
          </cell>
          <cell r="D3719" t="str">
            <v>Pih. Puerta En Aluminio De 1.20 X 2.40 Metros Color Blanco</v>
          </cell>
          <cell r="E3719" t="str">
            <v>UN</v>
          </cell>
          <cell r="F3719">
            <v>1826329.11</v>
          </cell>
          <cell r="G3719">
            <v>42579</v>
          </cell>
        </row>
        <row r="3720">
          <cell r="C3720">
            <v>7012</v>
          </cell>
          <cell r="D3720" t="str">
            <v>Pih. Organizador De Cable Horizontal De 2 U</v>
          </cell>
          <cell r="E3720" t="str">
            <v>UN</v>
          </cell>
          <cell r="F3720">
            <v>278835.49</v>
          </cell>
          <cell r="G3720">
            <v>42579</v>
          </cell>
        </row>
        <row r="3721">
          <cell r="C3721">
            <v>7014</v>
          </cell>
          <cell r="D3721" t="str">
            <v>Pih. Puerta En Aluminio De 1.40 X 2.40 Metros Color Blanco</v>
          </cell>
          <cell r="E3721" t="str">
            <v>UN</v>
          </cell>
          <cell r="F3721">
            <v>2064356.11</v>
          </cell>
          <cell r="G3721">
            <v>42579</v>
          </cell>
        </row>
        <row r="3722">
          <cell r="C3722">
            <v>7015</v>
          </cell>
          <cell r="D3722" t="str">
            <v>Pih. Porton En Lamina Galvanizada De 3.00 X 3.00 Metros</v>
          </cell>
          <cell r="E3722" t="str">
            <v>UN</v>
          </cell>
          <cell r="F3722">
            <v>1435848.67</v>
          </cell>
          <cell r="G3722">
            <v>42579</v>
          </cell>
        </row>
        <row r="3723">
          <cell r="C3723">
            <v>7016</v>
          </cell>
          <cell r="D3723" t="str">
            <v>Pih. Cerramiento En Malla Eslabonada</v>
          </cell>
          <cell r="E3723" t="str">
            <v>M2</v>
          </cell>
          <cell r="F3723">
            <v>236156.22</v>
          </cell>
          <cell r="G3723">
            <v>42579</v>
          </cell>
        </row>
        <row r="3724">
          <cell r="C3724">
            <v>7017</v>
          </cell>
          <cell r="D3724" t="str">
            <v>Pih. Reja En Aluminio Tipo Bocadillo Color Blanco</v>
          </cell>
          <cell r="E3724" t="str">
            <v>M2</v>
          </cell>
          <cell r="F3724">
            <v>337974.56</v>
          </cell>
          <cell r="G3724">
            <v>42579</v>
          </cell>
        </row>
        <row r="3725">
          <cell r="C3725">
            <v>7018</v>
          </cell>
          <cell r="D3725" t="str">
            <v>Pih. Baranda En Tubo Galvanizado De 1"</v>
          </cell>
          <cell r="E3725" t="str">
            <v>ML</v>
          </cell>
          <cell r="F3725">
            <v>322505.78000000003</v>
          </cell>
          <cell r="G3725">
            <v>42579</v>
          </cell>
        </row>
        <row r="3726">
          <cell r="C3726">
            <v>7019</v>
          </cell>
          <cell r="D3726" t="str">
            <v>Pih. Baranda En Tubo Galvanizado De 1 1/2"</v>
          </cell>
          <cell r="E3726" t="str">
            <v>ML</v>
          </cell>
          <cell r="F3726">
            <v>445292.78</v>
          </cell>
          <cell r="G3726">
            <v>42579</v>
          </cell>
        </row>
        <row r="3727">
          <cell r="C3727">
            <v>7020</v>
          </cell>
          <cell r="D3727" t="str">
            <v>Pih. Conectores Mini Uhf Para Rg 58</v>
          </cell>
          <cell r="E3727" t="str">
            <v>UN</v>
          </cell>
          <cell r="F3727">
            <v>80967</v>
          </cell>
          <cell r="G3727">
            <v>42590</v>
          </cell>
        </row>
        <row r="3728">
          <cell r="C3728">
            <v>7021</v>
          </cell>
          <cell r="D3728" t="str">
            <v>Pih. Accesorios De Organizacion Y Marcacion X Mt De Cable</v>
          </cell>
          <cell r="E3728" t="str">
            <v>ML</v>
          </cell>
          <cell r="F3728">
            <v>4232.45</v>
          </cell>
          <cell r="G3728">
            <v>42579</v>
          </cell>
        </row>
        <row r="3729">
          <cell r="C3729">
            <v>7022</v>
          </cell>
          <cell r="D3729" t="str">
            <v>Pih. Fuente De Poder Astrom Sp150 Trnsyster</v>
          </cell>
          <cell r="E3729" t="str">
            <v>UN</v>
          </cell>
          <cell r="F3729">
            <v>738099.99</v>
          </cell>
          <cell r="G3729">
            <v>42579</v>
          </cell>
        </row>
        <row r="3730">
          <cell r="C3730">
            <v>7023</v>
          </cell>
          <cell r="D3730" t="str">
            <v>Pih. Suministro E Instalacion De Cubierta Techmetnespuma Pur 17 Mm, Color Rall 9002 Tipo Sandwich</v>
          </cell>
          <cell r="E3730" t="str">
            <v>M2</v>
          </cell>
          <cell r="F3730">
            <v>192060.95</v>
          </cell>
          <cell r="G3730">
            <v>42578</v>
          </cell>
        </row>
        <row r="3731">
          <cell r="C3731">
            <v>7024</v>
          </cell>
          <cell r="D3731" t="str">
            <v>Pih. Guayas De Acero De 1/8 0 3/16 Para Vientos</v>
          </cell>
          <cell r="E3731" t="str">
            <v>UN</v>
          </cell>
          <cell r="F3731">
            <v>51970.6</v>
          </cell>
          <cell r="G3731">
            <v>42579</v>
          </cell>
        </row>
        <row r="3732">
          <cell r="C3732">
            <v>7025</v>
          </cell>
          <cell r="D3732" t="str">
            <v>Pih. Certificacion De Puntos De Datos</v>
          </cell>
          <cell r="E3732" t="str">
            <v>UN</v>
          </cell>
          <cell r="F3732">
            <v>63715.24</v>
          </cell>
          <cell r="G3732">
            <v>42579</v>
          </cell>
        </row>
        <row r="3733">
          <cell r="C3733">
            <v>7026</v>
          </cell>
          <cell r="D3733" t="str">
            <v>Pih. Mastil En Tubo Galvanizado De 1/2 X 1/8 X 6</v>
          </cell>
          <cell r="E3733" t="str">
            <v>ML</v>
          </cell>
          <cell r="F3733">
            <v>169178</v>
          </cell>
          <cell r="G3733">
            <v>42579</v>
          </cell>
        </row>
        <row r="3734">
          <cell r="C3734">
            <v>7027</v>
          </cell>
          <cell r="D3734" t="str">
            <v>Pih. Switch 24 Puertos X 10/100 24 + 2 X 1000 Gbps Administrable Capa 2</v>
          </cell>
          <cell r="E3734" t="str">
            <v>UN</v>
          </cell>
          <cell r="F3734">
            <v>2709303.46</v>
          </cell>
          <cell r="G3734">
            <v>42579</v>
          </cell>
        </row>
        <row r="3735">
          <cell r="C3735">
            <v>7029</v>
          </cell>
          <cell r="D3735" t="str">
            <v>Pih. Planta Telefonica 3 Troncales 8 Extensiones</v>
          </cell>
          <cell r="E3735" t="str">
            <v>UN</v>
          </cell>
          <cell r="F3735">
            <v>4478161.9000000004</v>
          </cell>
          <cell r="G3735">
            <v>42579</v>
          </cell>
        </row>
        <row r="3736">
          <cell r="C3736">
            <v>7030</v>
          </cell>
          <cell r="D3736" t="str">
            <v>Pih. Camara Infraroja, 1/3 Ccd, 540 Lineas, Lente Varifocal De 2,8 A 12 Mm , 0 Lux 34 Leds, Icr Dia/Noche, 4 Mascaras De Privacidad, Ip66</v>
          </cell>
          <cell r="E3736" t="str">
            <v>UN</v>
          </cell>
          <cell r="F3736">
            <v>2534434.0299999998</v>
          </cell>
          <cell r="G3736">
            <v>42586</v>
          </cell>
        </row>
        <row r="3737">
          <cell r="C3737">
            <v>7032</v>
          </cell>
          <cell r="D3737" t="str">
            <v>Pih. Radio Base Pro 5100 25W 64 Ch Incluye Bateria Y Cargador</v>
          </cell>
          <cell r="E3737" t="str">
            <v>UN</v>
          </cell>
          <cell r="F3737">
            <v>2860199.99</v>
          </cell>
          <cell r="G3737">
            <v>42579</v>
          </cell>
        </row>
        <row r="3738">
          <cell r="C3738">
            <v>7033</v>
          </cell>
          <cell r="D3738" t="str">
            <v>Pih. Soporte Para Camara Fija</v>
          </cell>
          <cell r="E3738" t="str">
            <v>UN</v>
          </cell>
          <cell r="F3738">
            <v>178758</v>
          </cell>
          <cell r="G3738">
            <v>42579</v>
          </cell>
        </row>
        <row r="3739">
          <cell r="C3739">
            <v>7034</v>
          </cell>
          <cell r="D3739" t="str">
            <v>Pih. Toma Corrientes A 110 V Completo</v>
          </cell>
          <cell r="E3739" t="str">
            <v>UN</v>
          </cell>
          <cell r="F3739">
            <v>59425.66</v>
          </cell>
          <cell r="G3739">
            <v>42579</v>
          </cell>
        </row>
        <row r="3740">
          <cell r="C3740">
            <v>7035</v>
          </cell>
          <cell r="D3740" t="str">
            <v>Pih. Cyberdomo Camara Mobil 12 X Dia/Noche</v>
          </cell>
          <cell r="E3740" t="str">
            <v>UN</v>
          </cell>
          <cell r="F3740">
            <v>6348672.8099999996</v>
          </cell>
          <cell r="G3740">
            <v>42579</v>
          </cell>
        </row>
        <row r="3741">
          <cell r="C3741">
            <v>7037</v>
          </cell>
          <cell r="D3741" t="str">
            <v>Pih. Radio Portatiles Motorola Ep 450</v>
          </cell>
          <cell r="E3741" t="str">
            <v>UN</v>
          </cell>
          <cell r="F3741">
            <v>2930199.99</v>
          </cell>
          <cell r="G3741">
            <v>42579</v>
          </cell>
        </row>
        <row r="3742">
          <cell r="C3742">
            <v>7038</v>
          </cell>
          <cell r="D3742" t="str">
            <v>Pih. Suministro Y Montaje Estructura Metalica</v>
          </cell>
          <cell r="E3742" t="str">
            <v>KG</v>
          </cell>
          <cell r="F3742">
            <v>13852.76</v>
          </cell>
          <cell r="G3742">
            <v>42584</v>
          </cell>
        </row>
        <row r="3743">
          <cell r="C3743">
            <v>7040</v>
          </cell>
          <cell r="D3743" t="str">
            <v>Pih. Varilla Cooperwell 1.8 Monopolo A Tierra</v>
          </cell>
          <cell r="E3743" t="str">
            <v>UN</v>
          </cell>
          <cell r="F3743">
            <v>371054.94</v>
          </cell>
          <cell r="G3743">
            <v>42579</v>
          </cell>
        </row>
        <row r="3744">
          <cell r="C3744">
            <v>7041</v>
          </cell>
          <cell r="D3744" t="str">
            <v>Pih. Instalaciones Garantias Y Mano De Obra</v>
          </cell>
          <cell r="E3744" t="str">
            <v>GL</v>
          </cell>
          <cell r="F3744">
            <v>3750000</v>
          </cell>
          <cell r="G3744">
            <v>42579</v>
          </cell>
        </row>
        <row r="3745">
          <cell r="C3745">
            <v>7042</v>
          </cell>
          <cell r="D3745" t="str">
            <v>Pih. Legalizaciones</v>
          </cell>
          <cell r="E3745" t="str">
            <v>GL</v>
          </cell>
          <cell r="F3745">
            <v>1125000</v>
          </cell>
          <cell r="G3745">
            <v>42579</v>
          </cell>
        </row>
        <row r="3746">
          <cell r="C3746">
            <v>7043</v>
          </cell>
          <cell r="D3746" t="str">
            <v>Pih. Mantenimiento Y Asesoria Anual</v>
          </cell>
          <cell r="E3746" t="str">
            <v>GL</v>
          </cell>
          <cell r="F3746">
            <v>1875000</v>
          </cell>
          <cell r="G3746">
            <v>42579</v>
          </cell>
        </row>
        <row r="3747">
          <cell r="C3747">
            <v>7044</v>
          </cell>
          <cell r="D3747" t="str">
            <v>Pih. Capacitaciones</v>
          </cell>
          <cell r="E3747" t="str">
            <v>GL</v>
          </cell>
          <cell r="F3747">
            <v>7500000</v>
          </cell>
          <cell r="G3747">
            <v>42579</v>
          </cell>
        </row>
        <row r="3748">
          <cell r="C3748">
            <v>7045</v>
          </cell>
          <cell r="D3748" t="str">
            <v>Pih. Suministro E Instalacion De Minisplit De 18000 Btu</v>
          </cell>
          <cell r="E3748" t="str">
            <v>UN</v>
          </cell>
          <cell r="F3748">
            <v>4018027</v>
          </cell>
          <cell r="G3748">
            <v>42579</v>
          </cell>
        </row>
        <row r="3749">
          <cell r="C3749">
            <v>7046</v>
          </cell>
          <cell r="D3749" t="str">
            <v>Pih. Suministro E Instalacion De Minisplit De 12000 Btu</v>
          </cell>
          <cell r="E3749" t="str">
            <v>UN</v>
          </cell>
          <cell r="F3749">
            <v>3467919.49</v>
          </cell>
          <cell r="G3749">
            <v>42579</v>
          </cell>
        </row>
        <row r="3750">
          <cell r="C3750">
            <v>7047</v>
          </cell>
          <cell r="D3750" t="str">
            <v>Pih. Suministro E Instalacion De Minisplit De 9000 Btu</v>
          </cell>
          <cell r="E3750" t="str">
            <v>UN</v>
          </cell>
          <cell r="F3750">
            <v>3122938.09</v>
          </cell>
          <cell r="G3750">
            <v>42579</v>
          </cell>
        </row>
        <row r="3751">
          <cell r="C3751">
            <v>7048</v>
          </cell>
          <cell r="D3751" t="str">
            <v>Pih. Suministro E Instalacion De Cobre Tipo L 1/2</v>
          </cell>
          <cell r="E3751" t="str">
            <v>ML</v>
          </cell>
          <cell r="F3751">
            <v>71084.479999999996</v>
          </cell>
          <cell r="G3751">
            <v>42580</v>
          </cell>
        </row>
        <row r="3752">
          <cell r="C3752">
            <v>7049</v>
          </cell>
          <cell r="D3752" t="str">
            <v>Pih: Concreto Impermeabilizado De 4000 Psi Muros Tanque De Almacenamiento De Agua Potable, Incluye Monte Y Desmonte Formaleta</v>
          </cell>
          <cell r="E3752" t="str">
            <v>M3</v>
          </cell>
          <cell r="F3752">
            <v>980432.12</v>
          </cell>
          <cell r="G3752">
            <v>42578</v>
          </cell>
        </row>
        <row r="3753">
          <cell r="C3753">
            <v>7050</v>
          </cell>
          <cell r="D3753" t="str">
            <v>Pih. Suministro E Instalacion De Cobre Tipo L 3/4"</v>
          </cell>
          <cell r="E3753" t="str">
            <v>ML</v>
          </cell>
          <cell r="F3753">
            <v>99430.67</v>
          </cell>
          <cell r="G3753">
            <v>42579</v>
          </cell>
        </row>
        <row r="3754">
          <cell r="C3754">
            <v>7051</v>
          </cell>
          <cell r="D3754" t="str">
            <v>Pih. Suministro E Instalacion De Cobre Tipo L 1"</v>
          </cell>
          <cell r="E3754" t="str">
            <v>ML</v>
          </cell>
          <cell r="F3754">
            <v>144993.60000000001</v>
          </cell>
          <cell r="G3754">
            <v>42579</v>
          </cell>
        </row>
        <row r="3755">
          <cell r="C3755">
            <v>7052</v>
          </cell>
          <cell r="D3755" t="str">
            <v>Pih: Concreto Impermeabilizado De 4000 Psi Losa Tanque E=0,20</v>
          </cell>
          <cell r="E3755" t="str">
            <v>M2</v>
          </cell>
          <cell r="F3755">
            <v>282793.33</v>
          </cell>
          <cell r="G3755">
            <v>42579</v>
          </cell>
        </row>
        <row r="3756">
          <cell r="C3756">
            <v>7053</v>
          </cell>
          <cell r="D3756" t="str">
            <v>Pih. Suministro E Instalacion De Bomba De Vacio 2 Hp Con Doble Cabezote</v>
          </cell>
          <cell r="E3756" t="str">
            <v>UN</v>
          </cell>
          <cell r="F3756">
            <v>99486379</v>
          </cell>
          <cell r="G3756">
            <v>42579</v>
          </cell>
        </row>
        <row r="3757">
          <cell r="C3757">
            <v>7054</v>
          </cell>
          <cell r="D3757" t="str">
            <v>Pih. Soporte Para Camara Mobil</v>
          </cell>
          <cell r="E3757" t="str">
            <v>UN</v>
          </cell>
          <cell r="F3757">
            <v>276408</v>
          </cell>
          <cell r="G3757">
            <v>42579</v>
          </cell>
        </row>
        <row r="3758">
          <cell r="C3758">
            <v>7056</v>
          </cell>
          <cell r="D3758" t="str">
            <v>Pih. Videograbador De 16 Canales Con Dd De 1024 Gb</v>
          </cell>
          <cell r="E3758" t="str">
            <v>UN</v>
          </cell>
          <cell r="F3758">
            <v>7055531.3300000001</v>
          </cell>
          <cell r="G3758">
            <v>42579</v>
          </cell>
        </row>
        <row r="3759">
          <cell r="C3759">
            <v>7057</v>
          </cell>
          <cell r="D3759" t="str">
            <v>Pih: Suministro E Instalacion Cinta Pvc Sella Junta (0.22) Para Tanque De Almacenamiento</v>
          </cell>
          <cell r="E3759" t="str">
            <v>ML</v>
          </cell>
          <cell r="F3759">
            <v>55729.87</v>
          </cell>
          <cell r="G3759">
            <v>42578</v>
          </cell>
        </row>
        <row r="3760">
          <cell r="C3760">
            <v>7058</v>
          </cell>
          <cell r="D3760" t="str">
            <v>Pih: Excavacion Tanque De Tratamiento Agua Residuales Inclute Retroexcavadora</v>
          </cell>
          <cell r="E3760" t="str">
            <v>M3</v>
          </cell>
          <cell r="F3760">
            <v>29661.38</v>
          </cell>
          <cell r="G3760">
            <v>42578</v>
          </cell>
        </row>
        <row r="3761">
          <cell r="C3761">
            <v>7059</v>
          </cell>
          <cell r="D3761" t="str">
            <v xml:space="preserve"> Pih. Suministro E Instalacion De Alarma De Area 3 Gases Medicinales</v>
          </cell>
          <cell r="E3761" t="str">
            <v>UN</v>
          </cell>
          <cell r="F3761">
            <v>14099173.4</v>
          </cell>
          <cell r="G3761">
            <v>42579</v>
          </cell>
        </row>
        <row r="3762">
          <cell r="C3762">
            <v>7061</v>
          </cell>
          <cell r="D3762" t="str">
            <v>Pih: Placa En Concreto Para Fondo De Tanque Subterreaneo 4000 Psi</v>
          </cell>
          <cell r="E3762" t="str">
            <v>M3</v>
          </cell>
          <cell r="F3762">
            <v>845914.54</v>
          </cell>
          <cell r="G3762">
            <v>42578</v>
          </cell>
        </row>
        <row r="3763">
          <cell r="C3763">
            <v>7062</v>
          </cell>
          <cell r="D3763" t="str">
            <v>Pih. Lente Varifocal Para Camara Fija</v>
          </cell>
          <cell r="E3763" t="str">
            <v>UN</v>
          </cell>
          <cell r="F3763">
            <v>446207.39</v>
          </cell>
          <cell r="G3763">
            <v>42579</v>
          </cell>
        </row>
        <row r="3764">
          <cell r="C3764">
            <v>7064</v>
          </cell>
          <cell r="D3764" t="str">
            <v>Pih. Cable Coaxial Rg-6U</v>
          </cell>
          <cell r="E3764" t="str">
            <v>ML</v>
          </cell>
          <cell r="F3764">
            <v>7280.61</v>
          </cell>
          <cell r="G3764">
            <v>42579</v>
          </cell>
        </row>
        <row r="3765">
          <cell r="C3765">
            <v>7065</v>
          </cell>
          <cell r="D3765" t="str">
            <v>Pih. Suministro E Instalacion De Caja De Corte Para 3 Gases Medicinales</v>
          </cell>
          <cell r="E3765" t="str">
            <v>UN</v>
          </cell>
          <cell r="F3765">
            <v>1844986.4</v>
          </cell>
          <cell r="G3765">
            <v>42579</v>
          </cell>
        </row>
        <row r="3766">
          <cell r="C3766">
            <v>7067</v>
          </cell>
          <cell r="D3766" t="str">
            <v>Pih. Suministro E Instalacion De Valvula De Corte 1/2"</v>
          </cell>
          <cell r="E3766" t="str">
            <v>UN</v>
          </cell>
          <cell r="F3766">
            <v>295270.01</v>
          </cell>
          <cell r="G3766">
            <v>42579</v>
          </cell>
        </row>
        <row r="3767">
          <cell r="C3767">
            <v>7068</v>
          </cell>
          <cell r="D3767" t="str">
            <v>Pih. Conectores Bnc</v>
          </cell>
          <cell r="E3767" t="str">
            <v>UN</v>
          </cell>
          <cell r="F3767">
            <v>12803.61</v>
          </cell>
          <cell r="G3767">
            <v>42579</v>
          </cell>
        </row>
        <row r="3768">
          <cell r="C3768">
            <v>7069</v>
          </cell>
          <cell r="D3768" t="str">
            <v>Pih: Muro En Concreto Foso Ascensor E= 0,20 4000 Psi</v>
          </cell>
          <cell r="E3768" t="str">
            <v>M3</v>
          </cell>
          <cell r="F3768">
            <v>936585.2</v>
          </cell>
          <cell r="G3768">
            <v>42577</v>
          </cell>
        </row>
        <row r="3769">
          <cell r="C3769">
            <v>7070</v>
          </cell>
          <cell r="D3769" t="str">
            <v>Pih. Cable Vehicular Polarizado 14 Awg</v>
          </cell>
          <cell r="E3769" t="str">
            <v>ML</v>
          </cell>
          <cell r="F3769">
            <v>4779.8900000000003</v>
          </cell>
          <cell r="G3769">
            <v>42579</v>
          </cell>
        </row>
        <row r="3770">
          <cell r="C3770">
            <v>7071</v>
          </cell>
          <cell r="D3770" t="str">
            <v>Pih. Suministro E Instalacion De Valvula De Corte 3/4"</v>
          </cell>
          <cell r="E3770" t="str">
            <v>UN</v>
          </cell>
          <cell r="F3770">
            <v>326362.01</v>
          </cell>
          <cell r="G3770">
            <v>42579</v>
          </cell>
        </row>
        <row r="3771">
          <cell r="C3771">
            <v>7072</v>
          </cell>
          <cell r="D3771" t="str">
            <v>Pih. Adaptador De Corriente Para Camaras</v>
          </cell>
          <cell r="E3771" t="str">
            <v>UN</v>
          </cell>
          <cell r="F3771">
            <v>169377.49</v>
          </cell>
          <cell r="G3771">
            <v>42579</v>
          </cell>
        </row>
        <row r="3772">
          <cell r="C3772">
            <v>7073</v>
          </cell>
          <cell r="D3772" t="str">
            <v>Pih. Suministro E Instalacion De Valvula De Corte 1"</v>
          </cell>
          <cell r="E3772" t="str">
            <v>UN</v>
          </cell>
          <cell r="F3772">
            <v>559870.01</v>
          </cell>
          <cell r="G3772">
            <v>42579</v>
          </cell>
        </row>
        <row r="3773">
          <cell r="C3773">
            <v>7074</v>
          </cell>
          <cell r="D3773" t="str">
            <v>Pih. Suministro E Instalacion De Tomas Gases Medicinales (Oxigeno, Aire, Vacio)</v>
          </cell>
          <cell r="E3773" t="str">
            <v>UN</v>
          </cell>
          <cell r="F3773">
            <v>644193.4</v>
          </cell>
          <cell r="G3773">
            <v>42579</v>
          </cell>
        </row>
        <row r="3774">
          <cell r="C3774">
            <v>7075</v>
          </cell>
          <cell r="D3774" t="str">
            <v>Pih: Accesorio De Organizacion Fijacion</v>
          </cell>
          <cell r="E3774" t="str">
            <v>GL</v>
          </cell>
          <cell r="F3774">
            <v>1138715.99</v>
          </cell>
          <cell r="G3774">
            <v>42578</v>
          </cell>
        </row>
        <row r="3775">
          <cell r="C3775">
            <v>7076</v>
          </cell>
          <cell r="D3775" t="str">
            <v>Pih. Division De Baño En Lamina Con Recubrimiento Electrostatico</v>
          </cell>
          <cell r="E3775" t="str">
            <v>M2</v>
          </cell>
          <cell r="F3775">
            <v>964438.4</v>
          </cell>
          <cell r="G3775">
            <v>42579</v>
          </cell>
        </row>
        <row r="3776">
          <cell r="C3776">
            <v>7077</v>
          </cell>
          <cell r="D3776" t="str">
            <v>Pih: Capacitacion Basica</v>
          </cell>
          <cell r="E3776" t="str">
            <v>UN</v>
          </cell>
          <cell r="F3776">
            <v>0</v>
          </cell>
          <cell r="G3776">
            <v>42578</v>
          </cell>
        </row>
        <row r="3777">
          <cell r="C3777">
            <v>7078</v>
          </cell>
          <cell r="D3777" t="str">
            <v>Pih. Monitor Lcd De 21" Para Cctv Con Puerto Rgb/Vga</v>
          </cell>
          <cell r="E3777" t="str">
            <v>UN</v>
          </cell>
          <cell r="F3777">
            <v>3062040.98</v>
          </cell>
          <cell r="G3777">
            <v>42579</v>
          </cell>
        </row>
        <row r="3778">
          <cell r="C3778">
            <v>7079</v>
          </cell>
          <cell r="D3778" t="str">
            <v>Pih. Vidrio Templado De 6 Mm</v>
          </cell>
          <cell r="E3778" t="str">
            <v>M2</v>
          </cell>
          <cell r="F3778">
            <v>182778.56</v>
          </cell>
          <cell r="G3778">
            <v>42579</v>
          </cell>
        </row>
        <row r="3779">
          <cell r="C3779">
            <v>7082</v>
          </cell>
          <cell r="D3779" t="str">
            <v>Pih. Sofware De Acceso Remoto</v>
          </cell>
          <cell r="E3779" t="str">
            <v>UN</v>
          </cell>
          <cell r="F3779">
            <v>3265936.98</v>
          </cell>
          <cell r="G3779">
            <v>42579</v>
          </cell>
        </row>
        <row r="3780">
          <cell r="C3780">
            <v>7084</v>
          </cell>
          <cell r="D3780" t="str">
            <v>Pih: Ups De 6 Kva</v>
          </cell>
          <cell r="E3780" t="str">
            <v>UN</v>
          </cell>
          <cell r="F3780">
            <v>16902946.539999999</v>
          </cell>
          <cell r="G3780">
            <v>42578</v>
          </cell>
        </row>
        <row r="3781">
          <cell r="C3781">
            <v>7085</v>
          </cell>
          <cell r="D3781" t="str">
            <v>Pih. Capacitacion Basica</v>
          </cell>
          <cell r="E3781" t="str">
            <v>UN</v>
          </cell>
          <cell r="F3781">
            <v>1831050</v>
          </cell>
          <cell r="G3781">
            <v>42579</v>
          </cell>
        </row>
        <row r="3782">
          <cell r="C3782">
            <v>7086</v>
          </cell>
          <cell r="D3782" t="str">
            <v>Pih. Sensor De Alarma</v>
          </cell>
          <cell r="E3782" t="str">
            <v>UN</v>
          </cell>
          <cell r="F3782">
            <v>400565.99</v>
          </cell>
          <cell r="G3782">
            <v>42579</v>
          </cell>
        </row>
        <row r="3783">
          <cell r="C3783">
            <v>7087</v>
          </cell>
          <cell r="D3783" t="str">
            <v>Pih. Sirena</v>
          </cell>
          <cell r="E3783" t="str">
            <v>UN</v>
          </cell>
          <cell r="F3783">
            <v>306065.99</v>
          </cell>
          <cell r="G3783">
            <v>42579</v>
          </cell>
        </row>
        <row r="3784">
          <cell r="C3784">
            <v>7088</v>
          </cell>
          <cell r="D3784" t="str">
            <v>Pih. Panel De Alarma 6 Zonas</v>
          </cell>
          <cell r="E3784" t="str">
            <v>UN</v>
          </cell>
          <cell r="F3784">
            <v>2729569.9</v>
          </cell>
          <cell r="G3784">
            <v>42579</v>
          </cell>
        </row>
        <row r="3785">
          <cell r="C3785">
            <v>7090</v>
          </cell>
          <cell r="D3785" t="str">
            <v>Pih: Toma Polo A Tierra Aislado 15A Color Naranja Tipo Hospitalario</v>
          </cell>
          <cell r="E3785" t="str">
            <v>UN</v>
          </cell>
          <cell r="F3785">
            <v>49679.94</v>
          </cell>
          <cell r="G3785">
            <v>42578</v>
          </cell>
        </row>
        <row r="3786">
          <cell r="C3786">
            <v>7091</v>
          </cell>
          <cell r="D3786" t="str">
            <v>Pih. Cable De Instrumentacion Con Proteccion 2 X 16 Para Alarmas</v>
          </cell>
          <cell r="E3786" t="str">
            <v>ML</v>
          </cell>
          <cell r="F3786">
            <v>10992.8</v>
          </cell>
          <cell r="G3786">
            <v>42579</v>
          </cell>
        </row>
        <row r="3787">
          <cell r="C3787">
            <v>7092</v>
          </cell>
          <cell r="D3787" t="str">
            <v>Pih: Cable 3 N0. 12Thhn Fase Azul</v>
          </cell>
          <cell r="E3787" t="str">
            <v>ML</v>
          </cell>
          <cell r="F3787">
            <v>17980.14</v>
          </cell>
          <cell r="G3787">
            <v>42583</v>
          </cell>
        </row>
        <row r="3788">
          <cell r="C3788">
            <v>7093</v>
          </cell>
          <cell r="D3788" t="str">
            <v>Pih: Terminales De Autodesforre 3M</v>
          </cell>
          <cell r="E3788" t="str">
            <v>UN</v>
          </cell>
          <cell r="F3788">
            <v>5315.89</v>
          </cell>
          <cell r="G3788">
            <v>42578</v>
          </cell>
        </row>
        <row r="3789">
          <cell r="C3789">
            <v>7094</v>
          </cell>
          <cell r="D3789" t="str">
            <v>Pih. Cerradura De Acceso</v>
          </cell>
          <cell r="E3789" t="str">
            <v>UN</v>
          </cell>
          <cell r="F3789">
            <v>128314.46</v>
          </cell>
          <cell r="G3789">
            <v>42579</v>
          </cell>
        </row>
        <row r="3790">
          <cell r="C3790">
            <v>7095</v>
          </cell>
          <cell r="D3790" t="str">
            <v>Pih. Cerradura De Interiores</v>
          </cell>
          <cell r="E3790" t="str">
            <v>UN</v>
          </cell>
          <cell r="F3790">
            <v>99875.95</v>
          </cell>
          <cell r="G3790">
            <v>42579</v>
          </cell>
        </row>
        <row r="3791">
          <cell r="C3791">
            <v>7096</v>
          </cell>
          <cell r="D3791" t="str">
            <v>Pih. Cerradura De Baño</v>
          </cell>
          <cell r="E3791" t="str">
            <v>UN</v>
          </cell>
          <cell r="F3791">
            <v>67082.460000000006</v>
          </cell>
          <cell r="G3791">
            <v>42579</v>
          </cell>
        </row>
        <row r="3792">
          <cell r="C3792">
            <v>7097</v>
          </cell>
          <cell r="D3792" t="str">
            <v>Pih: Tablero De 12 Circuitos Con Espacio Para Totalizador</v>
          </cell>
          <cell r="E3792" t="str">
            <v>UN</v>
          </cell>
          <cell r="F3792">
            <v>388332.84</v>
          </cell>
          <cell r="G3792">
            <v>42578</v>
          </cell>
        </row>
        <row r="3793">
          <cell r="C3793">
            <v>7098</v>
          </cell>
          <cell r="D3793" t="str">
            <v>Pih. Tuberia Emt De 1 1/2" Con Accesorios (Curvas, Conectores, Grapas)</v>
          </cell>
          <cell r="E3793" t="str">
            <v>ML</v>
          </cell>
          <cell r="F3793">
            <v>26524.44</v>
          </cell>
          <cell r="G3793">
            <v>42578</v>
          </cell>
        </row>
        <row r="3794">
          <cell r="C3794">
            <v>7099</v>
          </cell>
          <cell r="D3794" t="str">
            <v>Pih: Totalizador Industrial De 3 X 50A</v>
          </cell>
          <cell r="E3794" t="str">
            <v>UN</v>
          </cell>
          <cell r="F3794">
            <v>484137.48</v>
          </cell>
          <cell r="G3794">
            <v>42578</v>
          </cell>
        </row>
        <row r="3795">
          <cell r="C3795">
            <v>7100</v>
          </cell>
          <cell r="D3795" t="str">
            <v>Pih. Tuberia Emt De 1 1/2" Con Accesorios (Curvas, Conectores, Grapas)</v>
          </cell>
          <cell r="E3795" t="str">
            <v>ML</v>
          </cell>
          <cell r="F3795">
            <v>26524.44</v>
          </cell>
          <cell r="G3795">
            <v>42579</v>
          </cell>
        </row>
        <row r="3796">
          <cell r="C3796">
            <v>7101</v>
          </cell>
          <cell r="D3796" t="str">
            <v>Pih. Tuberia Pvc De 1/2" Con Accesorios (Curvas, Conectores, Grapas)</v>
          </cell>
          <cell r="E3796" t="str">
            <v>ML</v>
          </cell>
          <cell r="F3796">
            <v>8371.7800000000007</v>
          </cell>
          <cell r="G3796">
            <v>42579</v>
          </cell>
        </row>
        <row r="3797">
          <cell r="C3797">
            <v>7102</v>
          </cell>
          <cell r="D3797" t="str">
            <v>Pih. Tuberia Pvc De 3/4" Con Acessorios (Curvas, Conectores, Grapas)</v>
          </cell>
          <cell r="E3797" t="str">
            <v>ML</v>
          </cell>
          <cell r="F3797">
            <v>9276.7800000000007</v>
          </cell>
          <cell r="G3797">
            <v>42579</v>
          </cell>
        </row>
        <row r="3798">
          <cell r="C3798">
            <v>7103</v>
          </cell>
          <cell r="D3798" t="str">
            <v>Pih. Caja 5800 (2 X 4) Plastica</v>
          </cell>
          <cell r="E3798" t="str">
            <v>UN</v>
          </cell>
          <cell r="F3798">
            <v>4685.8900000000003</v>
          </cell>
          <cell r="G3798">
            <v>42579</v>
          </cell>
        </row>
        <row r="3799">
          <cell r="C3799">
            <v>7104</v>
          </cell>
          <cell r="D3799" t="str">
            <v>Pih. Totalizador Industrial De 3 X 30A</v>
          </cell>
          <cell r="E3799" t="str">
            <v>UN</v>
          </cell>
          <cell r="F3799">
            <v>358557.48</v>
          </cell>
          <cell r="G3799">
            <v>42578</v>
          </cell>
        </row>
        <row r="3800">
          <cell r="C3800">
            <v>7105</v>
          </cell>
          <cell r="D3800" t="str">
            <v>Pih. Caja 2400 (4 X 4) Plastica</v>
          </cell>
          <cell r="E3800" t="str">
            <v>UN</v>
          </cell>
          <cell r="F3800">
            <v>5000.8900000000003</v>
          </cell>
          <cell r="G3800">
            <v>42579</v>
          </cell>
        </row>
        <row r="3801">
          <cell r="C3801">
            <v>7106</v>
          </cell>
          <cell r="D3801" t="str">
            <v>Pih. Caja De Paso De 15 X 15</v>
          </cell>
          <cell r="E3801" t="str">
            <v>UN</v>
          </cell>
          <cell r="F3801">
            <v>26590.78</v>
          </cell>
          <cell r="G3801">
            <v>42579</v>
          </cell>
        </row>
        <row r="3802">
          <cell r="C3802">
            <v>7107</v>
          </cell>
          <cell r="D3802" t="str">
            <v>Pih. Caja De Paso De 20 X 20</v>
          </cell>
          <cell r="E3802" t="str">
            <v>UN</v>
          </cell>
          <cell r="F3802">
            <v>32890.78</v>
          </cell>
          <cell r="G3802">
            <v>42579</v>
          </cell>
        </row>
        <row r="3803">
          <cell r="C3803">
            <v>7108</v>
          </cell>
          <cell r="D3803" t="str">
            <v>Pih. Breaker Monopolar De 1 X 20 Amperios</v>
          </cell>
          <cell r="E3803" t="str">
            <v>UN</v>
          </cell>
          <cell r="F3803">
            <v>21695.89</v>
          </cell>
          <cell r="G3803">
            <v>42579</v>
          </cell>
        </row>
        <row r="3804">
          <cell r="C3804">
            <v>7109</v>
          </cell>
          <cell r="D3804" t="str">
            <v>Pih. Acometida Ups 3 - 8 Kva</v>
          </cell>
          <cell r="E3804" t="str">
            <v>ML</v>
          </cell>
          <cell r="F3804">
            <v>69137.88</v>
          </cell>
          <cell r="G3804">
            <v>42579</v>
          </cell>
        </row>
        <row r="3805">
          <cell r="C3805">
            <v>7110</v>
          </cell>
          <cell r="D3805" t="str">
            <v>Pih. Tuberia Emt De 1/2" Con Accesorios (Curvas, Conectores, Grapas)</v>
          </cell>
          <cell r="E3805" t="str">
            <v>ML</v>
          </cell>
          <cell r="F3805">
            <v>13284.72</v>
          </cell>
          <cell r="G3805">
            <v>42579</v>
          </cell>
        </row>
        <row r="3806">
          <cell r="C3806">
            <v>7111</v>
          </cell>
          <cell r="D3806" t="str">
            <v>Pih. Tuberia Emt De 3/4" Con Accesorios (Curvas, Conectores, Grapas)</v>
          </cell>
          <cell r="E3806" t="str">
            <v>ML</v>
          </cell>
          <cell r="F3806">
            <v>17142.62</v>
          </cell>
          <cell r="G3806">
            <v>42579</v>
          </cell>
        </row>
        <row r="3807">
          <cell r="C3807">
            <v>7112</v>
          </cell>
          <cell r="D3807" t="str">
            <v>Pih. Instalacion Ysuministro Puerta 0.70 X 2.40</v>
          </cell>
          <cell r="E3807" t="str">
            <v>UN</v>
          </cell>
          <cell r="F3807">
            <v>811747.11</v>
          </cell>
          <cell r="G3807">
            <v>42579</v>
          </cell>
        </row>
        <row r="3808">
          <cell r="C3808">
            <v>7113</v>
          </cell>
          <cell r="D3808" t="str">
            <v>Pih. Fallebas</v>
          </cell>
          <cell r="E3808" t="str">
            <v>UN</v>
          </cell>
          <cell r="F3808">
            <v>65521.37</v>
          </cell>
          <cell r="G3808">
            <v>42579</v>
          </cell>
        </row>
        <row r="3809">
          <cell r="C3809">
            <v>7114</v>
          </cell>
          <cell r="D3809" t="str">
            <v>Pih. Certificacion De Puntos De Datos</v>
          </cell>
          <cell r="E3809" t="str">
            <v>UN</v>
          </cell>
          <cell r="F3809">
            <v>61035</v>
          </cell>
          <cell r="G3809">
            <v>42579</v>
          </cell>
        </row>
        <row r="3810">
          <cell r="C3810">
            <v>7115</v>
          </cell>
          <cell r="D3810" t="str">
            <v>Pih. Excavacion A Maquina Y Retiro De Material</v>
          </cell>
          <cell r="E3810" t="str">
            <v>M3</v>
          </cell>
          <cell r="F3810">
            <v>28400.28</v>
          </cell>
          <cell r="G3810">
            <v>42579</v>
          </cell>
        </row>
        <row r="3811">
          <cell r="C3811">
            <v>7116</v>
          </cell>
          <cell r="D3811" t="str">
            <v>Pih. Ascensor 5 Paradas</v>
          </cell>
          <cell r="E3811" t="str">
            <v>UN</v>
          </cell>
          <cell r="F3811">
            <v>146805456</v>
          </cell>
          <cell r="G3811">
            <v>42583</v>
          </cell>
        </row>
        <row r="3812">
          <cell r="C3812">
            <v>7117</v>
          </cell>
          <cell r="D3812" t="str">
            <v>Pih. Ascensor Camillero 5 Paradas</v>
          </cell>
          <cell r="E3812" t="str">
            <v>UN</v>
          </cell>
          <cell r="F3812">
            <v>223313800.06</v>
          </cell>
          <cell r="G3812">
            <v>42583</v>
          </cell>
        </row>
        <row r="3813">
          <cell r="C3813">
            <v>7118</v>
          </cell>
          <cell r="D3813" t="str">
            <v>Pih. Gabinete De 1.55 M</v>
          </cell>
          <cell r="E3813" t="str">
            <v>UN</v>
          </cell>
          <cell r="F3813">
            <v>4168628.43</v>
          </cell>
          <cell r="G3813">
            <v>42583</v>
          </cell>
        </row>
        <row r="3814">
          <cell r="C3814">
            <v>7119</v>
          </cell>
          <cell r="D3814" t="str">
            <v>Pih. Modulo De 1 Jack Rj45, Cat 6</v>
          </cell>
          <cell r="E3814" t="str">
            <v>UN</v>
          </cell>
          <cell r="F3814">
            <v>34037.620000000003</v>
          </cell>
          <cell r="G3814">
            <v>42583</v>
          </cell>
        </row>
        <row r="3815">
          <cell r="C3815">
            <v>7120</v>
          </cell>
          <cell r="D3815" t="str">
            <v>Pih. Switch De 16 Puertos X 10/100 Basetx No Administrable</v>
          </cell>
          <cell r="E3815" t="str">
            <v>UN</v>
          </cell>
          <cell r="F3815">
            <v>2393531.33</v>
          </cell>
          <cell r="G3815">
            <v>42584</v>
          </cell>
        </row>
        <row r="3816">
          <cell r="C3816">
            <v>7121</v>
          </cell>
          <cell r="D3816" t="str">
            <v>Pih. Camara Fija Autoiris Color 480 Tvl Dia / Noche</v>
          </cell>
          <cell r="E3816" t="str">
            <v>UN</v>
          </cell>
          <cell r="F3816">
            <v>2478735</v>
          </cell>
          <cell r="G3816">
            <v>42580</v>
          </cell>
        </row>
        <row r="3817">
          <cell r="C3817">
            <v>7122</v>
          </cell>
          <cell r="D3817" t="str">
            <v>Pih. Videograbador De 16 Canales Con Dd De 1024 Gb</v>
          </cell>
          <cell r="E3817" t="str">
            <v>UN</v>
          </cell>
          <cell r="F3817">
            <v>7055531.3300000001</v>
          </cell>
          <cell r="G3817">
            <v>42584</v>
          </cell>
        </row>
        <row r="3818">
          <cell r="C3818">
            <v>7123</v>
          </cell>
          <cell r="D3818" t="str">
            <v>Pih. Construccion , Instalacion Y Puesta De Planta De Tratamiento - Tanques (Eqa-01, D=1,7 M- Mbbr-01, D=1,30;  Cla-01 D=1,7 Mts) Incluye :  Tanque De Tratamiento Biologico - Tablero Electrico - Soplador Regenerativo - Bombas Sumergibles, Dosificadoras, Tuberias Y Valvula</v>
          </cell>
          <cell r="E3818" t="str">
            <v>UN</v>
          </cell>
          <cell r="F3818">
            <v>137500000</v>
          </cell>
          <cell r="G3818">
            <v>42583</v>
          </cell>
        </row>
        <row r="3819">
          <cell r="C3819">
            <v>7124</v>
          </cell>
          <cell r="D3819" t="str">
            <v>Pih. Tanque Industrial Subterraneo, Cilindrico Horizontal Con Fondo Abombados De 42000 Lts, Diametro 2,60 Mt, Longitud De 8 Mt, Espesor 10 Mm Rn Plastico Reforzado En Fibra De Vidrio.</v>
          </cell>
          <cell r="E3819" t="str">
            <v>UN</v>
          </cell>
          <cell r="F3819">
            <v>55482970.899999999</v>
          </cell>
          <cell r="G3819">
            <v>42583</v>
          </cell>
        </row>
        <row r="3820">
          <cell r="C3820">
            <v>7125</v>
          </cell>
          <cell r="D3820" t="str">
            <v>Pih. Multitoma Para Gabinete Tipo Hospitalario Para Rack</v>
          </cell>
          <cell r="E3820" t="str">
            <v>UN</v>
          </cell>
          <cell r="F3820">
            <v>355280.35</v>
          </cell>
          <cell r="G3820">
            <v>42584</v>
          </cell>
        </row>
        <row r="3821">
          <cell r="C3821">
            <v>7126</v>
          </cell>
          <cell r="D3821" t="str">
            <v>Pih. Ups De 6 Kva</v>
          </cell>
          <cell r="E3821" t="str">
            <v>UN</v>
          </cell>
          <cell r="F3821">
            <v>16907407.84</v>
          </cell>
          <cell r="G3821">
            <v>42584</v>
          </cell>
        </row>
        <row r="3822">
          <cell r="C3822">
            <v>7127</v>
          </cell>
          <cell r="D3822" t="str">
            <v>Pih. Provision Para Publicacion Y Gestion Social</v>
          </cell>
          <cell r="E3822" t="str">
            <v>GL</v>
          </cell>
          <cell r="F3822">
            <v>534217877.10000002</v>
          </cell>
          <cell r="G3822">
            <v>42580</v>
          </cell>
        </row>
        <row r="3823">
          <cell r="C3823">
            <v>7137</v>
          </cell>
          <cell r="D3823" t="str">
            <v>Manejo Y Control De Aguas (Ver Diseño)</v>
          </cell>
          <cell r="E3823" t="str">
            <v>GL</v>
          </cell>
          <cell r="F3823">
            <v>47124000</v>
          </cell>
          <cell r="G3823">
            <v>42587</v>
          </cell>
        </row>
        <row r="3824">
          <cell r="C3824">
            <v>7138</v>
          </cell>
          <cell r="D3824" t="str">
            <v>Demolicion De Zonas De Vivienda</v>
          </cell>
          <cell r="E3824" t="str">
            <v>M2</v>
          </cell>
          <cell r="F3824">
            <v>17462.5</v>
          </cell>
          <cell r="G3824">
            <v>42587</v>
          </cell>
        </row>
        <row r="3825">
          <cell r="C3825">
            <v>7139</v>
          </cell>
          <cell r="D3825" t="str">
            <v>Adecuacion Y Restauracion De Zonas Aledañas Que Se Cancelaran Por Actividades Realizadas Hasta Agotar Monto</v>
          </cell>
          <cell r="E3825" t="str">
            <v>GL</v>
          </cell>
          <cell r="F3825">
            <v>269178000</v>
          </cell>
          <cell r="G3825">
            <v>42587</v>
          </cell>
        </row>
        <row r="3826">
          <cell r="C3826">
            <v>7140</v>
          </cell>
          <cell r="D3826" t="str">
            <v>Construccion De Puentes Peatonales, Longitud = 6.00 Metros (Ver Diseño)</v>
          </cell>
          <cell r="E3826" t="str">
            <v>UN</v>
          </cell>
          <cell r="F3826">
            <v>62832000</v>
          </cell>
          <cell r="G3826">
            <v>42587</v>
          </cell>
        </row>
        <row r="3827">
          <cell r="C3827">
            <v>7141</v>
          </cell>
          <cell r="D3827" t="str">
            <v>Limpieza General (Ver Diseño)</v>
          </cell>
          <cell r="E3827" t="str">
            <v>M3</v>
          </cell>
          <cell r="F3827">
            <v>38620</v>
          </cell>
          <cell r="G3827">
            <v>42587</v>
          </cell>
        </row>
        <row r="3828">
          <cell r="C3828">
            <v>7142</v>
          </cell>
          <cell r="D3828" t="str">
            <v>Pasacalles De 1.00 X 6.00 Metros (Ver Diseño)</v>
          </cell>
          <cell r="E3828" t="str">
            <v>UN</v>
          </cell>
          <cell r="F3828">
            <v>235620</v>
          </cell>
          <cell r="G3828">
            <v>42587</v>
          </cell>
        </row>
        <row r="3829">
          <cell r="C3829">
            <v>7143</v>
          </cell>
          <cell r="D3829" t="str">
            <v>Valla Informativa De 3.00 X 6.00 Metros Con Estructura De Fijacion En Cercha Metalica (Ver Diseño)</v>
          </cell>
          <cell r="E3829" t="str">
            <v>UN</v>
          </cell>
          <cell r="F3829">
            <v>10566400</v>
          </cell>
          <cell r="G3829">
            <v>42587</v>
          </cell>
        </row>
        <row r="3830">
          <cell r="C3830">
            <v>7144</v>
          </cell>
          <cell r="D3830" t="str">
            <v>Manejo Socio Ambiental (Ver Diseño)</v>
          </cell>
          <cell r="E3830" t="str">
            <v>GL</v>
          </cell>
          <cell r="F3830">
            <v>23562000</v>
          </cell>
          <cell r="G3830">
            <v>42587</v>
          </cell>
        </row>
        <row r="3831">
          <cell r="C3831">
            <v>7145</v>
          </cell>
          <cell r="D3831" t="str">
            <v>Diseño Del Proyecto De Canalizacion</v>
          </cell>
          <cell r="E3831" t="str">
            <v>GL</v>
          </cell>
          <cell r="F3831">
            <v>55000000</v>
          </cell>
          <cell r="G3831">
            <v>42587</v>
          </cell>
        </row>
        <row r="3832">
          <cell r="C3832">
            <v>7146</v>
          </cell>
          <cell r="D3832" t="str">
            <v>Adquisicion De Viviendas Que Impidan La Canalizacion Del Arroyo Hasta Agotar Monto</v>
          </cell>
          <cell r="E3832" t="str">
            <v>GL</v>
          </cell>
          <cell r="F3832">
            <v>420000000</v>
          </cell>
          <cell r="G3832">
            <v>42587</v>
          </cell>
        </row>
        <row r="3833">
          <cell r="C3833">
            <v>7147</v>
          </cell>
          <cell r="D3833" t="str">
            <v>Suministro E Instalacion De Tuberia De Agua Potable De 2" De Diametro En Pvc, Incluye Excavacion (Ver Diseño)</v>
          </cell>
          <cell r="E3833" t="str">
            <v>ML</v>
          </cell>
          <cell r="F3833">
            <v>149226</v>
          </cell>
          <cell r="G3833">
            <v>42587</v>
          </cell>
        </row>
        <row r="3834">
          <cell r="C3834">
            <v>7148</v>
          </cell>
          <cell r="D3834" t="str">
            <v>Suministro E Instalacion De Tuberia Sanitaria De 8" En Pvc, Incluye Excavacion (Ver Diseño)</v>
          </cell>
          <cell r="E3834" t="str">
            <v>ML</v>
          </cell>
          <cell r="F3834">
            <v>148500</v>
          </cell>
          <cell r="G3834">
            <v>42587</v>
          </cell>
        </row>
        <row r="3835">
          <cell r="C3835">
            <v>7152</v>
          </cell>
          <cell r="D3835" t="str">
            <v>Pilote Pre Excavado D = 0.60 Metros, En Concreto De 4000 Psi</v>
          </cell>
          <cell r="E3835" t="str">
            <v>ML</v>
          </cell>
          <cell r="F3835">
            <v>556845.42000000004</v>
          </cell>
          <cell r="G3835">
            <v>42591</v>
          </cell>
        </row>
        <row r="3836">
          <cell r="C3836">
            <v>7155</v>
          </cell>
          <cell r="D3836" t="str">
            <v>Demolición De Pilote D = 0.60 Metros De Concreto Armado</v>
          </cell>
          <cell r="E3836" t="str">
            <v>ML</v>
          </cell>
          <cell r="F3836">
            <v>141068.20000000001</v>
          </cell>
          <cell r="G3836">
            <v>42587</v>
          </cell>
        </row>
        <row r="3837">
          <cell r="C3837">
            <v>7158</v>
          </cell>
          <cell r="D3837" t="str">
            <v>Viga De Atado / Coronación De Pantalla Pilotes De 0.60 X 0.40 Metros</v>
          </cell>
          <cell r="E3837" t="str">
            <v>ML</v>
          </cell>
          <cell r="F3837">
            <v>360051.26</v>
          </cell>
          <cell r="G3837">
            <v>42587</v>
          </cell>
        </row>
        <row r="3838">
          <cell r="C3838">
            <v>7159</v>
          </cell>
          <cell r="D3838" t="str">
            <v>Cerramiento En Malla Eslabonada H = 1.80 Metros, Incluye Desmontaje (Varios Usos)</v>
          </cell>
          <cell r="E3838" t="str">
            <v>ML</v>
          </cell>
          <cell r="F3838">
            <v>37356.58</v>
          </cell>
          <cell r="G3838">
            <v>42587</v>
          </cell>
        </row>
        <row r="3839">
          <cell r="C3839">
            <v>7160</v>
          </cell>
          <cell r="D3839" t="str">
            <v>Prvc. Instalacion De Codos Grp Y/O Pvc Dn 1500 Pn=1 Sn 2500 (0-30º)</v>
          </cell>
          <cell r="E3839" t="str">
            <v>UN</v>
          </cell>
          <cell r="F3839">
            <v>877801.84</v>
          </cell>
          <cell r="G3839">
            <v>42591</v>
          </cell>
        </row>
        <row r="3840">
          <cell r="C3840">
            <v>7161</v>
          </cell>
          <cell r="D3840" t="str">
            <v>Prvc. Instalacionde Tuberias En Grp Y/O Pvc De Diametro 1500 Mm, Pn=1.00 Sn 2500</v>
          </cell>
          <cell r="E3840" t="str">
            <v>ML</v>
          </cell>
          <cell r="F3840">
            <v>107589.64</v>
          </cell>
          <cell r="G3840">
            <v>42591</v>
          </cell>
        </row>
        <row r="3841">
          <cell r="C3841">
            <v>7163</v>
          </cell>
          <cell r="D3841" t="str">
            <v>Prvc. Suminidtro De Tee De 1,500 X 1,500 Mm, Sn 2500, Incluye Uniones, Accesorio Y Transporte</v>
          </cell>
          <cell r="E3841" t="str">
            <v>UN</v>
          </cell>
          <cell r="F3841">
            <v>19934000</v>
          </cell>
          <cell r="G3841">
            <v>42591</v>
          </cell>
        </row>
        <row r="3842">
          <cell r="C3842">
            <v>7165</v>
          </cell>
          <cell r="D3842" t="str">
            <v>Prvc. Suministro Codos Grp Y/O Pvc Dn 2200 Pn=1 Sn 2500 (0º-30º) Incluye Union Y Transporte</v>
          </cell>
          <cell r="E3842" t="str">
            <v>UN</v>
          </cell>
          <cell r="F3842">
            <v>10352000</v>
          </cell>
          <cell r="G3842">
            <v>42591</v>
          </cell>
        </row>
        <row r="3843">
          <cell r="C3843">
            <v>7167</v>
          </cell>
          <cell r="D3843" t="str">
            <v>Prvc. Suministro Codos Grp Y/O Pvc Dn 1500 Pn=1 Sn 2500 (0º-30º) Incluye Union Y Transporte</v>
          </cell>
          <cell r="E3843" t="str">
            <v>UN</v>
          </cell>
          <cell r="F3843">
            <v>5094000</v>
          </cell>
          <cell r="G3843">
            <v>42591</v>
          </cell>
        </row>
        <row r="3844">
          <cell r="C3844">
            <v>7169</v>
          </cell>
          <cell r="D3844" t="str">
            <v>Prvc. Suministro De Tuberia En Grp Y/O Pvc De Diametro 1500 Mm, Pn=1, Sn 2500, Incluye Union Y Transporte</v>
          </cell>
          <cell r="E3844" t="str">
            <v>ML</v>
          </cell>
          <cell r="F3844">
            <v>1634346</v>
          </cell>
          <cell r="G3844">
            <v>42591</v>
          </cell>
        </row>
        <row r="3845">
          <cell r="C3845">
            <v>7170</v>
          </cell>
          <cell r="D3845" t="str">
            <v>Prvc. Instalacion De Tee De 1,500 X 1,500 Mm, Sn 2500, Incluye Uniones, Accesorios Y Transporte</v>
          </cell>
          <cell r="E3845" t="str">
            <v>UN</v>
          </cell>
          <cell r="F3845">
            <v>815673.45</v>
          </cell>
          <cell r="G3845">
            <v>42591</v>
          </cell>
        </row>
        <row r="3846">
          <cell r="C3846">
            <v>7171</v>
          </cell>
          <cell r="D3846" t="str">
            <v>Prvc. Suplemento De Trabajo En Tensión Retiro Puente De Línea Trifásico M.T.</v>
          </cell>
          <cell r="E3846" t="str">
            <v>UN</v>
          </cell>
          <cell r="F3846">
            <v>27607.94</v>
          </cell>
          <cell r="G3846">
            <v>42591</v>
          </cell>
        </row>
        <row r="3847">
          <cell r="C3847">
            <v>7172</v>
          </cell>
          <cell r="D3847" t="str">
            <v>P. Paisajismo General Zona Verde, Incluye: Coccoloba Uvifera-Uva De Playa Densidad 5 X M2 Conocardus Rectus-Mangle Verde-Densidad 4 X M2 Conocardus Erectus-Mangle Plateado-Densidad 4 X M2 Leucophylumfrytences-Frailejon Densidad 4 X M2 Bougainvillea Spectabilis-Trinitarias Surtidas Densidad 3 X M2 Carissa Macrocarda-Monedita Densidad 8 X M2 Sheflera Arboricola-Sheflera Densidad 6 X M2 Suinglea Glutinosa-Suingla O Limoncillo Densidad 6 X M2 (Ver Diseño).</v>
          </cell>
          <cell r="E3847" t="str">
            <v>M2</v>
          </cell>
          <cell r="F3847">
            <v>110093.58</v>
          </cell>
          <cell r="G3847">
            <v>42599</v>
          </cell>
        </row>
        <row r="3848">
          <cell r="C3848">
            <v>7173</v>
          </cell>
          <cell r="D3848" t="str">
            <v>Desmonte De Cielo Raso A Una Altura &lt; 3.00 Metros, Incluye Retiro De Material</v>
          </cell>
          <cell r="E3848" t="str">
            <v>M2</v>
          </cell>
          <cell r="F3848">
            <v>9506.75</v>
          </cell>
          <cell r="G3848">
            <v>42600</v>
          </cell>
        </row>
        <row r="3849">
          <cell r="C3849">
            <v>7174</v>
          </cell>
          <cell r="D3849" t="str">
            <v>Desmonte De Unidad De Acondicionador De Aire Tipo Split Con Manejadora Y Reubicación (Incluye Regata, Materiales Y Puesta En Funcionamiento)</v>
          </cell>
          <cell r="E3849" t="str">
            <v>UN</v>
          </cell>
          <cell r="F3849">
            <v>400000</v>
          </cell>
          <cell r="G3849">
            <v>42601</v>
          </cell>
        </row>
        <row r="3850">
          <cell r="C3850">
            <v>7175</v>
          </cell>
          <cell r="D3850" t="str">
            <v>Dado De Anclaje De Dovelas En Concreto De 3000 Psi De 0.30 X 0.30 X 0.30 Metros, Incluye Excavación Y Acero De Refuerzo</v>
          </cell>
          <cell r="E3850" t="str">
            <v>UN</v>
          </cell>
          <cell r="F3850">
            <v>16210.76</v>
          </cell>
          <cell r="G3850">
            <v>42600</v>
          </cell>
        </row>
        <row r="3851">
          <cell r="C3851">
            <v>7177</v>
          </cell>
          <cell r="D3851" t="str">
            <v>Banca En Concreto De 3000 Psi Impermabilizado, E = 0.08 Metros Y Ancho 0.45 Metros, Incluye Acero De Refuerzo, Varilla De 3/8" En Cuadricula De 0.15 Metros En Ambos Sentidos, Con Apoyo A Cada 3.00 Metros, Altura 0.45 Metros</v>
          </cell>
          <cell r="E3851" t="str">
            <v>ML</v>
          </cell>
          <cell r="F3851">
            <v>61291.56</v>
          </cell>
          <cell r="G3851">
            <v>42604</v>
          </cell>
        </row>
        <row r="3852">
          <cell r="C3852">
            <v>7178</v>
          </cell>
          <cell r="D3852" t="str">
            <v>Plantilla De Piso En Concreto De 3000 Psi E = 0.10 Metros, Esmaltado Y Con Endurecedor</v>
          </cell>
          <cell r="E3852" t="str">
            <v>M2</v>
          </cell>
          <cell r="F3852">
            <v>69211.09</v>
          </cell>
          <cell r="G3852">
            <v>42600</v>
          </cell>
        </row>
        <row r="3853">
          <cell r="C3853">
            <v>7179</v>
          </cell>
          <cell r="D3853" t="str">
            <v>Zócalo Media Caña Con Mortero 1:4 Impermeabilizado</v>
          </cell>
          <cell r="E3853" t="str">
            <v>ML</v>
          </cell>
          <cell r="F3853">
            <v>12075.61</v>
          </cell>
          <cell r="G3853">
            <v>42600</v>
          </cell>
        </row>
        <row r="3854">
          <cell r="C3854">
            <v>7180</v>
          </cell>
          <cell r="D3854" t="str">
            <v>Suministro E Instalación De Puerta Metálica Con Mirilla De 0.20 X 0.30 Metros, Calibre 20 Por Una Faz Y Marco Calibre18, De 1.00 X 2.00 Metros, Incluye Pintura Anticorrosiva, Esmalte, Cerradura Y Herraje</v>
          </cell>
          <cell r="E3854" t="str">
            <v>UN</v>
          </cell>
          <cell r="F3854">
            <v>285437.5</v>
          </cell>
          <cell r="G3854">
            <v>42600</v>
          </cell>
        </row>
        <row r="3855">
          <cell r="C3855">
            <v>7184</v>
          </cell>
          <cell r="D3855" t="str">
            <v>Suministro E Instalación De Malla Expandida Imt-20 Calibre 2.5 Material Hr, Incluye Accesorios De Instalación (Angulos, Tornillos) Para Evitar Acceso A Estructura Metálica En Varilla De 1/2"</v>
          </cell>
          <cell r="E3855" t="str">
            <v>M2</v>
          </cell>
          <cell r="F3855">
            <v>110746.84</v>
          </cell>
          <cell r="G3855">
            <v>42601</v>
          </cell>
        </row>
        <row r="3856">
          <cell r="C3856">
            <v>7192</v>
          </cell>
          <cell r="D3856" t="str">
            <v>Suministro E Instalación De Detector De Metal Y Armas Tipo Arco, Cobertura De Pies A Cabeza 100 A 240 Vac, 50 A 60 Hz / 55 W, 1 - 200 Por Programa Para Selección De Objetivos En Forma Precisa, 1.90 X 2.20 X 0.57 Metros, Garrett</v>
          </cell>
          <cell r="E3856" t="str">
            <v>UN</v>
          </cell>
          <cell r="F3856">
            <v>16053000</v>
          </cell>
          <cell r="G3856">
            <v>42601</v>
          </cell>
        </row>
        <row r="3857">
          <cell r="C3857">
            <v>7193</v>
          </cell>
          <cell r="D3857" t="str">
            <v>Suministro De Detector De Metales Puntuales Pinpointer, 360° Y Punta, Ip66 Resistente Al Agua Y Polvo. Localización Puntual De Metal En Lugares Confinados, En Las Paredes, Madera, Garrett</v>
          </cell>
          <cell r="E3857" t="str">
            <v>UN</v>
          </cell>
          <cell r="F3857">
            <v>509240</v>
          </cell>
          <cell r="G3857">
            <v>42601</v>
          </cell>
        </row>
        <row r="3858">
          <cell r="C3858">
            <v>7194</v>
          </cell>
          <cell r="D3858" t="str">
            <v>Suministro E Instalación De Sanitario Comby 15" Antivandálico Con Su Grifería, Incluye Accesorios Para Instalación; Línea Penitenciaría</v>
          </cell>
          <cell r="E3858" t="str">
            <v>UN</v>
          </cell>
          <cell r="F3858">
            <v>3286216.67</v>
          </cell>
          <cell r="G3858">
            <v>42601</v>
          </cell>
        </row>
        <row r="3859">
          <cell r="C3859">
            <v>7195</v>
          </cell>
          <cell r="D3859" t="str">
            <v>Suministro E Instalación De Pelicula Sand Blasting</v>
          </cell>
          <cell r="E3859" t="str">
            <v>M2</v>
          </cell>
          <cell r="F3859">
            <v>46400</v>
          </cell>
          <cell r="G3859">
            <v>42601</v>
          </cell>
        </row>
        <row r="3860">
          <cell r="C3860">
            <v>7196</v>
          </cell>
          <cell r="D3860" t="str">
            <v>Suministro E Instalación De Cortina Solar Screen</v>
          </cell>
          <cell r="E3860" t="str">
            <v>M2</v>
          </cell>
          <cell r="F3860">
            <v>80000</v>
          </cell>
          <cell r="G3860">
            <v>42601</v>
          </cell>
        </row>
        <row r="3861">
          <cell r="C3861">
            <v>7197</v>
          </cell>
          <cell r="D3861" t="str">
            <v>Anclaje Con Epóxico</v>
          </cell>
          <cell r="E3861" t="str">
            <v>UN</v>
          </cell>
          <cell r="F3861">
            <v>24481.3</v>
          </cell>
          <cell r="G3861">
            <v>42604</v>
          </cell>
        </row>
        <row r="3862">
          <cell r="C3862">
            <v>7200</v>
          </cell>
          <cell r="D3862" t="str">
            <v>Edu. Columna De Confinamiento En Concreto De 4000 Psi De 0.10 X 0.20 Metros, Incluye Acero De Refuerzo  3 Varillas De 1/2", Estribos De 3/8" A Cada 0.15 Metros Y Apuntalamiento De Muro</v>
          </cell>
          <cell r="E3862" t="str">
            <v>ML</v>
          </cell>
          <cell r="F3862">
            <v>56740.65</v>
          </cell>
          <cell r="G3862">
            <v>42613</v>
          </cell>
        </row>
        <row r="3863">
          <cell r="C3863">
            <v>7201</v>
          </cell>
          <cell r="D3863" t="str">
            <v>Edu. Losa Maciza Con Vigas Descolgadas De 0,15 Cms De Espesor En Concreto De 4000 Psi Premezclado</v>
          </cell>
          <cell r="E3863" t="str">
            <v>M3</v>
          </cell>
          <cell r="F3863">
            <v>912282.65</v>
          </cell>
          <cell r="G3863">
            <v>42614</v>
          </cell>
        </row>
        <row r="3864">
          <cell r="C3864">
            <v>7202</v>
          </cell>
          <cell r="D3864" t="str">
            <v>Edu. Rampa En Concreto Premezclado Visto F'C 28 Mpa. Conjunto Estructural Viga + Losa Maciza + Descanso (Secciones Según Planos) Incluye Malla Electrosoldada Con Acabado Estriado Horizontal, Junta  E= 0,10 Mts.</v>
          </cell>
          <cell r="E3864" t="str">
            <v>M2</v>
          </cell>
          <cell r="F3864">
            <v>254475.24</v>
          </cell>
          <cell r="G3864">
            <v>42613</v>
          </cell>
        </row>
        <row r="3865">
          <cell r="C3865">
            <v>7203</v>
          </cell>
          <cell r="D3865" t="str">
            <v>Edu. Concreto Grout F´C 28 Mpa Relleno Una Celda Vertical Reforzada En Muros E:0.12 M De Ladrillo.</v>
          </cell>
          <cell r="E3865" t="str">
            <v>ML</v>
          </cell>
          <cell r="F3865">
            <v>17075.580000000002</v>
          </cell>
          <cell r="G3865">
            <v>42613</v>
          </cell>
        </row>
        <row r="3866">
          <cell r="C3866">
            <v>7213</v>
          </cell>
          <cell r="D3866" t="str">
            <v>Edu. Graderias Prefabricadas Incluye Fabricacion Y Montaje</v>
          </cell>
          <cell r="E3866" t="str">
            <v>M3</v>
          </cell>
          <cell r="F3866">
            <v>1017145.31</v>
          </cell>
          <cell r="G3866">
            <v>42613</v>
          </cell>
        </row>
        <row r="3867">
          <cell r="C3867">
            <v>7221</v>
          </cell>
          <cell r="D3867" t="str">
            <v>Edu. Cancha Flotante En Madera En Guaimaro Inmunizado Espesor 20 Mm Machimbrado Por Los Cauatro Lados  Plataforma En Triplex  De 12 Mm Cara Inferior Con Ranura En Los Durmientes De  Madera En Pino Importado De Espesor 33 Mm Y 65  Mm Inmunizados, Pads De Apoyo En Neopreno Con La Altura De 10 Mm (15 Pads X M2) Recubrimiento Impermeabilizado En Polietileno Negro Calibre 6. Acabado En Laca Transparente Aprobado Por La Fiba, Dos (2) Manos De Sellador Y Tres De Laca Incluye Pintura De Demarcion</v>
          </cell>
          <cell r="E3867" t="str">
            <v>M2</v>
          </cell>
          <cell r="F3867">
            <v>275000</v>
          </cell>
          <cell r="G3867">
            <v>42613</v>
          </cell>
        </row>
        <row r="3868">
          <cell r="C3868">
            <v>7224</v>
          </cell>
          <cell r="D3868" t="str">
            <v>Edu. Viga Corona En Concreto De Fc=4000 Psi, De 0,15 X 0,20 Mts, Incluye Acero De Refuerzo 2 D=1/2" , Estribos De D=3/8"  A Cada 0,15 Mts</v>
          </cell>
          <cell r="E3868" t="str">
            <v>ML</v>
          </cell>
          <cell r="F3868">
            <v>53509.05</v>
          </cell>
          <cell r="G3868">
            <v>42614</v>
          </cell>
        </row>
        <row r="3869">
          <cell r="C3869">
            <v>7232</v>
          </cell>
          <cell r="D3869" t="str">
            <v>Edu. Construcion De Tanque De Concreto Premezclado De 4000 Psi Con  Impermeabilizacion Integral Incluye Pasantes Para Tuberias, Tanque Contraincendio Y Tanque De Agua Potable</v>
          </cell>
          <cell r="E3869" t="str">
            <v>M3</v>
          </cell>
          <cell r="F3869">
            <v>777380.01</v>
          </cell>
          <cell r="G3869">
            <v>42613</v>
          </cell>
        </row>
        <row r="3870">
          <cell r="C3870">
            <v>7239</v>
          </cell>
          <cell r="D3870" t="str">
            <v>Edu. Columnas De Acero Calidad S355 Para Columnas Circulares</v>
          </cell>
          <cell r="E3870" t="str">
            <v>KG</v>
          </cell>
          <cell r="F3870">
            <v>5549.86</v>
          </cell>
          <cell r="G3870">
            <v>42613</v>
          </cell>
        </row>
        <row r="3871">
          <cell r="C3871">
            <v>7240</v>
          </cell>
          <cell r="D3871" t="str">
            <v>Edu. Estructura Metalica Para Placa De Anclaje Y Conexiones De Acero Calidad 5355</v>
          </cell>
          <cell r="E3871" t="str">
            <v>KG</v>
          </cell>
          <cell r="F3871">
            <v>5549.86</v>
          </cell>
          <cell r="G3871">
            <v>42613</v>
          </cell>
        </row>
        <row r="3872">
          <cell r="C3872">
            <v>7241</v>
          </cell>
          <cell r="D3872" t="str">
            <v>Edu. Suministro Y Montaje De Membrana Impermeable De  Referencia Sarnafil Adherida Referencia S327-12 Espesor De 1.2 Mm O Similar Debidamente Rematada Y Sellada En Los Bordes Perimetrales Y Contra Los Marcos De Soportes De Las Lucarnas. Incluye Pruebas De Estanqueidad</v>
          </cell>
          <cell r="E3872" t="str">
            <v>M2</v>
          </cell>
          <cell r="F3872">
            <v>71105.14</v>
          </cell>
          <cell r="G3872">
            <v>42619</v>
          </cell>
        </row>
        <row r="3873">
          <cell r="C3873">
            <v>7242</v>
          </cell>
          <cell r="D3873" t="str">
            <v>Edu. Impermeabilizacion De Tanque En Membrana Sika Plan 12 Ntr Espesor 1,2 Mm O Similar</v>
          </cell>
          <cell r="E3873" t="str">
            <v>M2</v>
          </cell>
          <cell r="F3873">
            <v>92464.78</v>
          </cell>
          <cell r="G3873">
            <v>42619</v>
          </cell>
        </row>
        <row r="3874">
          <cell r="C3874">
            <v>7243</v>
          </cell>
          <cell r="D3874" t="str">
            <v>Edu. Suministro Fabricacion Y Montaje De Superficie De Cubierta En Superboard De 19 Mm Sobre Perfiles De Soporte</v>
          </cell>
          <cell r="E3874" t="str">
            <v>M2</v>
          </cell>
          <cell r="F3874">
            <v>44623.09</v>
          </cell>
          <cell r="G3874">
            <v>42613</v>
          </cell>
        </row>
        <row r="3875">
          <cell r="C3875">
            <v>7244</v>
          </cell>
          <cell r="D3875" t="str">
            <v>Edu. Bomba Centrifuga De 5Hp  De 220/440 Voltios Motor De Alta Eficienca Trabajo Continuo / Equipo De Bombeoespecial Para El Sistema Contraincendio (Ver Diseño)</v>
          </cell>
          <cell r="E3875" t="str">
            <v>UN</v>
          </cell>
          <cell r="F3875">
            <v>3605541.63</v>
          </cell>
          <cell r="G3875">
            <v>42613</v>
          </cell>
        </row>
        <row r="3876">
          <cell r="C3876">
            <v>7245</v>
          </cell>
          <cell r="D3876" t="str">
            <v>Edu. Tragante De Aguas Lluvias De 6"</v>
          </cell>
          <cell r="E3876" t="str">
            <v>UN</v>
          </cell>
          <cell r="F3876">
            <v>762203.03</v>
          </cell>
          <cell r="G3876">
            <v>42613</v>
          </cell>
        </row>
        <row r="3877">
          <cell r="C3877">
            <v>7247</v>
          </cell>
          <cell r="D3877" t="str">
            <v>Edu. Suministro E Instalacion De Luminaria Curvoled De 40 W</v>
          </cell>
          <cell r="E3877" t="str">
            <v>UN</v>
          </cell>
          <cell r="F3877">
            <v>800427.89</v>
          </cell>
          <cell r="G3877">
            <v>42613</v>
          </cell>
        </row>
        <row r="3878">
          <cell r="C3878">
            <v>7248</v>
          </cell>
          <cell r="D3878" t="str">
            <v>Edu. Suministro E Instalacion De Down Light 12W Cw</v>
          </cell>
          <cell r="E3878" t="str">
            <v>UN</v>
          </cell>
          <cell r="F3878">
            <v>668834.02</v>
          </cell>
          <cell r="G3878">
            <v>42613</v>
          </cell>
        </row>
        <row r="3879">
          <cell r="C3879">
            <v>7249</v>
          </cell>
          <cell r="D3879" t="str">
            <v>Edu. Suministro E Instalacion De At-Proyeled 60 @68 W Cw</v>
          </cell>
          <cell r="E3879" t="str">
            <v>UN</v>
          </cell>
          <cell r="F3879">
            <v>668834.02</v>
          </cell>
          <cell r="G3879">
            <v>42613</v>
          </cell>
        </row>
        <row r="3880">
          <cell r="C3880">
            <v>7250</v>
          </cell>
          <cell r="D3880" t="str">
            <v>Edu. Suministro E Instalacion De At-Paneled Lf De 40 W 60 X 60 Cw</v>
          </cell>
          <cell r="E3880" t="str">
            <v>UN</v>
          </cell>
          <cell r="F3880">
            <v>435158.36</v>
          </cell>
          <cell r="G3880">
            <v>42613</v>
          </cell>
        </row>
        <row r="3881">
          <cell r="C3881">
            <v>7251</v>
          </cell>
          <cell r="D3881" t="str">
            <v>Edu. Suministro E Instalacion De Ventana  Sobre Cubierta En Aluminio Natural Marco En Perfileria 3831 Con Empaque  Y Con Pisavidrio A Presion Tipo Alamo, Contiene Policarbonato Alveolar De 6 Mm De Espesor Según Diseño</v>
          </cell>
          <cell r="E3881" t="str">
            <v>UN</v>
          </cell>
          <cell r="F3881">
            <v>390331.6</v>
          </cell>
          <cell r="G3881">
            <v>42613</v>
          </cell>
        </row>
        <row r="3882">
          <cell r="C3882">
            <v>7252</v>
          </cell>
          <cell r="D3882" t="str">
            <v>Edu. Suministro E Instalacion De Transformador Normalizado Seco Tipo Resina Clase H De 225 Kva De 13200 V -220 Con Termometro Digital. Incluye Celda De Transformador</v>
          </cell>
          <cell r="E3882" t="str">
            <v>UN</v>
          </cell>
          <cell r="F3882">
            <v>29335107.5</v>
          </cell>
          <cell r="G3882">
            <v>42614</v>
          </cell>
        </row>
        <row r="3883">
          <cell r="C3883">
            <v>7253</v>
          </cell>
          <cell r="D3883" t="str">
            <v>Edu. Planta Electrica De Emergencia Cabinada Con Motor Cummins Y Generador Stanford De 250 Kva Con Transferencia De 630 Amperios Y Tanque De Combustible (Ver Diseño)</v>
          </cell>
          <cell r="E3883" t="str">
            <v>UN</v>
          </cell>
          <cell r="F3883">
            <v>120093231.95</v>
          </cell>
          <cell r="G3883">
            <v>42614</v>
          </cell>
        </row>
        <row r="3884">
          <cell r="C3884">
            <v>7255</v>
          </cell>
          <cell r="D3884" t="str">
            <v>Edu. Salida Para Alumbrado Sin Lampara En Tuberia Emt</v>
          </cell>
          <cell r="E3884" t="str">
            <v>UN</v>
          </cell>
          <cell r="F3884">
            <v>98424.43</v>
          </cell>
          <cell r="G3884">
            <v>42615</v>
          </cell>
        </row>
        <row r="3885">
          <cell r="C3885">
            <v>7264</v>
          </cell>
          <cell r="D3885" t="str">
            <v>Edu. Suministro E Instalación De Switch 24 Puertos Con Socket Para Modulo De Fibra - Poe</v>
          </cell>
          <cell r="E3885" t="str">
            <v>UN</v>
          </cell>
          <cell r="F3885">
            <v>1800000</v>
          </cell>
          <cell r="G3885">
            <v>42614</v>
          </cell>
        </row>
        <row r="3886">
          <cell r="C3886">
            <v>7281</v>
          </cell>
          <cell r="D3886" t="str">
            <v>Edu. Suministro, Fabricacion Montaje  De Estructura Metalica Cubierta En Aluminio Extruido 6071T6  Con Tornilleria De Alta Resitencia En Acero Inoxidable 304</v>
          </cell>
          <cell r="E3886" t="str">
            <v>KG</v>
          </cell>
          <cell r="F3886">
            <v>21592.36</v>
          </cell>
          <cell r="G3886">
            <v>42615</v>
          </cell>
        </row>
        <row r="3887">
          <cell r="C3887">
            <v>7295</v>
          </cell>
          <cell r="D3887" t="str">
            <v>Edu. Instalación De Luminaria Para Alumbrado Publico Tipo Led De 30 Vatios</v>
          </cell>
          <cell r="E3887" t="str">
            <v>UN</v>
          </cell>
          <cell r="F3887">
            <v>902627.09</v>
          </cell>
          <cell r="G3887">
            <v>42618</v>
          </cell>
        </row>
        <row r="3888">
          <cell r="C3888">
            <v>7298</v>
          </cell>
          <cell r="D3888" t="str">
            <v>Edu. Construcion De Tanques De 4000 Psi Con  Impermeabilizacion Integral Incluye Pasantes Para Tuberias. Sistema Contraincendio, Agua Potable, Irrigacion Y Tanque De Agua Lluvia</v>
          </cell>
          <cell r="E3888" t="str">
            <v>M3</v>
          </cell>
          <cell r="F3888">
            <v>775146.64</v>
          </cell>
          <cell r="G3888">
            <v>42618</v>
          </cell>
        </row>
        <row r="3889">
          <cell r="C3889">
            <v>7300</v>
          </cell>
          <cell r="D3889" t="str">
            <v>Edu. Suministro E Instalacion De Equipo De Bombeo Sistema De Riego  Bomba Centrifuga Motor Electrico De 220 - 440 Trifasica 10Hp Hdt 40 Mts 370 Gpm  (Ver Diseño)</v>
          </cell>
          <cell r="E3889" t="str">
            <v>UN</v>
          </cell>
          <cell r="F3889">
            <v>3111540.63</v>
          </cell>
          <cell r="G3889">
            <v>42618</v>
          </cell>
        </row>
        <row r="3890">
          <cell r="C3890">
            <v>7302</v>
          </cell>
          <cell r="D3890" t="str">
            <v>Edu. Grama Bermuda En Tepe Incluye Nivelacion, Riego Y Fertilizacion Bajo La Direccion Tecnica De Un Ingeniero Agronomo Y Dos (2)  Cortes Requeridos Debe Entregarse A Los Niveles Solicitados En El Diseño</v>
          </cell>
          <cell r="E3890" t="str">
            <v>M2</v>
          </cell>
          <cell r="F3890">
            <v>17816.16</v>
          </cell>
          <cell r="G3890">
            <v>42618</v>
          </cell>
        </row>
        <row r="3891">
          <cell r="C3891">
            <v>7303</v>
          </cell>
          <cell r="D3891" t="str">
            <v>Edu. Relleno En Arena De Rio (Santo Tomas)</v>
          </cell>
          <cell r="E3891" t="str">
            <v>M3</v>
          </cell>
          <cell r="F3891">
            <v>33722.14</v>
          </cell>
          <cell r="G3891">
            <v>42619</v>
          </cell>
        </row>
        <row r="3892">
          <cell r="C3892">
            <v>7306</v>
          </cell>
          <cell r="D3892" t="str">
            <v>Edu. Tuberia Tipo Durman Rib Draine Perforada Para Drenaje Con Filtro Subterraneo De 6" O Similar  (Ver Diseño). Incluye Accesorios (Codos,  Sillas T, Uniones)</v>
          </cell>
          <cell r="E3892" t="str">
            <v>ML</v>
          </cell>
          <cell r="F3892">
            <v>44526.32</v>
          </cell>
          <cell r="G3892">
            <v>42619</v>
          </cell>
        </row>
        <row r="3893">
          <cell r="C3893">
            <v>7309</v>
          </cell>
          <cell r="D3893" t="str">
            <v>Edu. Suministro E Instalación De Reflectores  Led Para Campo De Futbol Potencia 400 Ww Y 46000 Lumenes Con Eficieciencia De 115 Lumenes / W Para Iluminación De La Cancha Nivel De Iluminacion 1800 Luxes Ref. . Wxtl-05-400W (Ver Diseño)</v>
          </cell>
          <cell r="E3893" t="str">
            <v>UN</v>
          </cell>
          <cell r="F3893">
            <v>2575005.23</v>
          </cell>
          <cell r="G3893">
            <v>42618</v>
          </cell>
        </row>
        <row r="3894">
          <cell r="C3894">
            <v>7315</v>
          </cell>
          <cell r="D3894" t="str">
            <v>Dps. Sumidero Fundido En Sitio Reforzado</v>
          </cell>
          <cell r="E3894" t="str">
            <v>UN</v>
          </cell>
          <cell r="F3894">
            <v>2763383.36</v>
          </cell>
          <cell r="G3894">
            <v>42620</v>
          </cell>
        </row>
        <row r="3895">
          <cell r="C3895">
            <v>7317</v>
          </cell>
          <cell r="D3895" t="str">
            <v>Dps. Demolicion De Pisos, Andenes, Bordillos</v>
          </cell>
          <cell r="E3895" t="str">
            <v>M2</v>
          </cell>
          <cell r="F3895">
            <v>17237.34</v>
          </cell>
          <cell r="G3895">
            <v>42621</v>
          </cell>
        </row>
        <row r="3896">
          <cell r="C3896">
            <v>7321</v>
          </cell>
          <cell r="D3896" t="str">
            <v>Dps. Demolicion De Pavimientos De Concreto</v>
          </cell>
          <cell r="E3896" t="str">
            <v>M2</v>
          </cell>
          <cell r="F3896">
            <v>24167.040000000001</v>
          </cell>
          <cell r="G3896">
            <v>42620</v>
          </cell>
        </row>
        <row r="3897">
          <cell r="C3897">
            <v>7322</v>
          </cell>
          <cell r="D3897" t="str">
            <v>Dps. Excavaciones Varias Sin Clasificar</v>
          </cell>
          <cell r="E3897" t="str">
            <v>M3</v>
          </cell>
          <cell r="F3897">
            <v>23711.33</v>
          </cell>
          <cell r="G3897">
            <v>42620</v>
          </cell>
        </row>
        <row r="3898">
          <cell r="C3898">
            <v>7324</v>
          </cell>
          <cell r="D3898" t="str">
            <v>Dps. Acero De Refuerzo Grado 60</v>
          </cell>
          <cell r="E3898" t="str">
            <v>KG</v>
          </cell>
          <cell r="F3898">
            <v>3634.36</v>
          </cell>
          <cell r="G3898">
            <v>42620</v>
          </cell>
        </row>
        <row r="3899">
          <cell r="C3899">
            <v>7327</v>
          </cell>
          <cell r="D3899" t="str">
            <v>Dps. Subbase Granular</v>
          </cell>
          <cell r="E3899" t="str">
            <v>M3</v>
          </cell>
          <cell r="F3899">
            <v>111505.91</v>
          </cell>
          <cell r="G3899">
            <v>42620</v>
          </cell>
        </row>
        <row r="3900">
          <cell r="C3900">
            <v>7331</v>
          </cell>
          <cell r="D3900" t="str">
            <v>Dps. Canastillas En Acero Para Soporte De Dovelas</v>
          </cell>
          <cell r="E3900" t="str">
            <v>ML</v>
          </cell>
          <cell r="F3900">
            <v>14513.01</v>
          </cell>
          <cell r="G3900">
            <v>42621</v>
          </cell>
        </row>
        <row r="3901">
          <cell r="C3901">
            <v>7333</v>
          </cell>
          <cell r="D3901" t="str">
            <v>Dps. Separacion De Suelos De Subrasante Y Capas Granulares Con Geotextil Tejido 2400 O Similar</v>
          </cell>
          <cell r="E3901" t="str">
            <v>M2</v>
          </cell>
          <cell r="F3901">
            <v>9590.9699999999993</v>
          </cell>
          <cell r="G3901">
            <v>42620</v>
          </cell>
        </row>
        <row r="3902">
          <cell r="C3902">
            <v>7334</v>
          </cell>
          <cell r="D3902" t="str">
            <v>Dps. Base Estabilizada Con Cemento</v>
          </cell>
          <cell r="E3902" t="str">
            <v>M3</v>
          </cell>
          <cell r="F3902">
            <v>181740.83</v>
          </cell>
          <cell r="G3902">
            <v>42621</v>
          </cell>
        </row>
        <row r="3903">
          <cell r="C3903">
            <v>7335</v>
          </cell>
          <cell r="D3903" t="str">
            <v>Dps. Andenes En Concreto Tipo D</v>
          </cell>
          <cell r="E3903" t="str">
            <v>M2</v>
          </cell>
          <cell r="F3903">
            <v>62714.78</v>
          </cell>
          <cell r="G3903">
            <v>42620</v>
          </cell>
        </row>
        <row r="3904">
          <cell r="C3904">
            <v>7336</v>
          </cell>
          <cell r="D3904" t="str">
            <v>Dps. Bordillos En Concreto Tipo D (0.15 X 0.20) Mts</v>
          </cell>
          <cell r="E3904" t="str">
            <v>ML</v>
          </cell>
          <cell r="F3904">
            <v>44968.7</v>
          </cell>
          <cell r="G3904">
            <v>42620</v>
          </cell>
        </row>
        <row r="3905">
          <cell r="C3905">
            <v>7339</v>
          </cell>
          <cell r="D3905" t="str">
            <v>Dps. Material Seleccionado Para Anden</v>
          </cell>
          <cell r="E3905" t="str">
            <v>M3</v>
          </cell>
          <cell r="F3905">
            <v>78190.95</v>
          </cell>
          <cell r="G3905">
            <v>42620</v>
          </cell>
        </row>
        <row r="3906">
          <cell r="C3906">
            <v>7340</v>
          </cell>
          <cell r="D3906" t="str">
            <v>Dps. Terraplen Con Material Seleccionado</v>
          </cell>
          <cell r="E3906" t="str">
            <v>M3</v>
          </cell>
          <cell r="F3906">
            <v>76194.36</v>
          </cell>
          <cell r="G3906">
            <v>42620</v>
          </cell>
        </row>
        <row r="3907">
          <cell r="C3907">
            <v>7342</v>
          </cell>
          <cell r="D3907" t="str">
            <v>Dps. Pavimento En Concreto Hidraulico De Mr= 4.1 Mpa Y E= 20 Cm</v>
          </cell>
          <cell r="E3907" t="str">
            <v>M3</v>
          </cell>
          <cell r="F3907">
            <v>740893.45</v>
          </cell>
          <cell r="G3907">
            <v>42620</v>
          </cell>
        </row>
        <row r="3908">
          <cell r="C3908">
            <v>7343</v>
          </cell>
          <cell r="D3908" t="str">
            <v>Dps. Cunetas Revestidas En Concreto</v>
          </cell>
          <cell r="E3908" t="str">
            <v>M3</v>
          </cell>
          <cell r="F3908">
            <v>513775.92</v>
          </cell>
          <cell r="G3908">
            <v>42620</v>
          </cell>
        </row>
        <row r="3909">
          <cell r="C3909">
            <v>7344</v>
          </cell>
          <cell r="D3909" t="str">
            <v>Dps. Solado En Concreto Clase F</v>
          </cell>
          <cell r="E3909" t="str">
            <v>M3</v>
          </cell>
          <cell r="F3909">
            <v>275745.84000000003</v>
          </cell>
          <cell r="G3909">
            <v>42620</v>
          </cell>
        </row>
        <row r="3910">
          <cell r="C3910">
            <v>7348</v>
          </cell>
          <cell r="D3910" t="str">
            <v>Dps. Relleno Para Estructura</v>
          </cell>
          <cell r="E3910" t="str">
            <v>M3</v>
          </cell>
          <cell r="F3910">
            <v>72346.44</v>
          </cell>
          <cell r="G3910">
            <v>42620</v>
          </cell>
        </row>
        <row r="3911">
          <cell r="C3911">
            <v>7349</v>
          </cell>
          <cell r="D3911" t="str">
            <v>Dps. Señales De Transito Grupo 1 (0.75 X 0.75) Mts</v>
          </cell>
          <cell r="E3911" t="str">
            <v>UN</v>
          </cell>
          <cell r="F3911">
            <v>327716.58</v>
          </cell>
          <cell r="G3911">
            <v>42621</v>
          </cell>
        </row>
        <row r="3912">
          <cell r="C3912">
            <v>7350</v>
          </cell>
          <cell r="D3912" t="str">
            <v>Dps. Muro De Contencion En Concreto Clase D</v>
          </cell>
          <cell r="E3912" t="str">
            <v>M3</v>
          </cell>
          <cell r="F3912">
            <v>751005.7</v>
          </cell>
          <cell r="G3912">
            <v>42620</v>
          </cell>
        </row>
        <row r="3913">
          <cell r="C3913">
            <v>7353</v>
          </cell>
          <cell r="D3913" t="str">
            <v>Dps. Linea De Demarcacion</v>
          </cell>
          <cell r="E3913" t="str">
            <v>ML</v>
          </cell>
          <cell r="F3913">
            <v>2586.44</v>
          </cell>
          <cell r="G3913">
            <v>42620</v>
          </cell>
        </row>
        <row r="3914">
          <cell r="C3914">
            <v>7354</v>
          </cell>
          <cell r="D3914" t="str">
            <v>Dps. Excavaciones Varias Sin Clasificar</v>
          </cell>
          <cell r="E3914" t="str">
            <v>M3</v>
          </cell>
          <cell r="F3914">
            <v>23711.33</v>
          </cell>
          <cell r="G3914">
            <v>42620</v>
          </cell>
        </row>
        <row r="3915">
          <cell r="C3915">
            <v>7355</v>
          </cell>
          <cell r="D3915" t="str">
            <v>Pavimento En Concreto Rigido Mr 0 600 Psi, Acelerado A Tres (3) Dias E = 0.20 Metros, Sin Acero</v>
          </cell>
          <cell r="E3915" t="str">
            <v>M2</v>
          </cell>
          <cell r="F3915">
            <v>127845.63</v>
          </cell>
          <cell r="G3915">
            <v>42621</v>
          </cell>
        </row>
        <row r="3916">
          <cell r="C3916">
            <v>7357</v>
          </cell>
          <cell r="D3916" t="str">
            <v>Bordillo En Concreto De 3000 Psi De 0.20 X 0.20 Mts</v>
          </cell>
          <cell r="E3916" t="str">
            <v>ML</v>
          </cell>
          <cell r="F3916">
            <v>42550.06</v>
          </cell>
          <cell r="G3916">
            <v>42621</v>
          </cell>
        </row>
        <row r="3917">
          <cell r="C3917">
            <v>7359</v>
          </cell>
          <cell r="D3917" t="str">
            <v>Edu. Suministro E Instalacion De Balancin Para Juego De Perros Modelo Cac-04 O Similar</v>
          </cell>
          <cell r="E3917" t="str">
            <v>UN</v>
          </cell>
          <cell r="F3917">
            <v>1740000</v>
          </cell>
          <cell r="G3917">
            <v>42625</v>
          </cell>
        </row>
        <row r="3918">
          <cell r="C3918">
            <v>7361</v>
          </cell>
          <cell r="D3918" t="str">
            <v>Edu. Suministro E Instalacion De Empalizada Para Juego De Perros Modelo Cac-05 O Similares</v>
          </cell>
          <cell r="E3918" t="str">
            <v>UN</v>
          </cell>
          <cell r="F3918">
            <v>3248000</v>
          </cell>
          <cell r="G3918">
            <v>42625</v>
          </cell>
        </row>
        <row r="3919">
          <cell r="C3919">
            <v>7363</v>
          </cell>
          <cell r="D3919" t="str">
            <v>Suministro Y Siembra De Arbol Tipico De La Zona, De 3 A 5 Mts De Altura</v>
          </cell>
          <cell r="E3919" t="str">
            <v>UN</v>
          </cell>
          <cell r="F3919">
            <v>652793.59999999998</v>
          </cell>
          <cell r="G3919">
            <v>42625</v>
          </cell>
        </row>
        <row r="3920">
          <cell r="C3920">
            <v>7364</v>
          </cell>
          <cell r="D3920" t="str">
            <v>Edu. Suministro E Instalacion De Pasarela Para Juego De Perros Modelo Cac-05 O Similar</v>
          </cell>
          <cell r="E3920" t="str">
            <v>UN</v>
          </cell>
          <cell r="F3920">
            <v>3712000</v>
          </cell>
          <cell r="G3920">
            <v>42625</v>
          </cell>
        </row>
        <row r="3921">
          <cell r="C3921">
            <v>7366</v>
          </cell>
          <cell r="D3921" t="str">
            <v>Edu. Suministro E Instalacion De Rueda Para Juego De Perros Modelo Cac-07 O Similar</v>
          </cell>
          <cell r="E3921" t="str">
            <v>UN</v>
          </cell>
          <cell r="F3921">
            <v>580000</v>
          </cell>
          <cell r="G3921">
            <v>42625</v>
          </cell>
        </row>
        <row r="3922">
          <cell r="C3922">
            <v>7367</v>
          </cell>
          <cell r="D3922" t="str">
            <v>Suministro E Instalación De Sistema De Riego + Hidrantes De 1"</v>
          </cell>
          <cell r="E3922" t="str">
            <v>ML</v>
          </cell>
          <cell r="F3922">
            <v>54759.96</v>
          </cell>
          <cell r="G3922">
            <v>42625</v>
          </cell>
        </row>
        <row r="3923">
          <cell r="C3923">
            <v>7369</v>
          </cell>
          <cell r="D3923" t="str">
            <v>Edu. Suministro E Instalacion De Salto De Altura Para Juego De Perros Modelo Cac-08 O Similar</v>
          </cell>
          <cell r="E3923" t="str">
            <v>UN</v>
          </cell>
          <cell r="F3923">
            <v>745000</v>
          </cell>
          <cell r="G3923">
            <v>42632</v>
          </cell>
        </row>
        <row r="3924">
          <cell r="C3924">
            <v>7371</v>
          </cell>
          <cell r="D3924" t="str">
            <v>Edu. Suministro E Instalacion De Salto De Longitud Para Juego De Perros Modelo Cac-09 O Similar</v>
          </cell>
          <cell r="E3924" t="str">
            <v>UN</v>
          </cell>
          <cell r="F3924">
            <v>672800</v>
          </cell>
          <cell r="G3924">
            <v>42625</v>
          </cell>
        </row>
        <row r="3925">
          <cell r="C3925">
            <v>7373</v>
          </cell>
          <cell r="D3925" t="str">
            <v>Edu. Suministro E Instalacion De Slalom Para Juego De Perros Modelo Cac-10 O Similar</v>
          </cell>
          <cell r="E3925" t="str">
            <v>UN</v>
          </cell>
          <cell r="F3925">
            <v>812000</v>
          </cell>
          <cell r="G3925">
            <v>42625</v>
          </cell>
        </row>
        <row r="3926">
          <cell r="C3926">
            <v>7375</v>
          </cell>
          <cell r="D3926" t="str">
            <v>Edu. Suministro E Instalacion De Tunel Para Juego De Perros Modelo Cac-11 O Similar</v>
          </cell>
          <cell r="E3926" t="str">
            <v>UN</v>
          </cell>
          <cell r="F3926">
            <v>2204000</v>
          </cell>
          <cell r="G3926">
            <v>42625</v>
          </cell>
        </row>
        <row r="3927">
          <cell r="C3927">
            <v>7376</v>
          </cell>
          <cell r="D3927" t="str">
            <v>Edu. Terraplen Para Refuerzo Con Geosinteticos Inv 223-13, Incluye Suministro , Extendida, Nivelacion, Humedecimiento Y Compactacion E=25. (No Incluye Geosintetico) O Similar</v>
          </cell>
          <cell r="E3927" t="str">
            <v>M3</v>
          </cell>
          <cell r="F3927">
            <v>58217.36</v>
          </cell>
          <cell r="G3927">
            <v>42636</v>
          </cell>
        </row>
        <row r="3928">
          <cell r="C3928">
            <v>7379</v>
          </cell>
          <cell r="D3928" t="str">
            <v>Edu. Suministro E Instalacion De Puerta En Fibra De Vidrio</v>
          </cell>
          <cell r="E3928" t="str">
            <v>M2</v>
          </cell>
          <cell r="F3928">
            <v>298960</v>
          </cell>
          <cell r="G3928">
            <v>42628</v>
          </cell>
        </row>
        <row r="3929">
          <cell r="C3929">
            <v>7381</v>
          </cell>
          <cell r="D3929" t="str">
            <v>Edu. Suministro E Instalacion De Puerta En Fibra De Vidrio Tipo Persiana</v>
          </cell>
          <cell r="E3929" t="str">
            <v>M2</v>
          </cell>
          <cell r="F3929">
            <v>306570</v>
          </cell>
          <cell r="G3929">
            <v>42626</v>
          </cell>
        </row>
        <row r="3930">
          <cell r="C3930">
            <v>7383</v>
          </cell>
          <cell r="D3930" t="str">
            <v>Edu. Suministro E Instalacion De Estera En Acero Galavanizado Enrollable Microperforada</v>
          </cell>
          <cell r="E3930" t="str">
            <v>M2</v>
          </cell>
          <cell r="F3930">
            <v>1431720</v>
          </cell>
          <cell r="G3930">
            <v>42626</v>
          </cell>
        </row>
        <row r="3931">
          <cell r="C3931">
            <v>7385</v>
          </cell>
          <cell r="D3931" t="str">
            <v>Edu. Suministro E Instalacion De Cambiador De Bebe Horizontal Para Empotrar Tipo Ac962 Bradley O Similar</v>
          </cell>
          <cell r="E3931" t="str">
            <v>UN</v>
          </cell>
          <cell r="F3931">
            <v>5629264.2800000003</v>
          </cell>
          <cell r="G3931">
            <v>42629</v>
          </cell>
        </row>
        <row r="3932">
          <cell r="C3932">
            <v>7387</v>
          </cell>
          <cell r="D3932" t="str">
            <v>Edu. Suministro E Instalacion De Banca En Madera Mu-4 O Similar</v>
          </cell>
          <cell r="E3932" t="str">
            <v>UN</v>
          </cell>
          <cell r="F3932">
            <v>1160000</v>
          </cell>
          <cell r="G3932">
            <v>42626</v>
          </cell>
        </row>
        <row r="3933">
          <cell r="C3933">
            <v>7389</v>
          </cell>
          <cell r="D3933" t="str">
            <v>Edu. Suministro E Instalacion De B-2: Baranda Para Vacios Espacio Publico, De Altura H=1.10 M ( Ver Diseño)</v>
          </cell>
          <cell r="E3933" t="str">
            <v>ML</v>
          </cell>
          <cell r="F3933">
            <v>366670</v>
          </cell>
          <cell r="G3933">
            <v>42626</v>
          </cell>
        </row>
        <row r="3934">
          <cell r="C3934">
            <v>7396</v>
          </cell>
          <cell r="D3934" t="str">
            <v>Edu. Suministro E Instalacion De Tablestaca Sintetica Pvc Sg-950 L = 8 Metros Anclada O Similar</v>
          </cell>
          <cell r="E3934" t="str">
            <v>ML</v>
          </cell>
          <cell r="F3934">
            <v>5617803.8700000001</v>
          </cell>
          <cell r="G3934">
            <v>42626</v>
          </cell>
        </row>
        <row r="3935">
          <cell r="C3935">
            <v>7397</v>
          </cell>
          <cell r="D3935" t="str">
            <v>Edu. Suministro E Instalacion De Tablestaca Sintetica Sg-425, H=3 Metros Anclada O Similiar</v>
          </cell>
          <cell r="E3935" t="str">
            <v>ML</v>
          </cell>
          <cell r="F3935">
            <v>1288439.6100000001</v>
          </cell>
          <cell r="G3935">
            <v>42626</v>
          </cell>
        </row>
        <row r="3936">
          <cell r="C3936">
            <v>7404</v>
          </cell>
          <cell r="D3936" t="str">
            <v>Edu. Suministro, Fabricacion En Sitio E Instalacion De Geoesteras Bx 50 E=0.30 Metros</v>
          </cell>
          <cell r="E3936" t="str">
            <v>M2</v>
          </cell>
          <cell r="F3936">
            <v>75678.97</v>
          </cell>
          <cell r="G3936">
            <v>42626</v>
          </cell>
        </row>
        <row r="3937">
          <cell r="C3937">
            <v>7406</v>
          </cell>
          <cell r="D3937" t="str">
            <v>Edu. Kit De Emplame Contractil Tipo Exterior Para Cable Xlpe-1/0-15 Kv O Similar</v>
          </cell>
          <cell r="E3937" t="str">
            <v>UN</v>
          </cell>
          <cell r="F3937">
            <v>1035289.03</v>
          </cell>
          <cell r="G3937">
            <v>42626</v>
          </cell>
        </row>
        <row r="3938">
          <cell r="C3938">
            <v>7410</v>
          </cell>
          <cell r="D3938" t="str">
            <v>Edu. Suministro E Instalacion De Luminaria Led Hermetica Ip-66 De 40 W O Similar</v>
          </cell>
          <cell r="E3938" t="str">
            <v>UN</v>
          </cell>
          <cell r="F3938">
            <v>384711.42</v>
          </cell>
          <cell r="G3938">
            <v>42626</v>
          </cell>
        </row>
        <row r="3939">
          <cell r="C3939">
            <v>7414</v>
          </cell>
          <cell r="D3939" t="str">
            <v>Edu. Suministro E Instalacion De Tranformador Tipo Pad Mountefd Radial De 150 Kva Trifasico-13.2/230/127 V O Similiar</v>
          </cell>
          <cell r="E3939" t="str">
            <v>UN</v>
          </cell>
          <cell r="F3939">
            <v>23023971.780000001</v>
          </cell>
          <cell r="G3939">
            <v>42626</v>
          </cell>
        </row>
        <row r="3940">
          <cell r="C3940">
            <v>7417</v>
          </cell>
          <cell r="D3940" t="str">
            <v>Edu. Construccion De Registro De Alumbrad De 1.00X1.00X1.20 Mts  (Interno) Con Marco En Angulo  De Hierro Galvanizada En Caliente De 4"" Y Tapa De Concreto Con Refuerzo En Varilla De 3/8"</v>
          </cell>
          <cell r="E3940" t="str">
            <v>UN</v>
          </cell>
          <cell r="F3940">
            <v>547999.15</v>
          </cell>
          <cell r="G3940">
            <v>42626</v>
          </cell>
        </row>
        <row r="3941">
          <cell r="C3941">
            <v>7419</v>
          </cell>
          <cell r="D3941" t="str">
            <v>Edu. Suministro E Instalacion De Tablestaca Sintetica Sg-825 L= 6.5 Metros Anclada O Similar</v>
          </cell>
          <cell r="E3941" t="str">
            <v>ML</v>
          </cell>
          <cell r="F3941">
            <v>3464572.77</v>
          </cell>
          <cell r="G3941">
            <v>42668</v>
          </cell>
        </row>
        <row r="3942">
          <cell r="C3942">
            <v>7421</v>
          </cell>
          <cell r="D3942" t="str">
            <v>Edu.Construccion Caja De Giro En Concreto Dim  Interna ( 1.20 X 1.20*1.30 ) Mts - Con Marco En Angulo Galvanizado En Caliente Y Tapa  De Concreto En Angulo De Hierro De 4" X 3/16" Reforzada Con Varilla Corrugada De 3/8"</v>
          </cell>
          <cell r="E3942" t="str">
            <v>UN</v>
          </cell>
          <cell r="F3942">
            <v>627197.65</v>
          </cell>
          <cell r="G3942">
            <v>42626</v>
          </cell>
        </row>
        <row r="3943">
          <cell r="C3943">
            <v>7423</v>
          </cell>
          <cell r="D3943" t="str">
            <v>Edu. Suministro E Instalacion De Tablestacas Sinteticas Sg-825 L = 6 Metros Anclada O Similar</v>
          </cell>
          <cell r="E3943" t="str">
            <v>ML</v>
          </cell>
          <cell r="F3943">
            <v>3317825.39</v>
          </cell>
          <cell r="G3943">
            <v>42668</v>
          </cell>
        </row>
        <row r="3944">
          <cell r="C3944">
            <v>7426</v>
          </cell>
          <cell r="D3944" t="str">
            <v>Edu. Suministro E Instalacion De Tablestaca Sintetica Sg- 625 L = 3 Metros No Anclada O Similar</v>
          </cell>
          <cell r="E3944" t="str">
            <v>ML</v>
          </cell>
          <cell r="F3944">
            <v>1492454.58</v>
          </cell>
          <cell r="G3944">
            <v>42668</v>
          </cell>
        </row>
        <row r="3945">
          <cell r="C3945">
            <v>7435</v>
          </cell>
          <cell r="D3945" t="str">
            <v>Edu. Suministro E Instalacion De Sube Y Baja Galvanizado En Caliente Ref Gtq 6219 O Similar</v>
          </cell>
          <cell r="E3945" t="str">
            <v>UN</v>
          </cell>
          <cell r="F3945">
            <v>10565672.4</v>
          </cell>
          <cell r="G3945">
            <v>42626</v>
          </cell>
        </row>
        <row r="3946">
          <cell r="C3946">
            <v>7442</v>
          </cell>
          <cell r="D3946" t="str">
            <v>Edu. Suministro E Instalacion De Canopy Para Niños Galvanizado En Caliente Gtq 5120 O Similar</v>
          </cell>
          <cell r="E3946" t="str">
            <v>UN</v>
          </cell>
          <cell r="F3946">
            <v>55851581.549999997</v>
          </cell>
          <cell r="G3946">
            <v>42626</v>
          </cell>
        </row>
        <row r="3947">
          <cell r="C3947">
            <v>7449</v>
          </cell>
          <cell r="D3947" t="str">
            <v>Edu. Suministro E Instalacion De Estructura De Baloncesto</v>
          </cell>
          <cell r="E3947" t="str">
            <v>UN</v>
          </cell>
          <cell r="F3947">
            <v>10269480</v>
          </cell>
          <cell r="G3947">
            <v>42626</v>
          </cell>
        </row>
        <row r="3948">
          <cell r="C3948">
            <v>7454</v>
          </cell>
          <cell r="D3948" t="str">
            <v>Edu. Suministro E Instalacion De Equipamiento De Voleybol Fijo</v>
          </cell>
          <cell r="E3948" t="str">
            <v>UN</v>
          </cell>
          <cell r="F3948">
            <v>5677156</v>
          </cell>
          <cell r="G3948">
            <v>42626</v>
          </cell>
        </row>
        <row r="3949">
          <cell r="C3949">
            <v>7459</v>
          </cell>
          <cell r="D3949" t="str">
            <v>Edu. Suministro E Instalacion De Porteria De Microfutbol (Un Par) Ref Stadio 002 O Similar</v>
          </cell>
          <cell r="E3949" t="str">
            <v>UN</v>
          </cell>
          <cell r="F3949">
            <v>5987340</v>
          </cell>
          <cell r="G3949">
            <v>42626</v>
          </cell>
        </row>
        <row r="3950">
          <cell r="C3950">
            <v>7465</v>
          </cell>
          <cell r="D3950" t="str">
            <v>Edu. Suministro E Instalacion De Geotextil Tr - 4000 O Similar</v>
          </cell>
          <cell r="E3950" t="str">
            <v>M2</v>
          </cell>
          <cell r="F3950">
            <v>10600.79</v>
          </cell>
          <cell r="G3950">
            <v>42629</v>
          </cell>
        </row>
        <row r="3951">
          <cell r="C3951">
            <v>7471</v>
          </cell>
          <cell r="D3951" t="str">
            <v>Edu. Suministro E Instalacionde Tuberia De 2" Perforada Y Forrada Con Geotextil Tr 4000 O Similar</v>
          </cell>
          <cell r="E3951" t="str">
            <v>ML</v>
          </cell>
          <cell r="F3951">
            <v>23021.54</v>
          </cell>
          <cell r="G3951">
            <v>42629</v>
          </cell>
        </row>
        <row r="3952">
          <cell r="C3952">
            <v>7480</v>
          </cell>
          <cell r="D3952" t="str">
            <v>Edu. Suministro E Instalacion De Cesped Sintetico De Paisajismo, Incluye Capa De 15 Cm De Suelo Cemento</v>
          </cell>
          <cell r="E3952" t="str">
            <v>M2</v>
          </cell>
          <cell r="F3952">
            <v>78628.94</v>
          </cell>
          <cell r="G3952">
            <v>42629</v>
          </cell>
        </row>
        <row r="3953">
          <cell r="C3953">
            <v>7511</v>
          </cell>
          <cell r="D3953" t="str">
            <v>Edu. Suministro E Instalacion De Cesped Sintetico Deportivo. Incluye Capa De 15 Cm De Suelo Cemento Y 10 Cm De Caucho</v>
          </cell>
          <cell r="E3953" t="str">
            <v>M2</v>
          </cell>
          <cell r="F3953">
            <v>287661.26</v>
          </cell>
          <cell r="G3953">
            <v>42629</v>
          </cell>
        </row>
        <row r="3954">
          <cell r="C3954">
            <v>7514</v>
          </cell>
          <cell r="D3954" t="str">
            <v>Edu. Suministro E Instalacion De Superficie De Meson Para Lavamano En Granito Con Estructura De Soporte En Acero</v>
          </cell>
          <cell r="E3954" t="str">
            <v>M2</v>
          </cell>
          <cell r="F3954">
            <v>379000</v>
          </cell>
          <cell r="G3954">
            <v>42627</v>
          </cell>
        </row>
        <row r="3955">
          <cell r="C3955">
            <v>7516</v>
          </cell>
          <cell r="D3955" t="str">
            <v>Edu. Suministro E Instalacion De Piso De Madera Teca Para Mirador</v>
          </cell>
          <cell r="E3955" t="str">
            <v>M2</v>
          </cell>
          <cell r="F3955">
            <v>212100</v>
          </cell>
          <cell r="G3955">
            <v>42627</v>
          </cell>
        </row>
        <row r="3956">
          <cell r="C3956">
            <v>7519</v>
          </cell>
          <cell r="D3956" t="str">
            <v>Edu. Suministro E Instalacion De Caneca Antivandalica Galvanizada En Caliente Mu-5</v>
          </cell>
          <cell r="E3956" t="str">
            <v>UN</v>
          </cell>
          <cell r="F3956">
            <v>232000</v>
          </cell>
          <cell r="G3956">
            <v>42627</v>
          </cell>
        </row>
        <row r="3957">
          <cell r="C3957">
            <v>7521</v>
          </cell>
          <cell r="D3957" t="str">
            <v>Edu. Suministro E Instalacion De Bicicletero Galvanizado En Caliente Mu-6 Segun Detalle Especifico. Incluye Suministro, Instalacion Y Base En Concreto</v>
          </cell>
          <cell r="E3957" t="str">
            <v>UN</v>
          </cell>
          <cell r="F3957">
            <v>515206.88</v>
          </cell>
          <cell r="G3957">
            <v>42629</v>
          </cell>
        </row>
        <row r="3958">
          <cell r="C3958">
            <v>7523</v>
          </cell>
          <cell r="D3958" t="str">
            <v>Edu. Suministro E Instalacion De Mesa Y Bancas Prefabricadas En Hierro Y Concreto Ref Gt677 O Similar Para Plaza De Cafeteria (Ver Diseño)</v>
          </cell>
          <cell r="E3958" t="str">
            <v>UN</v>
          </cell>
          <cell r="F3958">
            <v>4776455.07</v>
          </cell>
          <cell r="G3958">
            <v>42629</v>
          </cell>
        </row>
        <row r="3959">
          <cell r="C3959">
            <v>7525</v>
          </cell>
          <cell r="D3959" t="str">
            <v>Edu. Suministro E Instalacion De Kit De Herramientas Para Bicicletas</v>
          </cell>
          <cell r="E3959" t="str">
            <v>UN</v>
          </cell>
          <cell r="F3959">
            <v>1770158.29</v>
          </cell>
          <cell r="G3959">
            <v>42629</v>
          </cell>
        </row>
        <row r="3960">
          <cell r="C3960">
            <v>7526</v>
          </cell>
          <cell r="D3960" t="str">
            <v>Edu. Suministro E Instalacion De Gravilla Triturada Compactada Para Senderos Peatonales, E = 0.05 Metros</v>
          </cell>
          <cell r="E3960" t="str">
            <v>M3</v>
          </cell>
          <cell r="F3960">
            <v>81085.5</v>
          </cell>
          <cell r="G3960">
            <v>42629</v>
          </cell>
        </row>
        <row r="3961">
          <cell r="C3961">
            <v>7527</v>
          </cell>
          <cell r="D3961" t="str">
            <v>Edu. Piso En Concreto De F´C= 3000 Psi Con Acabado Pulido Sobre Suelo E = 0.15 Metros. Incluye : Suministro, Fundida Y Curado</v>
          </cell>
          <cell r="E3961" t="str">
            <v>M2</v>
          </cell>
          <cell r="F3961">
            <v>88448.85</v>
          </cell>
          <cell r="G3961">
            <v>42633</v>
          </cell>
        </row>
        <row r="3962">
          <cell r="C3962">
            <v>7533</v>
          </cell>
          <cell r="D3962" t="str">
            <v>Edu. Piso De Concreto De F´C= 28 Mpa (4000 Psi). Incluye: Formaleta, Vaciado Y Curado. No Incluye Acero De Refuerzo</v>
          </cell>
          <cell r="E3962" t="str">
            <v>M3</v>
          </cell>
          <cell r="F3962">
            <v>610863.35</v>
          </cell>
          <cell r="G3962">
            <v>42633</v>
          </cell>
        </row>
        <row r="3963">
          <cell r="C3963">
            <v>7534</v>
          </cell>
          <cell r="D3963" t="str">
            <v>Edu. Concreto Losa Aligerada E=0.22 Metros, F'C=28 Mpa 4000 Psi</v>
          </cell>
          <cell r="E3963" t="str">
            <v>M2</v>
          </cell>
          <cell r="F3963">
            <v>119895.27</v>
          </cell>
          <cell r="G3963">
            <v>42629</v>
          </cell>
        </row>
        <row r="3964">
          <cell r="C3964">
            <v>7535</v>
          </cell>
          <cell r="D3964" t="str">
            <v>Edu. Mu - 3 Banca De Concreto Fundido En Sitio Con Espaldar - Tipo Esquinero</v>
          </cell>
          <cell r="E3964" t="str">
            <v>UN</v>
          </cell>
          <cell r="F3964">
            <v>568240.9</v>
          </cell>
          <cell r="G3964">
            <v>42629</v>
          </cell>
        </row>
        <row r="3965">
          <cell r="C3965">
            <v>7537</v>
          </cell>
          <cell r="D3965" t="str">
            <v>Edu. Mu - 2: Banca De Concreto Fundido En Sitio Sin Espaldar</v>
          </cell>
          <cell r="E3965" t="str">
            <v>UN</v>
          </cell>
          <cell r="F3965">
            <v>401787.55</v>
          </cell>
          <cell r="G3965">
            <v>42629</v>
          </cell>
        </row>
        <row r="3966">
          <cell r="C3966">
            <v>7538</v>
          </cell>
          <cell r="D3966" t="str">
            <v>Edu. Banca Prefabricada En Talud. Incluye Suministro, Formaleta, Vaciado Y Curado</v>
          </cell>
          <cell r="E3966" t="str">
            <v>UN</v>
          </cell>
          <cell r="F3966">
            <v>234945.87</v>
          </cell>
          <cell r="G3966">
            <v>42629</v>
          </cell>
        </row>
        <row r="3967">
          <cell r="C3967">
            <v>7541</v>
          </cell>
          <cell r="D3967" t="str">
            <v>Edu. Suministro E Instalacion De Enchape Con Acabado Entrablillado</v>
          </cell>
          <cell r="E3967" t="str">
            <v>M2</v>
          </cell>
          <cell r="F3967">
            <v>222055.67</v>
          </cell>
          <cell r="G3967">
            <v>42629</v>
          </cell>
        </row>
        <row r="3968">
          <cell r="C3968">
            <v>7542</v>
          </cell>
          <cell r="D3968" t="str">
            <v>Edu. Suministro E Instalacion De Mesa Y Bancas Prefabricadas En Concreto Para Plaza De Juegos (Ver Diseño)</v>
          </cell>
          <cell r="E3968" t="str">
            <v>UN</v>
          </cell>
          <cell r="F3968">
            <v>441107.5</v>
          </cell>
          <cell r="G3968">
            <v>42629</v>
          </cell>
        </row>
        <row r="3969">
          <cell r="C3969">
            <v>7545</v>
          </cell>
          <cell r="D3969" t="str">
            <v>Edu. Mu-8 Alcorques Cuadrados De 1.6 X 1.6 M</v>
          </cell>
          <cell r="E3969" t="str">
            <v>UN</v>
          </cell>
          <cell r="F3969">
            <v>1518228.32</v>
          </cell>
          <cell r="G3969">
            <v>42629</v>
          </cell>
        </row>
        <row r="3970">
          <cell r="C3970">
            <v>7548</v>
          </cell>
          <cell r="D3970" t="str">
            <v>Edu. Mu-10 Alcorques Circulares</v>
          </cell>
          <cell r="E3970" t="str">
            <v>UN</v>
          </cell>
          <cell r="F3970">
            <v>1275060.6100000001</v>
          </cell>
          <cell r="G3970">
            <v>42629</v>
          </cell>
        </row>
        <row r="3971">
          <cell r="C3971">
            <v>7549</v>
          </cell>
          <cell r="D3971" t="str">
            <v>Edu. Relleno Para Estructura Inv. 610-13 Incluye Suministro, Extendida, Nivelacion, Humedecimiento Y Compactacion E=25</v>
          </cell>
          <cell r="E3971" t="str">
            <v>M3</v>
          </cell>
          <cell r="F3971">
            <v>132089</v>
          </cell>
          <cell r="G3971">
            <v>42629</v>
          </cell>
        </row>
        <row r="3972">
          <cell r="C3972">
            <v>7551</v>
          </cell>
          <cell r="D3972" t="str">
            <v>Edu. Suministro E Instalacion De Sistemas De Confinamiento Celular De Nanofibras De Polimero-Neoweb 330 X 120 Tipo D De 2.50X8.00 M Neoloy O Similar</v>
          </cell>
          <cell r="E3972" t="str">
            <v>M2</v>
          </cell>
          <cell r="F3972">
            <v>41796.9</v>
          </cell>
          <cell r="G3972">
            <v>42632</v>
          </cell>
        </row>
        <row r="3973">
          <cell r="C3973">
            <v>7554</v>
          </cell>
          <cell r="D3973" t="str">
            <v>Edu. Excavacion Para Micropilotes Pre-Excavados, Rellenos En Concreto De 5000 Psi. Incluye Retiro De Material</v>
          </cell>
          <cell r="E3973" t="str">
            <v>ML</v>
          </cell>
          <cell r="F3973">
            <v>104425.5</v>
          </cell>
          <cell r="G3973">
            <v>42632</v>
          </cell>
        </row>
        <row r="3974">
          <cell r="C3974">
            <v>7556</v>
          </cell>
          <cell r="D3974" t="str">
            <v>Edu. Piso De Concreto A/C= 0.5 Con Acabado Texturizado. Incluye: Suministro, Instalacion,Formaleta Y Curado</v>
          </cell>
          <cell r="E3974" t="str">
            <v>M3</v>
          </cell>
          <cell r="F3974">
            <v>742317.8</v>
          </cell>
          <cell r="G3974">
            <v>42633</v>
          </cell>
        </row>
        <row r="3975">
          <cell r="C3975">
            <v>7557</v>
          </cell>
          <cell r="D3975" t="str">
            <v>Edu. Equipo De Bombeo Sumergible: Q= 6.7 Lps, Hdt = 23M Incluido 2 Equipos De Bombeo, Tuberias Y Accesorio, Estacion Prefabricada, Tablero Control E Instalacion (Ver Cotizacion Anexa)</v>
          </cell>
          <cell r="E3975" t="str">
            <v>GL</v>
          </cell>
          <cell r="F3975">
            <v>128432095</v>
          </cell>
          <cell r="G3975">
            <v>42633</v>
          </cell>
        </row>
        <row r="3976">
          <cell r="C3976">
            <v>7560</v>
          </cell>
          <cell r="D3976" t="str">
            <v>Edu. Cruce De La Vía 40 Con Equipo Mecánico De Perforación Horizontal De Percusión O Rotación (Topo)</v>
          </cell>
          <cell r="E3976" t="str">
            <v>ML</v>
          </cell>
          <cell r="F3976">
            <v>320000</v>
          </cell>
          <cell r="G3976">
            <v>42633</v>
          </cell>
        </row>
        <row r="3977">
          <cell r="C3977">
            <v>7577</v>
          </cell>
          <cell r="D3977" t="str">
            <v>Edu. Modulo De Vendedores Estacionarios En Acero Galvanizado (4 Unidades Por Modulo). Incluye: Cubierta, Muebles Fijos Y Moviles</v>
          </cell>
          <cell r="E3977" t="str">
            <v>UN</v>
          </cell>
          <cell r="F3977">
            <v>15339555.02</v>
          </cell>
          <cell r="G3977">
            <v>42633</v>
          </cell>
        </row>
        <row r="3978">
          <cell r="C3978">
            <v>7579</v>
          </cell>
          <cell r="D3978" t="str">
            <v>Edu. Suministro E Instalacion De Piso De Caucho. Incluye Capa De 15 Cm De Suelo Cemento</v>
          </cell>
          <cell r="E3978" t="str">
            <v>M2</v>
          </cell>
          <cell r="F3978">
            <v>213814</v>
          </cell>
          <cell r="G3978">
            <v>42633</v>
          </cell>
        </row>
        <row r="3979">
          <cell r="C3979">
            <v>7587</v>
          </cell>
          <cell r="D3979" t="str">
            <v>Edu Pozo De Inspeccion 1.80 Mts &lt; H &lt;= 3.00 Mts Para Tuberías De Diámetros Entre Los 200 Mm (8 Pulgadas) Y 400 Mm (16 Pulgadas), Diámetro Del Cilindro 1,20 M.</v>
          </cell>
          <cell r="E3979" t="str">
            <v>UN</v>
          </cell>
          <cell r="F3979">
            <v>4083137.27</v>
          </cell>
          <cell r="G3979">
            <v>42691</v>
          </cell>
        </row>
        <row r="3980">
          <cell r="C3980">
            <v>7590</v>
          </cell>
          <cell r="D3980" t="str">
            <v>Edu. Suministro De Tubería En Polietileno De Alta Densidad  Pead 75 Mm Pn 10 Pe 100  Para La Acometida De Agua Desde Red Acueducto Existente</v>
          </cell>
          <cell r="E3980" t="str">
            <v>ML</v>
          </cell>
          <cell r="F3980">
            <v>16283</v>
          </cell>
          <cell r="G3980">
            <v>42642</v>
          </cell>
        </row>
        <row r="3981">
          <cell r="C3981">
            <v>7592</v>
          </cell>
          <cell r="D3981" t="str">
            <v>Edu. Suministro De Tubería En Polietileno De Alta Densidad  Pead 63 Mm Pn 10 Pe 100 Para La Acometida De Agua Desde Red Acueducto Existente.</v>
          </cell>
          <cell r="E3981" t="str">
            <v>ML</v>
          </cell>
          <cell r="F3981">
            <v>11841</v>
          </cell>
          <cell r="G3981">
            <v>42642</v>
          </cell>
        </row>
        <row r="3982">
          <cell r="C3982">
            <v>7593</v>
          </cell>
          <cell r="D3982" t="str">
            <v>Edu. Instalación De Tubería Y Accesorios A Presion Pead Diámetro 75 Mm De La Acometida, Bajo Cualquier Condición De Humedad</v>
          </cell>
          <cell r="E3982" t="str">
            <v>ML</v>
          </cell>
          <cell r="F3982">
            <v>7408.72</v>
          </cell>
          <cell r="G3982">
            <v>42642</v>
          </cell>
        </row>
        <row r="3983">
          <cell r="C3983">
            <v>7595</v>
          </cell>
          <cell r="D3983" t="str">
            <v>Edu. Suministro E Instalacion De Sistema De Confinamiento Celular De Nanofibras De Polimero-Neoweb 330 X 120 Tipo B De 2.50 X 8.00 M Neoloy O Similar</v>
          </cell>
          <cell r="E3983" t="str">
            <v>M2</v>
          </cell>
          <cell r="F3983">
            <v>46423.5</v>
          </cell>
          <cell r="G3983">
            <v>42642</v>
          </cell>
        </row>
        <row r="3984">
          <cell r="C3984">
            <v>7596</v>
          </cell>
          <cell r="D3984" t="str">
            <v>Edu. Instalación De Tubería Y Accesorios A Presion Pead Diámetro 63 Mm De La Acometida, Bajo Cualquier Condición De Humedad</v>
          </cell>
          <cell r="E3984" t="str">
            <v>ML</v>
          </cell>
          <cell r="F3984">
            <v>6960.43</v>
          </cell>
          <cell r="G3984">
            <v>42642</v>
          </cell>
        </row>
        <row r="3985">
          <cell r="C3985">
            <v>7599</v>
          </cell>
          <cell r="D3985" t="str">
            <v>Edu. Colocacion De Malla Electrosoldada D = 6 Mm Con Separacion De 0.15 Mts</v>
          </cell>
          <cell r="E3985" t="str">
            <v>KG</v>
          </cell>
          <cell r="F3985">
            <v>4343.8599999999997</v>
          </cell>
          <cell r="G3985">
            <v>42643</v>
          </cell>
        </row>
        <row r="3986">
          <cell r="C3986">
            <v>7600</v>
          </cell>
          <cell r="D3986" t="str">
            <v>Edu. Colocacion De Malla Electrosoldada D = 7 Mm Con Separacion De 0.15 Mts</v>
          </cell>
          <cell r="E3986" t="str">
            <v>KG</v>
          </cell>
          <cell r="F3986">
            <v>4343.8599999999997</v>
          </cell>
          <cell r="G3986">
            <v>42643</v>
          </cell>
        </row>
        <row r="3987">
          <cell r="C3987">
            <v>7602</v>
          </cell>
          <cell r="D3987" t="str">
            <v>Edu. Suministro E Instalacion De Circuito De Actividad Fisica Para Jovenes</v>
          </cell>
          <cell r="E3987" t="str">
            <v>UN</v>
          </cell>
          <cell r="F3987">
            <v>223151956.19999999</v>
          </cell>
          <cell r="G3987">
            <v>42642</v>
          </cell>
        </row>
        <row r="3988">
          <cell r="C3988">
            <v>7604</v>
          </cell>
          <cell r="D3988" t="str">
            <v>Edu. Suministro E Instalacion De Juego Para Escalar Piramida</v>
          </cell>
          <cell r="E3988" t="str">
            <v>UN</v>
          </cell>
          <cell r="F3988">
            <v>99089145.269999996</v>
          </cell>
          <cell r="G3988">
            <v>42642</v>
          </cell>
        </row>
        <row r="3989">
          <cell r="C3989">
            <v>7606</v>
          </cell>
          <cell r="D3989" t="str">
            <v>Edu. Suministro E Instalacion De Dispensador Para Perros</v>
          </cell>
          <cell r="E3989" t="str">
            <v>UN</v>
          </cell>
          <cell r="F3989">
            <v>2091583.83</v>
          </cell>
          <cell r="G3989">
            <v>42642</v>
          </cell>
        </row>
        <row r="3990">
          <cell r="C3990">
            <v>7608</v>
          </cell>
          <cell r="D3990" t="str">
            <v>Edu. Suministro E Instalacion De Mesa Para Juego De Perros</v>
          </cell>
          <cell r="E3990" t="str">
            <v>UN</v>
          </cell>
          <cell r="F3990">
            <v>4330913.58</v>
          </cell>
          <cell r="G3990">
            <v>42642</v>
          </cell>
        </row>
        <row r="3991">
          <cell r="C3991">
            <v>7610</v>
          </cell>
          <cell r="D3991" t="str">
            <v>Edu. Suministro E Instalacion De Juego Para Escalar Tipo Estrella Ref Gtq6415 O Similar</v>
          </cell>
          <cell r="E3991" t="str">
            <v>UN</v>
          </cell>
          <cell r="F3991">
            <v>14944763.82</v>
          </cell>
          <cell r="G3991">
            <v>42642</v>
          </cell>
        </row>
        <row r="3992">
          <cell r="C3992">
            <v>7613</v>
          </cell>
          <cell r="D3992" t="str">
            <v>Edu. Proteccion Flexocreto 6000 O Similar,. Incluye Instalacion Y Relleno En Sitio Con Mortero Fluido F'C= 2500 Psi</v>
          </cell>
          <cell r="E3992" t="str">
            <v>M2</v>
          </cell>
          <cell r="F3992">
            <v>61369.08</v>
          </cell>
          <cell r="G3992">
            <v>42642</v>
          </cell>
        </row>
        <row r="3993">
          <cell r="C3993">
            <v>7615</v>
          </cell>
          <cell r="D3993" t="str">
            <v>Edu. Concreto Para Box Coulvert De 4500 Psi, No Incluye Acero De Refuerzo (Ver Diseño)</v>
          </cell>
          <cell r="E3993" t="str">
            <v>M3</v>
          </cell>
          <cell r="F3993">
            <v>726490.57</v>
          </cell>
          <cell r="G3993">
            <v>42643</v>
          </cell>
        </row>
        <row r="3994">
          <cell r="C3994">
            <v>7616</v>
          </cell>
          <cell r="D3994" t="str">
            <v>Edu. Piso De Concreto De F´C= 28 Mpa (4000 Psi) E = 0.21 Mts. Incluye: Formaleta,  Vaciado  Y  Curado. No  Incluye  Acero  De Refuerzo</v>
          </cell>
          <cell r="E3994" t="str">
            <v>M2</v>
          </cell>
          <cell r="F3994">
            <v>124241.08</v>
          </cell>
          <cell r="G3994">
            <v>42643</v>
          </cell>
        </row>
        <row r="3995">
          <cell r="C3995">
            <v>7617</v>
          </cell>
          <cell r="D3995" t="str">
            <v>Edu. Piso De Concreto De F´C= 28 Mpa (4000 Psi) E = 0.22 Mts. Incluye: Formaleta,  Vaciado  Y  Curado. No  Incluye  Acero  De Refuerzo</v>
          </cell>
          <cell r="E3995" t="str">
            <v>M2</v>
          </cell>
          <cell r="F3995">
            <v>130157.33</v>
          </cell>
          <cell r="G3995">
            <v>42643</v>
          </cell>
        </row>
        <row r="3996">
          <cell r="C3996">
            <v>7618</v>
          </cell>
          <cell r="D3996" t="str">
            <v>Edu. Concreto Para Box Coulvert De 5000 Psi, No Incluye Acero De Refuerzo (Ver Diseño)</v>
          </cell>
          <cell r="E3996" t="str">
            <v>M3</v>
          </cell>
          <cell r="F3996">
            <v>746388.07</v>
          </cell>
          <cell r="G3996">
            <v>42643</v>
          </cell>
        </row>
        <row r="3997">
          <cell r="C3997">
            <v>7620</v>
          </cell>
          <cell r="D3997" t="str">
            <v>Edu. Suministro E Instalación De Cable Thw Cobre Forrado, 90°C -Awg 2</v>
          </cell>
          <cell r="E3997" t="str">
            <v>ML</v>
          </cell>
          <cell r="F3997">
            <v>15467.94</v>
          </cell>
          <cell r="G3997">
            <v>42643</v>
          </cell>
        </row>
        <row r="3998">
          <cell r="C3998">
            <v>7621</v>
          </cell>
          <cell r="D3998" t="str">
            <v>Edu. Pozo De Inspeccion H &gt; 3,00 Mts</v>
          </cell>
          <cell r="E3998" t="str">
            <v>UN</v>
          </cell>
          <cell r="F3998">
            <v>6057212.9100000001</v>
          </cell>
          <cell r="G3998">
            <v>42643</v>
          </cell>
        </row>
        <row r="3999">
          <cell r="C3999">
            <v>7622</v>
          </cell>
          <cell r="D3999" t="str">
            <v>Edu. Mu-1 Banca En Concreto Prefabricada Con Espaldar</v>
          </cell>
          <cell r="E3999" t="str">
            <v>UN</v>
          </cell>
          <cell r="F3999">
            <v>606803.86</v>
          </cell>
          <cell r="G3999">
            <v>42643</v>
          </cell>
        </row>
        <row r="4000">
          <cell r="C4000">
            <v>7623</v>
          </cell>
          <cell r="D4000" t="str">
            <v>Error</v>
          </cell>
          <cell r="E4000" t="str">
            <v>M3</v>
          </cell>
          <cell r="F4000">
            <v>156635</v>
          </cell>
          <cell r="G4000">
            <v>42643</v>
          </cell>
        </row>
        <row r="4001">
          <cell r="C4001">
            <v>7625</v>
          </cell>
          <cell r="D4001" t="str">
            <v>Edu. Micropilotes Inyectados. Incluye Excavación, Tubería De Refuerzo, Relleno De La Cavidad Con Lechada Primaria E Inyección Con Lechada Secundaria (Incluye Pala Auxiliar).</v>
          </cell>
          <cell r="E4001" t="str">
            <v>ML</v>
          </cell>
          <cell r="F4001">
            <v>107051.32</v>
          </cell>
          <cell r="G4001">
            <v>42646</v>
          </cell>
        </row>
        <row r="4002">
          <cell r="C4002">
            <v>7626</v>
          </cell>
          <cell r="D4002" t="str">
            <v>Edu. Descapote Y Limpieza A Máquina Y Adecuación Con Compactación Del Terreno Existente, Incluye Retiro De Material E= 0.50</v>
          </cell>
          <cell r="E4002" t="str">
            <v>M2</v>
          </cell>
          <cell r="F4002">
            <v>19202.71</v>
          </cell>
          <cell r="G4002">
            <v>42667</v>
          </cell>
        </row>
        <row r="4003">
          <cell r="C4003">
            <v>7627</v>
          </cell>
          <cell r="D4003" t="str">
            <v>Edu. Pilotes En Concreto Preexcavados    F'C=4000 Psi    D=0.80M. No Incluye Acero De Refuerzo</v>
          </cell>
          <cell r="E4003" t="str">
            <v>ML</v>
          </cell>
          <cell r="F4003">
            <v>630358.98</v>
          </cell>
          <cell r="G4003">
            <v>42667</v>
          </cell>
        </row>
        <row r="4004">
          <cell r="C4004">
            <v>7628</v>
          </cell>
          <cell r="D4004" t="str">
            <v>Edu. Excavacion A Maquina Y Retiro De Materiales A Una Distancia Superior A Los 20 Km.</v>
          </cell>
          <cell r="E4004" t="str">
            <v>M3</v>
          </cell>
          <cell r="F4004">
            <v>14460</v>
          </cell>
          <cell r="G4004">
            <v>42667</v>
          </cell>
        </row>
        <row r="4005">
          <cell r="C4005">
            <v>7631</v>
          </cell>
          <cell r="D4005" t="str">
            <v>Edu.  Suministro E Instalacion De Cable De Aluminio Forrado Nº 4 Awg - Aislamiento Thw -90º</v>
          </cell>
          <cell r="E4005" t="str">
            <v>ML</v>
          </cell>
          <cell r="F4005">
            <v>4486.1400000000003</v>
          </cell>
          <cell r="G4005">
            <v>42668</v>
          </cell>
        </row>
        <row r="4006">
          <cell r="C4006">
            <v>7634</v>
          </cell>
          <cell r="D4006" t="str">
            <v>Edu. Suministro E Instalacion De Tranformador Tipo Pad Mounted De 112.5 Kva Trifásico- 13.2/230/127 V  Configuracion En Anillo -- (Incluye Gabinete De Protecciones, Barraje De Cobre, Interruptores Industriales, Terminales Premoldeados Tipo Codo,Anclaje, Mallas A Tierra,  Dps,Pruebas Y Puesta En Servico</v>
          </cell>
          <cell r="E4006" t="str">
            <v>UN</v>
          </cell>
          <cell r="F4006">
            <v>22692215.539999999</v>
          </cell>
          <cell r="G4006">
            <v>42668</v>
          </cell>
        </row>
        <row r="4007">
          <cell r="C4007">
            <v>7636</v>
          </cell>
          <cell r="D4007" t="str">
            <v>Edu. Suministro E Instalacion De Tranformador Tipo Pad Mounted De 75 Kva Monofásico- 13.2/230/127 V  -- (Incluye Gabinete De Protecciones, Barraje De Cobre, Interruptores Industriales, Terminales Premoldeados Tipo Codo,Anclaje, Mallas A Tierra, Pruebas Y Puesta En Servico</v>
          </cell>
          <cell r="E4007" t="str">
            <v>UN</v>
          </cell>
          <cell r="F4007">
            <v>17348027.100000001</v>
          </cell>
          <cell r="G4007">
            <v>42668</v>
          </cell>
        </row>
        <row r="4008">
          <cell r="C4008">
            <v>7637</v>
          </cell>
          <cell r="D4008" t="str">
            <v>Edu. Suministro E Instalacion De Cable De Aluminio Forrado N°2 Awg - Aislamiento Thw-90°</v>
          </cell>
          <cell r="E4008" t="str">
            <v>ML</v>
          </cell>
          <cell r="F4008">
            <v>5369.14</v>
          </cell>
          <cell r="G4008">
            <v>42668</v>
          </cell>
        </row>
        <row r="4009">
          <cell r="C4009">
            <v>7639</v>
          </cell>
          <cell r="D4009" t="str">
            <v>Edu. Kit De Empalme En Gel Para Baja Tensión De 6 - 6</v>
          </cell>
          <cell r="E4009" t="str">
            <v>UN</v>
          </cell>
          <cell r="F4009">
            <v>85465.16</v>
          </cell>
          <cell r="G4009">
            <v>42668</v>
          </cell>
        </row>
        <row r="4010">
          <cell r="C4010">
            <v>7640</v>
          </cell>
          <cell r="D4010" t="str">
            <v>Edu. Suministro E Instalacion De Cable De Cobre Forrado Nº 8 Awg- Aislamiento Thw º</v>
          </cell>
          <cell r="E4010" t="str">
            <v>ML</v>
          </cell>
          <cell r="F4010">
            <v>4009.99</v>
          </cell>
          <cell r="G4010">
            <v>42668</v>
          </cell>
        </row>
        <row r="4011">
          <cell r="C4011">
            <v>7643</v>
          </cell>
          <cell r="D4011" t="str">
            <v>Edu. Sumunistro E Instalación De Poste Acero Galvanizado En Caliente De 9 Mts. De Altura Libre,  En Lamina De Acero, Acabado Final En Pintura De Pioluretano  Para Exteriores Ral 7035, Doble Proposito Incluye Dos Brazos Tipo Cercha De 2.00 M, Anclaje De Concreto  De Concreto Y Pedestal</v>
          </cell>
          <cell r="E4011" t="str">
            <v>UN</v>
          </cell>
          <cell r="F4011">
            <v>2688438.74</v>
          </cell>
          <cell r="G4011">
            <v>42668</v>
          </cell>
        </row>
        <row r="4012">
          <cell r="C4012">
            <v>7647</v>
          </cell>
          <cell r="D4012" t="str">
            <v>Edu. Suministro E Instalacion De Luminaria  Tipo At*Down 30 Cw- Con Sistema De Encendido Automatico Y Accesorios Para Su Instalacion(Cajas Octogonales, Adaptadores, Sensor De Movimiento, Interrruptores)</v>
          </cell>
          <cell r="E4012" t="str">
            <v>UN</v>
          </cell>
          <cell r="F4012">
            <v>194267.01</v>
          </cell>
          <cell r="G4012">
            <v>42668</v>
          </cell>
        </row>
        <row r="4013">
          <cell r="C4013">
            <v>7650</v>
          </cell>
          <cell r="D4013" t="str">
            <v>Edu. Micropilotes Inyectados. Incluye Excavación, Colocación Del Acero Y Tubería De Refuerzo, Relleno De La Cavidad Con Lechada Primaria E Inyección Con Lechada Secundaria.</v>
          </cell>
          <cell r="E4013" t="str">
            <v>ML</v>
          </cell>
          <cell r="F4013">
            <v>237010.03</v>
          </cell>
          <cell r="G4013">
            <v>42668</v>
          </cell>
        </row>
        <row r="4014">
          <cell r="C4014">
            <v>7651</v>
          </cell>
          <cell r="D4014" t="str">
            <v>Zapata  Y  Pedestal  En  Concreto  De  3500  Psi  Premezclado, No Incluye Acero De Refuerzo</v>
          </cell>
          <cell r="E4014" t="str">
            <v>M3</v>
          </cell>
          <cell r="F4014">
            <v>463317.23</v>
          </cell>
          <cell r="G4014">
            <v>42669</v>
          </cell>
        </row>
        <row r="4015">
          <cell r="C4015">
            <v>7652</v>
          </cell>
          <cell r="D4015" t="str">
            <v>Viga De Cimiento En Concreto De 3500 Psi, No Incluye Acero De Refuerzo</v>
          </cell>
          <cell r="E4015" t="str">
            <v>M3</v>
          </cell>
          <cell r="F4015">
            <v>587163.63</v>
          </cell>
          <cell r="G4015">
            <v>42669</v>
          </cell>
        </row>
        <row r="4016">
          <cell r="C4016">
            <v>7653</v>
          </cell>
          <cell r="D4016" t="str">
            <v>Levante  De  Muro  En  Bloque  De  Concreto Abuzardado (Split)  De  0.20  X 0.20 X 0.40 Metros, Mortero De Pega 1:4</v>
          </cell>
          <cell r="E4016" t="str">
            <v>M2</v>
          </cell>
          <cell r="F4016">
            <v>61335.91</v>
          </cell>
          <cell r="G4016">
            <v>42669</v>
          </cell>
        </row>
        <row r="4017">
          <cell r="C4017">
            <v>7655</v>
          </cell>
          <cell r="D4017" t="str">
            <v>Piso En Ceramica Fortaleza Blanco De 0.33 X 0.33 Metros O Similar</v>
          </cell>
          <cell r="E4017" t="str">
            <v>M2</v>
          </cell>
          <cell r="F4017">
            <v>47305.21</v>
          </cell>
          <cell r="G4017">
            <v>42670</v>
          </cell>
        </row>
        <row r="4018">
          <cell r="C4018">
            <v>7657</v>
          </cell>
          <cell r="D4018" t="str">
            <v>Enchape Pared Egeo Blanco De 0.30 X 0.60 Metros  O Similar   (Incluye Pega, Biselada, Win De Aluminio Y Emboquillada)</v>
          </cell>
          <cell r="E4018" t="str">
            <v>M2</v>
          </cell>
          <cell r="F4018">
            <v>61333.25</v>
          </cell>
          <cell r="G4018">
            <v>42676</v>
          </cell>
        </row>
        <row r="4019">
          <cell r="C4019">
            <v>7658</v>
          </cell>
          <cell r="D4019" t="str">
            <v>Ns. Acabado De Losa En Concreto Con Equipo Mecanico, Incluye Endurecedor, Juntas De Dilatación Y Acabado Final Esmaltado.</v>
          </cell>
          <cell r="E4019" t="str">
            <v>M2</v>
          </cell>
          <cell r="F4019">
            <v>12000</v>
          </cell>
          <cell r="G4019">
            <v>42670</v>
          </cell>
        </row>
        <row r="4020">
          <cell r="C4020">
            <v>7659</v>
          </cell>
          <cell r="D4020" t="str">
            <v>Ns. Cerramiento En Malla Eslabonada Galv # 12 Rombo 1.1/2"</v>
          </cell>
          <cell r="E4020" t="str">
            <v>M2</v>
          </cell>
          <cell r="F4020">
            <v>52720</v>
          </cell>
          <cell r="G4020">
            <v>42670</v>
          </cell>
        </row>
        <row r="4021">
          <cell r="C4021">
            <v>7661</v>
          </cell>
          <cell r="D4021" t="str">
            <v>Ns. Demolicion Y Retiro De Material Sobrante En Volqueta</v>
          </cell>
          <cell r="E4021" t="str">
            <v>GL</v>
          </cell>
          <cell r="F4021">
            <v>80000000</v>
          </cell>
          <cell r="G4021">
            <v>42670</v>
          </cell>
        </row>
        <row r="4022">
          <cell r="C4022">
            <v>7662</v>
          </cell>
          <cell r="D4022" t="str">
            <v>Ns. Piso En Madera Laminada (Taller De Danza)</v>
          </cell>
          <cell r="E4022" t="str">
            <v>M2</v>
          </cell>
          <cell r="F4022">
            <v>105000</v>
          </cell>
          <cell r="G4022">
            <v>42670</v>
          </cell>
        </row>
        <row r="4023">
          <cell r="C4023">
            <v>7663</v>
          </cell>
          <cell r="D4023" t="str">
            <v>Ns. Limpieza Muros, Resane Y Sellado De Muros De Fachada En Ladrillo A La Vista</v>
          </cell>
          <cell r="E4023" t="str">
            <v>M2</v>
          </cell>
          <cell r="F4023">
            <v>19760</v>
          </cell>
          <cell r="G4023">
            <v>42678</v>
          </cell>
        </row>
        <row r="4024">
          <cell r="C4024">
            <v>7664</v>
          </cell>
          <cell r="D4024" t="str">
            <v>Ns. Piso En Ceramica Beta Rectificado Marfil O Similar 40 X 90 Cm.</v>
          </cell>
          <cell r="E4024" t="str">
            <v>M2</v>
          </cell>
          <cell r="F4024">
            <v>82000</v>
          </cell>
          <cell r="G4024">
            <v>42678</v>
          </cell>
        </row>
        <row r="4025">
          <cell r="C4025">
            <v>7665</v>
          </cell>
          <cell r="D4025" t="str">
            <v>Ns. Estructura De Escalera Tramo De 1 Piso</v>
          </cell>
          <cell r="E4025" t="str">
            <v>GL</v>
          </cell>
          <cell r="F4025">
            <v>12000000</v>
          </cell>
          <cell r="G4025">
            <v>42670</v>
          </cell>
        </row>
        <row r="4026">
          <cell r="C4026">
            <v>7666</v>
          </cell>
          <cell r="D4026" t="str">
            <v>Ns. Media Caña Pvc De 9 Cm</v>
          </cell>
          <cell r="E4026" t="str">
            <v>ML</v>
          </cell>
          <cell r="F4026">
            <v>38000</v>
          </cell>
          <cell r="G4026">
            <v>42678</v>
          </cell>
        </row>
        <row r="4027">
          <cell r="C4027">
            <v>7667</v>
          </cell>
          <cell r="D4027" t="str">
            <v>Ns. Estructura De Rampa Tramo De 1 Piso</v>
          </cell>
          <cell r="E4027" t="str">
            <v>GL</v>
          </cell>
          <cell r="F4027">
            <v>23000000</v>
          </cell>
          <cell r="G4027">
            <v>42670</v>
          </cell>
        </row>
        <row r="4028">
          <cell r="C4028">
            <v>7668</v>
          </cell>
          <cell r="D4028" t="str">
            <v>Prvc. Instalación De Codos Grp Y/O Pvc Dn 1800 Pn=1 Sn 2500 (0°-30°)</v>
          </cell>
          <cell r="E4028" t="str">
            <v>UN</v>
          </cell>
          <cell r="F4028">
            <v>877801.84</v>
          </cell>
          <cell r="G4028">
            <v>42671</v>
          </cell>
        </row>
        <row r="4029">
          <cell r="C4029">
            <v>7669</v>
          </cell>
          <cell r="D4029" t="str">
            <v>Prvc. Instalación De Tuberías En Grp Y/O Pvc De Diametro 1300Mm, Pn=1:00 Sn 2500</v>
          </cell>
          <cell r="E4029" t="str">
            <v>ML</v>
          </cell>
          <cell r="F4029">
            <v>107589.64</v>
          </cell>
          <cell r="G4029">
            <v>42671</v>
          </cell>
        </row>
        <row r="4030">
          <cell r="C4030">
            <v>7672</v>
          </cell>
          <cell r="D4030" t="str">
            <v>Prvc. Suminisro De Tuberia Grp Y/O Pvc De Diametro 1300 Mm Pn=1, Sn 2500, Incluye Union, Transporte Al Campamento Y Demas Costos</v>
          </cell>
          <cell r="E4030" t="str">
            <v>ML</v>
          </cell>
          <cell r="F4030">
            <v>1471834</v>
          </cell>
          <cell r="G4030">
            <v>42671</v>
          </cell>
        </row>
        <row r="4031">
          <cell r="C4031">
            <v>7673</v>
          </cell>
          <cell r="D4031" t="str">
            <v>Prvc. Suministro Codos Grp Y/O Pvc Dn 1800 Pn=1 Sn 2500 (0º-30) Incluye Union, Transporte Al Campamento Y Demas Costos</v>
          </cell>
          <cell r="E4031" t="str">
            <v>UN</v>
          </cell>
          <cell r="F4031">
            <v>7200000</v>
          </cell>
          <cell r="G4031">
            <v>42671</v>
          </cell>
        </row>
        <row r="4032">
          <cell r="C4032">
            <v>7674</v>
          </cell>
          <cell r="D4032" t="str">
            <v>Instalación De Tubería De Alcantarillado De Pvc 450 Mm 18" De Superficie Interior Lisa Y Exterior Perfilada, Bajo Cualquier Condición De Humedad</v>
          </cell>
          <cell r="E4032" t="str">
            <v>ML</v>
          </cell>
          <cell r="F4032">
            <v>22792.45</v>
          </cell>
          <cell r="G4032">
            <v>42685</v>
          </cell>
        </row>
        <row r="4033">
          <cell r="C4033">
            <v>7675</v>
          </cell>
          <cell r="D4033" t="str">
            <v>Instalación De Tubería De Alcantarillado De Pvc De 200 Mm (8”)  De Superficie Interior Lisa Y Exterior Perfilada, Bajo Cualquier Condición De Humedad, (Inlcuye Manijas)</v>
          </cell>
          <cell r="E4033" t="str">
            <v>ML</v>
          </cell>
          <cell r="F4033">
            <v>10065.19</v>
          </cell>
          <cell r="G4033">
            <v>42685</v>
          </cell>
        </row>
        <row r="4034">
          <cell r="C4034">
            <v>7676</v>
          </cell>
          <cell r="D4034" t="str">
            <v>Instalación De Tubería De Alcantarillado De Pvc De 250 Mm 10”  De Superficie Interior Lisa Y Exterior Perfilada, Bajo Cualquier Condición De Humedad</v>
          </cell>
          <cell r="E4034" t="str">
            <v>ML</v>
          </cell>
          <cell r="F4034">
            <v>12733.8</v>
          </cell>
          <cell r="G4034">
            <v>42685</v>
          </cell>
        </row>
        <row r="4035">
          <cell r="C4035">
            <v>7677</v>
          </cell>
          <cell r="D4035" t="str">
            <v>Instalación De Tubería De Alcantarillado De Pvc De 400 Mm 16” De Superficie Interior Lisa Y Exterior Perfilada, Bajo Cualquier Condición De Humedad</v>
          </cell>
          <cell r="E4035" t="str">
            <v>ML</v>
          </cell>
          <cell r="F4035">
            <v>20276.150000000001</v>
          </cell>
          <cell r="G4035">
            <v>42685</v>
          </cell>
        </row>
        <row r="4036">
          <cell r="C4036">
            <v>7678</v>
          </cell>
          <cell r="D4036" t="str">
            <v>Instalación De Tubería De Alcantarillado De Pvc De 660 Mm 24”  De Superficie Interior Lisa Y Exterior Perfilada, Bajo Cualquier Condición De Humedad</v>
          </cell>
          <cell r="E4036" t="str">
            <v>ML</v>
          </cell>
          <cell r="F4036">
            <v>33478.339999999997</v>
          </cell>
          <cell r="G4036">
            <v>42685</v>
          </cell>
        </row>
        <row r="4037">
          <cell r="C4037">
            <v>7679</v>
          </cell>
          <cell r="D4037" t="str">
            <v>Soporte Para Cinta Demarcadora</v>
          </cell>
          <cell r="E4037" t="str">
            <v>UN</v>
          </cell>
          <cell r="F4037">
            <v>11907</v>
          </cell>
          <cell r="G4037">
            <v>42689</v>
          </cell>
        </row>
        <row r="4038">
          <cell r="C4038">
            <v>7680</v>
          </cell>
          <cell r="D4038" t="str">
            <v>Cinta Demarcadora, Sin Soporte</v>
          </cell>
          <cell r="E4038" t="str">
            <v>ML</v>
          </cell>
          <cell r="F4038">
            <v>483.63</v>
          </cell>
          <cell r="G4038">
            <v>42689</v>
          </cell>
        </row>
        <row r="4039">
          <cell r="C4039">
            <v>7681</v>
          </cell>
          <cell r="D4039" t="str">
            <v>Entibado Tipo 6. Continuo Metalico</v>
          </cell>
          <cell r="E4039" t="str">
            <v>M2</v>
          </cell>
          <cell r="F4039">
            <v>30900</v>
          </cell>
          <cell r="G4039">
            <v>42689</v>
          </cell>
        </row>
        <row r="4040">
          <cell r="C4040">
            <v>7682</v>
          </cell>
          <cell r="D4040" t="str">
            <v>Valla Movil Tipo 3. Valla Doble Cara</v>
          </cell>
          <cell r="E4040" t="str">
            <v>UN</v>
          </cell>
          <cell r="F4040">
            <v>160400</v>
          </cell>
          <cell r="G4040">
            <v>42689</v>
          </cell>
        </row>
        <row r="4041">
          <cell r="C4041">
            <v>7683</v>
          </cell>
          <cell r="D4041" t="str">
            <v>Empalme De Tuberias De Alcantarillado Desde 160 Mm (6") Hasta 300 Mm (12") A Pozo Existente En Mamposteria</v>
          </cell>
          <cell r="E4041" t="str">
            <v>UN</v>
          </cell>
          <cell r="F4041">
            <v>127004</v>
          </cell>
          <cell r="G4041">
            <v>42689</v>
          </cell>
        </row>
        <row r="4042">
          <cell r="C4042">
            <v>7684</v>
          </cell>
          <cell r="D4042" t="str">
            <v>Empalme De Tuberías Desde 350 Mm (14") Hasta 500 Mm (20") A Pozo Existente En Mampostería</v>
          </cell>
          <cell r="E4042" t="str">
            <v>UN</v>
          </cell>
          <cell r="F4042">
            <v>161958</v>
          </cell>
          <cell r="G4042">
            <v>42689</v>
          </cell>
        </row>
        <row r="4043">
          <cell r="C4043">
            <v>7685</v>
          </cell>
          <cell r="D4043" t="str">
            <v>Empalme De Tuberías Desde 600 Mm (24") Hasta 900 Mm (36") A Pozo Existenteen Mampostería</v>
          </cell>
          <cell r="E4043" t="str">
            <v>UN</v>
          </cell>
          <cell r="F4043">
            <v>163577.57999999999</v>
          </cell>
          <cell r="G4043">
            <v>42689</v>
          </cell>
        </row>
        <row r="4044">
          <cell r="C4044">
            <v>7687</v>
          </cell>
          <cell r="D4044" t="str">
            <v>Suministro Tubería De Alcantarillado De Pvc  De Superficie Interior Lisa Y Exterior Perfilada Rigidez 8Kn/M2 (S8) D= 200 Mm (8") (Incluye Manijas)</v>
          </cell>
          <cell r="E4044" t="str">
            <v>ML</v>
          </cell>
          <cell r="F4044">
            <v>48720</v>
          </cell>
          <cell r="G4044">
            <v>42699</v>
          </cell>
        </row>
        <row r="4045">
          <cell r="C4045">
            <v>7688</v>
          </cell>
          <cell r="D4045" t="str">
            <v>Suministro Tubería De Alcantarillado De Pvc  De Superficie Interior Lisa Y Exterior Perfilada Rigidez 8Kn/M2 (S8) D=250 Mm (10")</v>
          </cell>
          <cell r="E4045" t="str">
            <v>ML</v>
          </cell>
          <cell r="F4045">
            <v>75589</v>
          </cell>
          <cell r="G4045">
            <v>42699</v>
          </cell>
        </row>
        <row r="4046">
          <cell r="C4046">
            <v>7689</v>
          </cell>
          <cell r="D4046" t="str">
            <v>Suministro Tubería De Alcantarillado De Pvc  De Superficie Interior Lisa Y Exterior Perfilada Rigidez 8Kn/M2 (S8) D= 400 Mm (16")</v>
          </cell>
          <cell r="E4046" t="str">
            <v>ML</v>
          </cell>
          <cell r="F4046">
            <v>182813</v>
          </cell>
          <cell r="G4046">
            <v>42699</v>
          </cell>
        </row>
        <row r="4047">
          <cell r="C4047">
            <v>7690</v>
          </cell>
          <cell r="D4047" t="str">
            <v>Suministro Tubería De Alcantarillado De Pvc  De Superficie Interior Lisa Y Exterior Perfilada Rigidez 8Kn/M2 (S8) D= 450 Mm (18")</v>
          </cell>
          <cell r="E4047" t="str">
            <v>ML</v>
          </cell>
          <cell r="F4047">
            <v>254751</v>
          </cell>
          <cell r="G4047">
            <v>42699</v>
          </cell>
        </row>
        <row r="4048">
          <cell r="C4048">
            <v>7691</v>
          </cell>
          <cell r="D4048" t="str">
            <v>Suministro Tubería De Alcantarillado De Pvc  De Superficie Interior Lisa Y Exterior Perfilada Rigidez 8Kn/M2 (S8) D= 660 Mm (24")</v>
          </cell>
          <cell r="E4048" t="str">
            <v>ML</v>
          </cell>
          <cell r="F4048">
            <v>450849</v>
          </cell>
          <cell r="G4048">
            <v>42699</v>
          </cell>
        </row>
        <row r="4049">
          <cell r="C4049">
            <v>7692</v>
          </cell>
          <cell r="D4049" t="str">
            <v>Instalación De Domiciliaria De Alcantarillado Con Tubería De  Pvc  Y/O Pead  160 Mm (6”). Incluye Tee O Yee, Codo O Accesorio De Derivación, Tipo 1.  0 &lt; L &lt; 1,0 M.</v>
          </cell>
          <cell r="E4049" t="str">
            <v>UN</v>
          </cell>
          <cell r="F4049">
            <v>37303</v>
          </cell>
          <cell r="G4049">
            <v>42689</v>
          </cell>
        </row>
        <row r="4050">
          <cell r="C4050">
            <v>7693</v>
          </cell>
          <cell r="D4050" t="str">
            <v>Instalación De Domiciliaria De Alcantarillado Con Tubería De  Pvc  Y/O Pead  160 Mm (6”). Incluye Tee O Yee, Codo O Accesorio De Derivación, Tipo 2.  1 &lt; L&lt;  3,0 M.</v>
          </cell>
          <cell r="E4050" t="str">
            <v>UN</v>
          </cell>
          <cell r="F4050">
            <v>64904</v>
          </cell>
          <cell r="G4050">
            <v>42689</v>
          </cell>
        </row>
        <row r="4051">
          <cell r="C4051">
            <v>7694</v>
          </cell>
          <cell r="D4051" t="str">
            <v>Instalación De Domiciliaria De Alcantarillado Con Tubería De  Pvc  Y/O Pead  160 Mm (6”). Incluye Tee O Yee, Codo O Accesorio De Derivación, Tipo 3.  3 &lt; L &lt; 5,0 M.</v>
          </cell>
          <cell r="E4051" t="str">
            <v>UN</v>
          </cell>
          <cell r="F4051">
            <v>129808</v>
          </cell>
          <cell r="G4051">
            <v>42689</v>
          </cell>
        </row>
        <row r="4052">
          <cell r="C4052">
            <v>7695</v>
          </cell>
          <cell r="D4052" t="str">
            <v>Suministro De Tubería De Alcantarillado De Pvc De 160 Mm (6") De Superficie Interior Lisa Y Exterior Perfilada</v>
          </cell>
          <cell r="E4052" t="str">
            <v>ML</v>
          </cell>
          <cell r="F4052">
            <v>39556.65</v>
          </cell>
          <cell r="G4052">
            <v>42691</v>
          </cell>
        </row>
        <row r="4053">
          <cell r="C4053">
            <v>7696</v>
          </cell>
          <cell r="D4053" t="str">
            <v>Suministro De Codo 90° Campana X Campana Diámetro Nominal 160 Mm</v>
          </cell>
          <cell r="E4053" t="str">
            <v>UN</v>
          </cell>
          <cell r="F4053">
            <v>59745</v>
          </cell>
          <cell r="G4053">
            <v>42689</v>
          </cell>
        </row>
        <row r="4054">
          <cell r="C4054">
            <v>7697</v>
          </cell>
          <cell r="D4054" t="str">
            <v>Suministro Codo 45° Campana X Campana Diámetro Nominal 160 Mm</v>
          </cell>
          <cell r="E4054" t="str">
            <v>UN</v>
          </cell>
          <cell r="F4054">
            <v>31395</v>
          </cell>
          <cell r="G4054">
            <v>42689</v>
          </cell>
        </row>
        <row r="4055">
          <cell r="C4055">
            <v>7698</v>
          </cell>
          <cell r="D4055" t="str">
            <v>Suministro Yee Campana X Campana X Campana Diámetro Nominal 200 X 200 X 160 Mm</v>
          </cell>
          <cell r="E4055" t="str">
            <v>ML</v>
          </cell>
          <cell r="F4055">
            <v>125727</v>
          </cell>
          <cell r="G4055">
            <v>42689</v>
          </cell>
        </row>
        <row r="4056">
          <cell r="C4056">
            <v>7699</v>
          </cell>
          <cell r="D4056" t="str">
            <v>Cimentacion De Tuberia Con Material Granular  (Agregado Grueso)</v>
          </cell>
          <cell r="E4056" t="str">
            <v>M3</v>
          </cell>
          <cell r="F4056">
            <v>96369</v>
          </cell>
          <cell r="G4056">
            <v>42689</v>
          </cell>
        </row>
        <row r="4057">
          <cell r="C4057">
            <v>7701</v>
          </cell>
          <cell r="D4057" t="str">
            <v>Suministro De Codos De Polietileno 160 Mm X 90° D=6"</v>
          </cell>
          <cell r="E4057" t="str">
            <v>UN</v>
          </cell>
          <cell r="F4057">
            <v>76398.289999999994</v>
          </cell>
          <cell r="G4057">
            <v>42690</v>
          </cell>
        </row>
        <row r="4058">
          <cell r="C4058">
            <v>7703</v>
          </cell>
          <cell r="D4058" t="str">
            <v>Suministro De Tee De Polietileno 110Mm X 110Mm X 110Mm</v>
          </cell>
          <cell r="E4058" t="str">
            <v>UN</v>
          </cell>
          <cell r="F4058">
            <v>48385.68</v>
          </cell>
          <cell r="G4058">
            <v>42690</v>
          </cell>
        </row>
        <row r="4059">
          <cell r="C4059">
            <v>7705</v>
          </cell>
          <cell r="D4059" t="str">
            <v>Suministro De Tee De Polietileno 200Mm X 200Mm X 200Mm</v>
          </cell>
          <cell r="E4059" t="str">
            <v>UN</v>
          </cell>
          <cell r="F4059">
            <v>312293.98</v>
          </cell>
          <cell r="G4059">
            <v>42691</v>
          </cell>
        </row>
        <row r="4060">
          <cell r="C4060">
            <v>7707</v>
          </cell>
          <cell r="D4060" t="str">
            <v>Suministro De Silletas Para Acometidas De Polietileno De 110Mm X 20Mm Para Union Por Termofusion</v>
          </cell>
          <cell r="E4060" t="str">
            <v>UN</v>
          </cell>
          <cell r="F4060">
            <v>11021.97</v>
          </cell>
          <cell r="G4060">
            <v>42690</v>
          </cell>
        </row>
        <row r="4061">
          <cell r="C4061">
            <v>7709</v>
          </cell>
          <cell r="D4061" t="str">
            <v>Suministro De Silletas Para Acometidas De Polietileno De 160Mm X 20Mm Para Union Por Termofusion</v>
          </cell>
          <cell r="E4061" t="str">
            <v>UN</v>
          </cell>
          <cell r="F4061">
            <v>11021.97</v>
          </cell>
          <cell r="G4061">
            <v>42690</v>
          </cell>
        </row>
        <row r="4062">
          <cell r="C4062">
            <v>7711</v>
          </cell>
          <cell r="D4062" t="str">
            <v>Suministro De Silletas Para Acometidas De Polietileno De 200Mm X 20Mm Para Union Por Termofusion</v>
          </cell>
          <cell r="E4062" t="str">
            <v>UN</v>
          </cell>
          <cell r="F4062">
            <v>11021.97</v>
          </cell>
          <cell r="G4062">
            <v>42690</v>
          </cell>
        </row>
        <row r="4063">
          <cell r="C4063">
            <v>7713</v>
          </cell>
          <cell r="D4063" t="str">
            <v>Suministro De Silletas Para Acometidas De Polietileno De 250Mm X 20Mm Para Union Por Termofusion</v>
          </cell>
          <cell r="E4063" t="str">
            <v>UN</v>
          </cell>
          <cell r="F4063">
            <v>16957</v>
          </cell>
          <cell r="G4063">
            <v>42690</v>
          </cell>
        </row>
        <row r="4064">
          <cell r="C4064">
            <v>7715</v>
          </cell>
          <cell r="D4064" t="str">
            <v>Suministro De Adaptadores Tope Brida De Polietileno Sin Brida Pn 10 D=110Mm</v>
          </cell>
          <cell r="E4064" t="str">
            <v>UN</v>
          </cell>
          <cell r="F4064">
            <v>18430.02</v>
          </cell>
          <cell r="G4064">
            <v>42690</v>
          </cell>
        </row>
        <row r="4065">
          <cell r="C4065">
            <v>7717</v>
          </cell>
          <cell r="D4065" t="str">
            <v>Suministro De Adaptadores Tope Brida De Polietileno Sin Brida Pn 10 D=160Mm</v>
          </cell>
          <cell r="E4065" t="str">
            <v>UN</v>
          </cell>
          <cell r="F4065">
            <v>42737.47</v>
          </cell>
          <cell r="G4065">
            <v>42690</v>
          </cell>
        </row>
        <row r="4066">
          <cell r="C4066">
            <v>7719</v>
          </cell>
          <cell r="D4066" t="str">
            <v>Suministro De Adaptadores Tope Brida De Polietileno Sin Brida Pn 10 D=250Mm</v>
          </cell>
          <cell r="E4066" t="str">
            <v>UN</v>
          </cell>
          <cell r="F4066">
            <v>125994.15</v>
          </cell>
          <cell r="G4066">
            <v>42690</v>
          </cell>
        </row>
        <row r="4067">
          <cell r="C4067">
            <v>7720</v>
          </cell>
          <cell r="D4067" t="str">
            <v>Pozo De Inspección 1,80 M &lt; H &lt;= 3,00 M Para Tuberías De Diámetros Entre Los 450 Mm (18 Pulgadas) Y 700 Mm (27 Pulgadas), Diámetro Del Cilindro 1,50 M.</v>
          </cell>
          <cell r="E4067" t="str">
            <v>UN</v>
          </cell>
          <cell r="F4067">
            <v>4699061.2300000004</v>
          </cell>
          <cell r="G4067">
            <v>42699</v>
          </cell>
        </row>
        <row r="4068">
          <cell r="C4068">
            <v>7721</v>
          </cell>
          <cell r="D4068" t="str">
            <v>Suministro De Hidrante Tipo Trafico Norma Iso Pn 10, Incluye El Suministro E Instalación De Tornillería Y Empaquetadura Para El Montaje, D = 100 Mm  (4")</v>
          </cell>
          <cell r="E4068" t="str">
            <v>UN</v>
          </cell>
          <cell r="F4068">
            <v>2760800</v>
          </cell>
          <cell r="G4068">
            <v>42691</v>
          </cell>
        </row>
        <row r="4069">
          <cell r="C4069">
            <v>7722</v>
          </cell>
          <cell r="D4069" t="str">
            <v>Suministro De Hidrante Tipo Trafico Norma Iso Pn 10, Incluye El Suministro E Instalación De Tornillería Y Empaquetadura Para El Montaje, D = 150 Mm  (6")</v>
          </cell>
          <cell r="E4069" t="str">
            <v>UN</v>
          </cell>
          <cell r="F4069">
            <v>3770000</v>
          </cell>
          <cell r="G4069">
            <v>42691</v>
          </cell>
        </row>
        <row r="4070">
          <cell r="C4070">
            <v>7723</v>
          </cell>
          <cell r="D4070" t="str">
            <v>Suministro De Tuberías De Acueducto De Polietileno De Alta Densidad (Pead) De 160Mm Pn 10 Pe 100 D=6"</v>
          </cell>
          <cell r="E4070" t="str">
            <v>ML</v>
          </cell>
          <cell r="F4070">
            <v>46940.76</v>
          </cell>
          <cell r="G4070">
            <v>42802</v>
          </cell>
        </row>
        <row r="4071">
          <cell r="C4071">
            <v>7724</v>
          </cell>
          <cell r="D4071" t="str">
            <v>Instalación De  Acometidas Domiciliarias Tipo 10. En Zona Dura Sin Cruce De Vía (A Favor De La Red), Con 0,0 M &lt; L &lt; 7,0 M Y 16 Mm &lt; D &lt; 50 Mm. Con Silleta De Polietileno Para Acueducto. Incluye Excavación, Instalación De Tubería Y Accesorios, Cinta Referenciadora Y Relleno.</v>
          </cell>
          <cell r="E4071" t="str">
            <v>UN</v>
          </cell>
          <cell r="F4071">
            <v>102702</v>
          </cell>
          <cell r="G4071">
            <v>42691</v>
          </cell>
        </row>
        <row r="4072">
          <cell r="C4072">
            <v>7725</v>
          </cell>
          <cell r="D4072" t="str">
            <v>Camisa En Tuberia De Acero Al Carbon Para Cruce De Arroyo Con Tuberias De Polietileno De 160 Mm  6". Incluye Tubería De Acero.</v>
          </cell>
          <cell r="E4072" t="str">
            <v>ML</v>
          </cell>
          <cell r="F4072">
            <v>208965</v>
          </cell>
          <cell r="G4072">
            <v>42691</v>
          </cell>
        </row>
        <row r="4073">
          <cell r="C4073">
            <v>7726</v>
          </cell>
          <cell r="D4073" t="str">
            <v>Camisa En Tuberia De Acero Al Carbon Para Cruce De Arroyo Con Tuberias De Polietileno De 200 Mm   8". Incluye Tubería De Acero.</v>
          </cell>
          <cell r="E4073" t="str">
            <v>ML</v>
          </cell>
          <cell r="F4073">
            <v>272401</v>
          </cell>
          <cell r="G4073">
            <v>42691</v>
          </cell>
        </row>
        <row r="4074">
          <cell r="C4074">
            <v>7727</v>
          </cell>
          <cell r="D4074" t="str">
            <v>Instalación Tubo Operador Para Válvulas Entre 80 Mm Y 200 Mm Y Para Válvulas De Purga</v>
          </cell>
          <cell r="E4074" t="str">
            <v>UN</v>
          </cell>
          <cell r="F4074">
            <v>200983</v>
          </cell>
          <cell r="G4074">
            <v>42691</v>
          </cell>
        </row>
        <row r="4075">
          <cell r="C4075">
            <v>7728</v>
          </cell>
          <cell r="D4075" t="str">
            <v>Caja De Mampostería Para Tuberías Entre  250 Mm (10") Y  400 Mm (16").</v>
          </cell>
          <cell r="E4075" t="str">
            <v>UN</v>
          </cell>
          <cell r="F4075">
            <v>5694873</v>
          </cell>
          <cell r="G4075">
            <v>42691</v>
          </cell>
        </row>
        <row r="4076">
          <cell r="C4076">
            <v>7729</v>
          </cell>
          <cell r="D4076" t="str">
            <v>Suministro De Tuberías De Acueducto De Polietileno De Alta Densidad (Pead) De 200Mm Pn 10 Pe 100 D=8"</v>
          </cell>
          <cell r="E4076" t="str">
            <v>ML</v>
          </cell>
          <cell r="F4076">
            <v>56375.61</v>
          </cell>
          <cell r="G4076">
            <v>42691</v>
          </cell>
        </row>
        <row r="4077">
          <cell r="C4077">
            <v>7730</v>
          </cell>
          <cell r="D4077" t="str">
            <v>Instalación De Hidrante Tipo Trafico Norma Iso Pn 10, Incluye El Suministro E Instalación De Tornillería Y Empaquetadura Para El Montaje, D = 100 Mm  (4")</v>
          </cell>
          <cell r="E4077" t="str">
            <v>UN</v>
          </cell>
          <cell r="F4077">
            <v>738749</v>
          </cell>
          <cell r="G4077">
            <v>42691</v>
          </cell>
        </row>
        <row r="4078">
          <cell r="C4078">
            <v>7731</v>
          </cell>
          <cell r="D4078" t="str">
            <v>Suministro De Tuberías De Acueducto De Polietileno De Alta Densidad (Pead) De 250Mm Pn 10 Pe 100 D=10"</v>
          </cell>
          <cell r="E4078" t="str">
            <v>ML</v>
          </cell>
          <cell r="F4078">
            <v>90988.37</v>
          </cell>
          <cell r="G4078">
            <v>42691</v>
          </cell>
        </row>
        <row r="4079">
          <cell r="C4079">
            <v>7732</v>
          </cell>
          <cell r="D4079" t="str">
            <v>Instalación De Hidrante Tipo Trafico Norma Iso Pn 10, Incluye El Suministro E Instalación De Tornillería Y Empaquetadura Para El Montaje, D = 150 Mm  (6")</v>
          </cell>
          <cell r="E4079" t="str">
            <v>UN</v>
          </cell>
          <cell r="F4079">
            <v>865302</v>
          </cell>
          <cell r="G4079">
            <v>42691</v>
          </cell>
        </row>
        <row r="4080">
          <cell r="C4080">
            <v>7733</v>
          </cell>
          <cell r="D4080" t="str">
            <v>Empalmes A Red De Acueducto En Tubería  Pead De 110 Mm  (4")</v>
          </cell>
          <cell r="E4080" t="str">
            <v>UN</v>
          </cell>
          <cell r="F4080">
            <v>407148</v>
          </cell>
          <cell r="G4080">
            <v>42691</v>
          </cell>
        </row>
        <row r="4081">
          <cell r="C4081">
            <v>7734</v>
          </cell>
          <cell r="D4081" t="str">
            <v>Empalmes A Red De Acueducto En Tubería  Pead De 160 Mm  (6")</v>
          </cell>
          <cell r="E4081" t="str">
            <v>UN</v>
          </cell>
          <cell r="F4081">
            <v>461305</v>
          </cell>
          <cell r="G4081">
            <v>42691</v>
          </cell>
        </row>
        <row r="4082">
          <cell r="C4082">
            <v>7735</v>
          </cell>
          <cell r="D4082" t="str">
            <v>Empalmes A Red De Acueducto En Tubería  Pead De 200 Mm   ( 8")</v>
          </cell>
          <cell r="E4082" t="str">
            <v>UN</v>
          </cell>
          <cell r="F4082">
            <v>515128</v>
          </cell>
          <cell r="G4082">
            <v>42691</v>
          </cell>
        </row>
        <row r="4083">
          <cell r="C4083">
            <v>7736</v>
          </cell>
          <cell r="D4083" t="str">
            <v>Suministro De Tuberías De Acueducto De Polietileno Para Acometidas D=20 Mm Pn 10</v>
          </cell>
          <cell r="E4083" t="str">
            <v>ML</v>
          </cell>
          <cell r="F4083">
            <v>1216.8399999999999</v>
          </cell>
          <cell r="G4083">
            <v>42691</v>
          </cell>
        </row>
        <row r="4084">
          <cell r="C4084">
            <v>7737</v>
          </cell>
          <cell r="D4084" t="str">
            <v>Empalmes A Red De Acueducto En Tubería  Pead De 250 Mm   (10")</v>
          </cell>
          <cell r="E4084" t="str">
            <v>UN</v>
          </cell>
          <cell r="F4084">
            <v>571207</v>
          </cell>
          <cell r="G4084">
            <v>42691</v>
          </cell>
        </row>
        <row r="4085">
          <cell r="C4085">
            <v>7738</v>
          </cell>
          <cell r="D4085" t="str">
            <v>Suministro De Codos De Polietileno Pe 100 Pn 10 De 200 Mm X 90° D=8"</v>
          </cell>
          <cell r="E4085" t="str">
            <v>UN</v>
          </cell>
          <cell r="F4085">
            <v>172979.66</v>
          </cell>
          <cell r="G4085">
            <v>42691</v>
          </cell>
        </row>
        <row r="4086">
          <cell r="C4086">
            <v>7739</v>
          </cell>
          <cell r="D4086" t="str">
            <v>Suministro De Tees De Polietileno Pe 100 Pn 10 De 160Mm X 160Mm X 160Mm</v>
          </cell>
          <cell r="E4086" t="str">
            <v>UN</v>
          </cell>
          <cell r="F4086">
            <v>184475.14</v>
          </cell>
          <cell r="G4086">
            <v>42691</v>
          </cell>
        </row>
        <row r="4087">
          <cell r="C4087">
            <v>7740</v>
          </cell>
          <cell r="D4087" t="str">
            <v>Suministro De Adaptadores Tope Brida De Polietileno Sin Brida Pn 10 D=200Mm</v>
          </cell>
          <cell r="E4087" t="str">
            <v>UN</v>
          </cell>
          <cell r="F4087">
            <v>83661.570000000007</v>
          </cell>
          <cell r="G4087">
            <v>42691</v>
          </cell>
        </row>
        <row r="4088">
          <cell r="C4088">
            <v>7741</v>
          </cell>
          <cell r="D4088" t="str">
            <v>Suministro De Brida Metálica Para Adaptador Tope De Polietileno Norma Iso Pn 10 D=110Mm</v>
          </cell>
          <cell r="E4088" t="str">
            <v>UN</v>
          </cell>
          <cell r="F4088">
            <v>56476.14</v>
          </cell>
          <cell r="G4088">
            <v>42691</v>
          </cell>
        </row>
        <row r="4089">
          <cell r="C4089">
            <v>7742</v>
          </cell>
          <cell r="D4089" t="str">
            <v>Suministro De Brida Metálica Para Adaptador Tope De Polietileno Norma Iso Pn 10 D=160Mm</v>
          </cell>
          <cell r="E4089" t="str">
            <v>UN</v>
          </cell>
          <cell r="F4089">
            <v>74577.31</v>
          </cell>
          <cell r="G4089">
            <v>42691</v>
          </cell>
        </row>
        <row r="4090">
          <cell r="C4090">
            <v>7743</v>
          </cell>
          <cell r="D4090" t="str">
            <v>Suministro De Brida Metálica Para Adaptador Tope De Polietileno Norma Iso Pn 10 D=200Mm</v>
          </cell>
          <cell r="E4090" t="str">
            <v>UN</v>
          </cell>
          <cell r="F4090">
            <v>99502.3</v>
          </cell>
          <cell r="G4090">
            <v>42691</v>
          </cell>
        </row>
        <row r="4091">
          <cell r="C4091">
            <v>7744</v>
          </cell>
          <cell r="D4091" t="str">
            <v>Suministro De Válvula De Compuerta Brida X Brida Normaiso Pn 10 D = 150 Mm (6")</v>
          </cell>
          <cell r="E4091" t="str">
            <v>UN</v>
          </cell>
          <cell r="F4091">
            <v>1243520</v>
          </cell>
          <cell r="G4091">
            <v>42691</v>
          </cell>
        </row>
        <row r="4092">
          <cell r="C4092">
            <v>7745</v>
          </cell>
          <cell r="D4092" t="str">
            <v>Suministro De Brida Metálica Para Adaptador Tope De Polietileno Norma Iso Pn 10 D=250Mm</v>
          </cell>
          <cell r="E4092" t="str">
            <v>UN</v>
          </cell>
          <cell r="F4092">
            <v>175743.6</v>
          </cell>
          <cell r="G4092">
            <v>42691</v>
          </cell>
        </row>
        <row r="4093">
          <cell r="C4093">
            <v>7746</v>
          </cell>
          <cell r="D4093" t="str">
            <v>Suministro De Válvula De Compuerta Brida X Brida Normaiso Pn 10 D = 250 Mm (10")</v>
          </cell>
          <cell r="E4093" t="str">
            <v>UN</v>
          </cell>
          <cell r="F4093">
            <v>4060000</v>
          </cell>
          <cell r="G4093">
            <v>42691</v>
          </cell>
        </row>
        <row r="4094">
          <cell r="C4094">
            <v>7747</v>
          </cell>
          <cell r="D4094" t="str">
            <v>Suministro De Válvula De Compuerta Brida X Brida Normaiso Pn 10 D = 200 Mm (8")</v>
          </cell>
          <cell r="E4094" t="str">
            <v>UN</v>
          </cell>
          <cell r="F4094">
            <v>1852520</v>
          </cell>
          <cell r="G4094">
            <v>42691</v>
          </cell>
        </row>
        <row r="4095">
          <cell r="C4095">
            <v>7748</v>
          </cell>
          <cell r="D4095" t="str">
            <v>Empalmes A Red De Acueducto En Tubería  Pead De 160 Mm  (6")</v>
          </cell>
          <cell r="E4095" t="str">
            <v>UN</v>
          </cell>
          <cell r="F4095">
            <v>461305</v>
          </cell>
          <cell r="G4095">
            <v>42691</v>
          </cell>
        </row>
        <row r="4096">
          <cell r="C4096">
            <v>7749</v>
          </cell>
          <cell r="D4096" t="str">
            <v>Instalación De Tubería De Alcantarillado De Pvc De 300Mm 12” De Superficie Interior Lisa Y Exterior Perfilada,Bajo Cualquier Condición De Humedad</v>
          </cell>
          <cell r="E4096" t="str">
            <v>ML</v>
          </cell>
          <cell r="F4096">
            <v>15106.56</v>
          </cell>
          <cell r="G4096">
            <v>42697</v>
          </cell>
        </row>
        <row r="4097">
          <cell r="C4097">
            <v>7750</v>
          </cell>
          <cell r="D4097" t="str">
            <v>Empalme De Red Existente  A Tuberia Proyectada De 315 Mm De Pead D=12"</v>
          </cell>
          <cell r="E4097" t="str">
            <v>UN</v>
          </cell>
          <cell r="F4097">
            <v>621207</v>
          </cell>
          <cell r="G4097">
            <v>42697</v>
          </cell>
        </row>
        <row r="4098">
          <cell r="C4098">
            <v>7751</v>
          </cell>
          <cell r="D4098" t="str">
            <v>Instalación De Tubería De Alcantarillado De Pvc De 355Mm 14” De Superficie Interior Lisa Y Exterior Perfilada,Bajo Cualquier Condición De Humedad</v>
          </cell>
          <cell r="E4098" t="str">
            <v>ML</v>
          </cell>
          <cell r="F4098">
            <v>17555.099999999999</v>
          </cell>
          <cell r="G4098">
            <v>42697</v>
          </cell>
        </row>
        <row r="4099">
          <cell r="C4099">
            <v>7752</v>
          </cell>
          <cell r="D4099" t="str">
            <v>Instalación De Válvula De Compuerta Brida X Brida Norma Iso Pn 10, Incluye El Suministro E Instalación De Tornillería Grado 2 Y Empaquetadura Para El Montaje D = 400Mm (16")</v>
          </cell>
          <cell r="E4099" t="str">
            <v>UN</v>
          </cell>
          <cell r="F4099">
            <v>615142.91</v>
          </cell>
          <cell r="G4099">
            <v>42697</v>
          </cell>
        </row>
        <row r="4100">
          <cell r="C4100">
            <v>7753</v>
          </cell>
          <cell r="D4100" t="str">
            <v>Instalación De Tubería De Alcantarillado De Pvc De 500Mm 20” De Superficie Interior Lisa Y Exterior Perfilada,Bajo Cualquier Condición De Humedad</v>
          </cell>
          <cell r="E4100" t="str">
            <v>ML</v>
          </cell>
          <cell r="F4100">
            <v>25308.75</v>
          </cell>
          <cell r="G4100">
            <v>42697</v>
          </cell>
        </row>
        <row r="4101">
          <cell r="C4101">
            <v>7754</v>
          </cell>
          <cell r="D4101" t="str">
            <v>Instalación De Válvula De Compuerta Brida X Brida Norma Iso Pn 10, Incluye El Suministro E Instalación De Tornillería Grado 2 Y Empaquetadura Para El Montaje D = 300Mm (12")</v>
          </cell>
          <cell r="E4101" t="str">
            <v>UN</v>
          </cell>
          <cell r="F4101">
            <v>492450.61</v>
          </cell>
          <cell r="G4101">
            <v>42697</v>
          </cell>
        </row>
        <row r="4102">
          <cell r="C4102">
            <v>7756</v>
          </cell>
          <cell r="D4102" t="str">
            <v>Suministro Tubería De Alcantarillado De Pvc  De Superficie Interior Lisa Y Exterior Perfilada Rigidez 8Kn/M2 (S8) D=300 Mm (12”)</v>
          </cell>
          <cell r="E4102" t="str">
            <v>ML</v>
          </cell>
          <cell r="F4102">
            <v>112856.59</v>
          </cell>
          <cell r="G4102">
            <v>42697</v>
          </cell>
        </row>
        <row r="4103">
          <cell r="C4103">
            <v>7758</v>
          </cell>
          <cell r="D4103" t="str">
            <v>Suministro De Tubería De Alcantarillado De Pvc  De Superficie Interior Lisa Y Exterior Perfilada Rigidez 8Kn/M2 (S8) D=350 Mm (14")</v>
          </cell>
          <cell r="E4103" t="str">
            <v>ML</v>
          </cell>
          <cell r="F4103">
            <v>131626.54999999999</v>
          </cell>
          <cell r="G4103">
            <v>42699</v>
          </cell>
        </row>
        <row r="4104">
          <cell r="C4104">
            <v>7760</v>
          </cell>
          <cell r="D4104" t="str">
            <v>Suministro De Tubería De Alcantarillado De Pvc  De Superficie Interior Lisa Y Exterior Perfilada Rigidez 8Kn/M2 (S8) D=500 Mm (20”)</v>
          </cell>
          <cell r="E4104" t="str">
            <v>ML</v>
          </cell>
          <cell r="F4104">
            <v>308737.44</v>
          </cell>
          <cell r="G4104">
            <v>42697</v>
          </cell>
        </row>
        <row r="4105">
          <cell r="C4105">
            <v>7761</v>
          </cell>
          <cell r="D4105" t="str">
            <v>Suministro De Codos De Polietileno 110Mm X 45° (4") Pe 100 Pn 10 A Tope</v>
          </cell>
          <cell r="E4105" t="str">
            <v>UN</v>
          </cell>
          <cell r="F4105">
            <v>202468</v>
          </cell>
          <cell r="G4105">
            <v>42697</v>
          </cell>
        </row>
        <row r="4106">
          <cell r="C4106">
            <v>7762</v>
          </cell>
          <cell r="D4106" t="str">
            <v>Suministro De Codos De Polietileno 160Mm X 45° (6") Pe 100 Pn 10 A Tope</v>
          </cell>
          <cell r="E4106" t="str">
            <v>UN</v>
          </cell>
          <cell r="F4106">
            <v>371638</v>
          </cell>
          <cell r="G4106">
            <v>42697</v>
          </cell>
        </row>
        <row r="4107">
          <cell r="C4107">
            <v>7763</v>
          </cell>
          <cell r="D4107" t="str">
            <v>Suministro De Reduccion De Polietileno 160Mm X 110Mm  (6" X 4") Pe 100 Pn 10 A Tope</v>
          </cell>
          <cell r="E4107" t="str">
            <v>UN</v>
          </cell>
          <cell r="F4107">
            <v>335037</v>
          </cell>
          <cell r="G4107">
            <v>42697</v>
          </cell>
        </row>
        <row r="4108">
          <cell r="C4108">
            <v>7764</v>
          </cell>
          <cell r="D4108" t="str">
            <v>Suministro De Tapones De Polietileno Diametro 110Mm  (4") A Tope Pe 100 Pn 10</v>
          </cell>
          <cell r="E4108" t="str">
            <v>UN</v>
          </cell>
          <cell r="F4108">
            <v>228341</v>
          </cell>
          <cell r="G4108">
            <v>42697</v>
          </cell>
        </row>
        <row r="4109">
          <cell r="C4109">
            <v>7765</v>
          </cell>
          <cell r="D4109" t="str">
            <v>Suministro De Tapones De Polietileno Diametro 160Mm  (6")  A Tope Pe 100 Pn 10</v>
          </cell>
          <cell r="E4109" t="str">
            <v>UN</v>
          </cell>
          <cell r="F4109">
            <v>520324</v>
          </cell>
          <cell r="G4109">
            <v>42697</v>
          </cell>
        </row>
        <row r="4110">
          <cell r="C4110">
            <v>7766</v>
          </cell>
          <cell r="D4110" t="str">
            <v>Pozo De Inspeccion De 1,45 M &lt; H &lt;= 1,80 M, Incluida Losa Superior Y Tapa Para Tuberías De Diámetros Entre Los 450 Mm (18 Pulgadas) Y 750 Mm (30 Pulgadas), Diámetro Del Cilindro 1,50 M.</v>
          </cell>
          <cell r="E4110" t="str">
            <v>UN</v>
          </cell>
          <cell r="F4110">
            <v>3056910</v>
          </cell>
          <cell r="G4110">
            <v>42699</v>
          </cell>
        </row>
        <row r="4111">
          <cell r="C4111">
            <v>7767</v>
          </cell>
          <cell r="D4111" t="str">
            <v>Pozo De Inspeccion De 1,80 M &lt; H &lt;= 3,00 M, Incluida Losa Superior Y Tapa Para Tuberías De Diámetros Entre Los 450 Mm (18 Pulgadas) Y 750 Mm (30 Pulgadas), Diámetro Del Cilindro 1,50 M.</v>
          </cell>
          <cell r="E4111" t="str">
            <v>UN</v>
          </cell>
          <cell r="F4111">
            <v>4699061.2300000004</v>
          </cell>
          <cell r="G4111">
            <v>42699</v>
          </cell>
        </row>
        <row r="4112">
          <cell r="C4112">
            <v>7769</v>
          </cell>
          <cell r="D4112" t="str">
            <v>Suministro De Yee Campana X Campana X Campana Diámetro Nominal 250 X 250 X 160 Mm</v>
          </cell>
          <cell r="E4112" t="str">
            <v>UN</v>
          </cell>
          <cell r="F4112">
            <v>284591</v>
          </cell>
          <cell r="G4112">
            <v>42697</v>
          </cell>
        </row>
        <row r="4113">
          <cell r="C4113">
            <v>7770</v>
          </cell>
          <cell r="D4113" t="str">
            <v>Entibado Tipo 2. Discontinuo Mixto. Metálico Y Madera</v>
          </cell>
          <cell r="E4113" t="str">
            <v>M2</v>
          </cell>
          <cell r="F4113">
            <v>21075</v>
          </cell>
          <cell r="G4113">
            <v>42697</v>
          </cell>
        </row>
        <row r="4114">
          <cell r="C4114">
            <v>7771</v>
          </cell>
          <cell r="D4114" t="str">
            <v>Suministro De Tuberia De Hd De 300 Mm Pn 10 (12")</v>
          </cell>
          <cell r="E4114" t="str">
            <v>ML</v>
          </cell>
          <cell r="F4114">
            <v>251395.20000000001</v>
          </cell>
          <cell r="G4114">
            <v>42699</v>
          </cell>
        </row>
        <row r="4115">
          <cell r="C4115">
            <v>7772</v>
          </cell>
          <cell r="D4115" t="str">
            <v>Suministro De Tuberia De Hd De 400 Mm Pn 10 (16")</v>
          </cell>
          <cell r="E4115" t="str">
            <v>ML</v>
          </cell>
          <cell r="F4115">
            <v>342209.28000000003</v>
          </cell>
          <cell r="G4115">
            <v>42699</v>
          </cell>
        </row>
        <row r="4116">
          <cell r="C4116">
            <v>7773</v>
          </cell>
          <cell r="D4116" t="str">
            <v>Suministro De Válvula De Compuerta Brida X Brida Normaiso Pn 10 D = 300 Mm (12")</v>
          </cell>
          <cell r="E4116" t="str">
            <v>UN</v>
          </cell>
          <cell r="F4116">
            <v>4060000</v>
          </cell>
          <cell r="G4116">
            <v>42702</v>
          </cell>
        </row>
        <row r="4117">
          <cell r="C4117">
            <v>7774</v>
          </cell>
          <cell r="D4117" t="str">
            <v>Suministro De Válvula De Compuerta Brida X Brida Normaiso Pn 10 D = 400 Mm (16")</v>
          </cell>
          <cell r="E4117" t="str">
            <v>UN</v>
          </cell>
          <cell r="F4117">
            <v>11368000</v>
          </cell>
          <cell r="G4117">
            <v>42702</v>
          </cell>
        </row>
        <row r="4118">
          <cell r="C4118">
            <v>7775</v>
          </cell>
          <cell r="D4118" t="str">
            <v>Suministro De Union De Desmontaje De 300 Mm (12") Norma Iso Pn 10</v>
          </cell>
          <cell r="E4118" t="str">
            <v>UN</v>
          </cell>
          <cell r="F4118">
            <v>2000000</v>
          </cell>
          <cell r="G4118">
            <v>42702</v>
          </cell>
        </row>
        <row r="4119">
          <cell r="C4119">
            <v>7776</v>
          </cell>
          <cell r="D4119" t="str">
            <v>Suministro De Union De Desmontaje De 400 Mm (16") Norma Iso Pn 10</v>
          </cell>
          <cell r="E4119" t="str">
            <v>UN</v>
          </cell>
          <cell r="F4119">
            <v>2378000</v>
          </cell>
          <cell r="G4119">
            <v>42702</v>
          </cell>
        </row>
        <row r="4120">
          <cell r="C4120">
            <v>7777</v>
          </cell>
          <cell r="D4120" t="str">
            <v>Suministro De Brida Universal En Hd De 100 Mm (4") Norma Iso Pn 10</v>
          </cell>
          <cell r="E4120" t="str">
            <v>UN</v>
          </cell>
          <cell r="F4120">
            <v>98600</v>
          </cell>
          <cell r="G4120">
            <v>42702</v>
          </cell>
        </row>
        <row r="4121">
          <cell r="C4121">
            <v>7778</v>
          </cell>
          <cell r="D4121" t="str">
            <v>Suministro De Brida Universal En Hd De 150 Mm (6") Norma Iso Pn 10</v>
          </cell>
          <cell r="E4121" t="str">
            <v>UN</v>
          </cell>
          <cell r="F4121">
            <v>179800</v>
          </cell>
          <cell r="G4121">
            <v>42702</v>
          </cell>
        </row>
        <row r="4122">
          <cell r="C4122">
            <v>7779</v>
          </cell>
          <cell r="D4122" t="str">
            <v>Suministro De Brida Universal En Hd De 300 Mm (12") Norma Iso Pn 10</v>
          </cell>
          <cell r="E4122" t="str">
            <v>UN</v>
          </cell>
          <cell r="F4122">
            <v>609000</v>
          </cell>
          <cell r="G4122">
            <v>42702</v>
          </cell>
        </row>
        <row r="4123">
          <cell r="C4123">
            <v>7780</v>
          </cell>
          <cell r="D4123" t="str">
            <v>Suministro De Brida Universal En Hd De 400 Mm (16") Norma Iso Pn 10</v>
          </cell>
          <cell r="E4123" t="str">
            <v>UN</v>
          </cell>
          <cell r="F4123">
            <v>1090400</v>
          </cell>
          <cell r="G4123">
            <v>42702</v>
          </cell>
        </row>
        <row r="4124">
          <cell r="C4124">
            <v>7781</v>
          </cell>
          <cell r="D4124" t="str">
            <v>Suministro De Codo 90 ° Bxb En Hd De 300 Mm (12") Norma Iso Pn 16</v>
          </cell>
          <cell r="E4124" t="str">
            <v>UN</v>
          </cell>
          <cell r="F4124">
            <v>1900000</v>
          </cell>
          <cell r="G4124">
            <v>42702</v>
          </cell>
        </row>
        <row r="4125">
          <cell r="C4125">
            <v>7782</v>
          </cell>
          <cell r="D4125" t="str">
            <v>Suministro De Codo 90 ° Bxb En Hd De 400 Mm (16") Norma Iso Pn 16</v>
          </cell>
          <cell r="E4125" t="str">
            <v>UN</v>
          </cell>
          <cell r="F4125">
            <v>3438240</v>
          </cell>
          <cell r="G4125">
            <v>42702</v>
          </cell>
        </row>
        <row r="4126">
          <cell r="C4126">
            <v>7783</v>
          </cell>
          <cell r="D4126" t="str">
            <v>Suministro De Tee 300X 300X 300 Mm (12") En Hd. Norma Iso Pn 16</v>
          </cell>
          <cell r="E4126" t="str">
            <v>UN</v>
          </cell>
          <cell r="F4126">
            <v>2564760</v>
          </cell>
          <cell r="G4126">
            <v>42702</v>
          </cell>
        </row>
        <row r="4127">
          <cell r="C4127">
            <v>7784</v>
          </cell>
          <cell r="D4127" t="str">
            <v>Suministro De Tee 400X 400X 300 Mm (16") En Hd. Norma Iso Pn 16</v>
          </cell>
          <cell r="E4127" t="str">
            <v>UN</v>
          </cell>
          <cell r="F4127">
            <v>4024000</v>
          </cell>
          <cell r="G4127">
            <v>42702</v>
          </cell>
        </row>
        <row r="4128">
          <cell r="C4128">
            <v>7785</v>
          </cell>
          <cell r="D4128" t="str">
            <v>Suministro De Tapon Union Mecanica De 300 Mm Hd Pn 16</v>
          </cell>
          <cell r="E4128" t="str">
            <v>UN</v>
          </cell>
          <cell r="F4128">
            <v>837520</v>
          </cell>
          <cell r="G4128">
            <v>42702</v>
          </cell>
        </row>
        <row r="4129">
          <cell r="C4129">
            <v>7786</v>
          </cell>
          <cell r="D4129" t="str">
            <v>Instalacion De Tuberia De Hd De 300 Mm (12")</v>
          </cell>
          <cell r="E4129" t="str">
            <v>ML</v>
          </cell>
          <cell r="F4129">
            <v>9750</v>
          </cell>
          <cell r="G4129">
            <v>42699</v>
          </cell>
        </row>
        <row r="4130">
          <cell r="C4130">
            <v>7787</v>
          </cell>
          <cell r="D4130" t="str">
            <v>Instalacion De Tuberia De Hd De 400 Mm (16")</v>
          </cell>
          <cell r="E4130" t="str">
            <v>ML</v>
          </cell>
          <cell r="F4130">
            <v>13500</v>
          </cell>
          <cell r="G4130">
            <v>42699</v>
          </cell>
        </row>
        <row r="4131">
          <cell r="C4131">
            <v>7788</v>
          </cell>
          <cell r="D4131" t="str">
            <v>Suministro De Tee 400X 400X 400 Mm (16") En Hd. Norma Iso Pn 16</v>
          </cell>
          <cell r="E4131" t="str">
            <v>UN</v>
          </cell>
          <cell r="F4131">
            <v>4024000</v>
          </cell>
          <cell r="G4131">
            <v>42702</v>
          </cell>
        </row>
        <row r="4132">
          <cell r="C4132">
            <v>7789</v>
          </cell>
          <cell r="D4132" t="str">
            <v>P. B. O. Relleno En Material Seleccionado Y Compactado Para Anden Y Zona De Calzada Donde Se Requiera</v>
          </cell>
          <cell r="E4132" t="str">
            <v>M3</v>
          </cell>
          <cell r="F4132">
            <v>66853.679999999993</v>
          </cell>
          <cell r="G4132">
            <v>42740</v>
          </cell>
        </row>
        <row r="4133">
          <cell r="C4133">
            <v>7790</v>
          </cell>
          <cell r="D4133" t="str">
            <v>B. P. O. Acero De Refuerzo De 1/2" 60.000 Psi Legitimo Para Placas De Pavimento Irregulares Cuantia 8 Kg/M2</v>
          </cell>
          <cell r="E4133" t="str">
            <v>KG</v>
          </cell>
          <cell r="F4133">
            <v>3619.4</v>
          </cell>
          <cell r="G4133">
            <v>42740</v>
          </cell>
        </row>
        <row r="4134">
          <cell r="C4134">
            <v>7791</v>
          </cell>
          <cell r="D4134" t="str">
            <v>P. B. O. Demolicion De Cuneta Y Retiro De Material</v>
          </cell>
          <cell r="E4134" t="str">
            <v>M2</v>
          </cell>
          <cell r="F4134">
            <v>10218.32</v>
          </cell>
          <cell r="G4134">
            <v>42740</v>
          </cell>
        </row>
        <row r="4135">
          <cell r="C4135">
            <v>7792</v>
          </cell>
          <cell r="D4135" t="str">
            <v>P. B. O. Demolicion De Bordillo Y Retiro De Material</v>
          </cell>
          <cell r="E4135" t="str">
            <v>ML</v>
          </cell>
          <cell r="F4135">
            <v>5859.33</v>
          </cell>
          <cell r="G4135">
            <v>42740</v>
          </cell>
        </row>
        <row r="4136">
          <cell r="C4136">
            <v>7793</v>
          </cell>
          <cell r="D4136" t="str">
            <v>P. B. O. Bordillo En Concreto De 500 Psi A La Flexion Mezclado En Planta Y Transportado Al Sitio Especificado, Bordillo De 0,15 X 0,30 M., Incluye Acero De 3/8 Longitudinal Y Grapas De 3/8 A 0.50 Mt De 60,000 Psi Legitimo</v>
          </cell>
          <cell r="E4136" t="str">
            <v>ML</v>
          </cell>
          <cell r="F4136">
            <v>42065.47</v>
          </cell>
          <cell r="G4136">
            <v>42740</v>
          </cell>
        </row>
        <row r="4137">
          <cell r="C4137">
            <v>7794</v>
          </cell>
          <cell r="D4137" t="str">
            <v>P. B. O. Reconstruccion De Registros Alcantarillado 0.60M X 0.60M</v>
          </cell>
          <cell r="E4137" t="str">
            <v>UN</v>
          </cell>
          <cell r="F4137">
            <v>107368.09</v>
          </cell>
          <cell r="G4137">
            <v>42740</v>
          </cell>
        </row>
        <row r="4138">
          <cell r="C4138">
            <v>7795</v>
          </cell>
          <cell r="D4138" t="str">
            <v>P. B. O. Base En Suelo-Cemento Proporción 1:20 E=0.20 M. Para Pavimento Rigido</v>
          </cell>
          <cell r="E4138" t="str">
            <v>M2</v>
          </cell>
          <cell r="F4138">
            <v>32955.050000000003</v>
          </cell>
          <cell r="G4138">
            <v>42740</v>
          </cell>
        </row>
        <row r="4139">
          <cell r="C4139">
            <v>7796</v>
          </cell>
          <cell r="D4139" t="str">
            <v>P. B. O. Corte, Demolicion Y Retiro De Pavimento De Concreto Rigido Y/O Asfaltico</v>
          </cell>
          <cell r="E4139" t="str">
            <v>M2</v>
          </cell>
          <cell r="F4139">
            <v>16208.8</v>
          </cell>
          <cell r="G4139">
            <v>42740</v>
          </cell>
        </row>
        <row r="4140">
          <cell r="C4140">
            <v>7800</v>
          </cell>
          <cell r="D4140" t="str">
            <v>P. B. O.  Suministro E Instalacion Alarma</v>
          </cell>
          <cell r="E4140" t="str">
            <v>UN</v>
          </cell>
          <cell r="F4140">
            <v>31454.79</v>
          </cell>
          <cell r="G4140">
            <v>42740</v>
          </cell>
        </row>
        <row r="4141">
          <cell r="C4141">
            <v>7801</v>
          </cell>
          <cell r="D4141" t="str">
            <v>P. B. O. Anden En Concreto Premezclado Fc=3,000 Psi E=0.07 M. (Incluye Rampa Para Discapacitados)</v>
          </cell>
          <cell r="E4141" t="str">
            <v>M2</v>
          </cell>
          <cell r="F4141">
            <v>48026.25</v>
          </cell>
          <cell r="G4141">
            <v>42740</v>
          </cell>
        </row>
        <row r="4142">
          <cell r="C4142">
            <v>7802</v>
          </cell>
          <cell r="D4142" t="str">
            <v>P. B. O. Concreto Asfaltico Para Parcheo E=0,05 M Incluye Imprimacion</v>
          </cell>
          <cell r="E4142" t="str">
            <v>M3</v>
          </cell>
          <cell r="F4142">
            <v>677321.51</v>
          </cell>
          <cell r="G4142">
            <v>42740</v>
          </cell>
        </row>
        <row r="4143">
          <cell r="C4143">
            <v>7803</v>
          </cell>
          <cell r="D4143" t="str">
            <v>P. B. O. Concreto De Fc= 3.000 Psi,  Para Box-Coulvert, Pasos Peatonales Y Muros,Incluye 100 Kg/M3 De Acero Fy=60.000 Psi</v>
          </cell>
          <cell r="E4143" t="str">
            <v>M3</v>
          </cell>
          <cell r="F4143">
            <v>984919.6</v>
          </cell>
          <cell r="G4143">
            <v>42740</v>
          </cell>
        </row>
        <row r="4144">
          <cell r="C4144">
            <v>7804</v>
          </cell>
          <cell r="D4144" t="str">
            <v>P. B. O. Sobre Carpeta En Concreto Asfaltico E=0,05 M, Incluye Riego De Liga, Acabado Con Finisher Y Rodillos Vibratorio Y De Llantas</v>
          </cell>
          <cell r="E4144" t="str">
            <v>M3</v>
          </cell>
          <cell r="F4144">
            <v>687442.26</v>
          </cell>
          <cell r="G4144">
            <v>42740</v>
          </cell>
        </row>
        <row r="4145">
          <cell r="C4145">
            <v>7805</v>
          </cell>
          <cell r="D4145" t="str">
            <v>P. B. O. Construccion De Filtros- Geotextil Nt-1800-Triturado 0.40 X 0.60 M. Tuberia De 4" Pvc, Incluye Excavación Y Sellado En Arena Gruesa</v>
          </cell>
          <cell r="E4145" t="str">
            <v>ML</v>
          </cell>
          <cell r="F4145">
            <v>80217.7</v>
          </cell>
          <cell r="G4145">
            <v>42741</v>
          </cell>
        </row>
        <row r="4146">
          <cell r="C4146">
            <v>7806</v>
          </cell>
          <cell r="D4146" t="str">
            <v>P. B. O. Pavimento En Concreto De 500 Psi A La Flexion Mezclado En Planta Y Transportado Al Sitio Especificado De 0,15 Mt, Incluye Pasadores De 3/4 Liso A 0,30 M Y De 1/2 Corrugado A 1,00 M De Separacion, Canastilla De Soporte Para Dovelas, Junta En Silicona, Cortadora De Pavimento Y Aditivo Curador De Superficie,  Incluye Nivelacion Y Replanteo (Topografia)</v>
          </cell>
          <cell r="E4146" t="str">
            <v>M2</v>
          </cell>
          <cell r="F4146">
            <v>105298.27</v>
          </cell>
          <cell r="G4146">
            <v>42740</v>
          </cell>
        </row>
        <row r="4147">
          <cell r="C4147">
            <v>7807</v>
          </cell>
          <cell r="D4147" t="str">
            <v>P. B. O. Excavacion Y Retiro De Material Comun, Incluye Nivelacion Y Replanteo (Topografia)</v>
          </cell>
          <cell r="E4147" t="str">
            <v>M3</v>
          </cell>
          <cell r="F4147">
            <v>21381.8</v>
          </cell>
          <cell r="G4147">
            <v>42740</v>
          </cell>
        </row>
        <row r="4148">
          <cell r="C4148">
            <v>7809</v>
          </cell>
          <cell r="D4148" t="str">
            <v>P. B. O. Relleno Compactado En Piedra Cimiento Para Fallos</v>
          </cell>
          <cell r="E4148" t="str">
            <v>M3</v>
          </cell>
          <cell r="F4148">
            <v>85193.08</v>
          </cell>
          <cell r="G4148">
            <v>42740</v>
          </cell>
        </row>
        <row r="4149">
          <cell r="C4149">
            <v>7811</v>
          </cell>
          <cell r="D4149" t="str">
            <v>P. B. O. Conexiones Domiciliarias De Alcantarillado En 6" Tuberia Novafort  Longitud Hasta 6 M., Incluye Excavación Y Relleno</v>
          </cell>
          <cell r="E4149" t="str">
            <v>UN</v>
          </cell>
          <cell r="F4149">
            <v>280105.34999999998</v>
          </cell>
          <cell r="G4149">
            <v>42740</v>
          </cell>
        </row>
        <row r="4150">
          <cell r="C4150">
            <v>7813</v>
          </cell>
          <cell r="D4150" t="str">
            <v>P. B. O. Suministro E Instalacion Y/O Reparacion De Domiciliarias De Acueducto</v>
          </cell>
          <cell r="E4150" t="str">
            <v>UN</v>
          </cell>
          <cell r="F4150">
            <v>32094.36</v>
          </cell>
          <cell r="G4150">
            <v>42740</v>
          </cell>
        </row>
        <row r="4151">
          <cell r="C4151">
            <v>7814</v>
          </cell>
          <cell r="D4151" t="str">
            <v>P. B. O. Publipostes En Vinilo Con Estructura En Hierro De 1,05 X 2,10, Instalados</v>
          </cell>
          <cell r="E4151" t="str">
            <v>UN</v>
          </cell>
          <cell r="F4151">
            <v>452971.1</v>
          </cell>
          <cell r="G4151">
            <v>42740</v>
          </cell>
        </row>
        <row r="4152">
          <cell r="C4152">
            <v>7820</v>
          </cell>
          <cell r="D4152" t="str">
            <v>P. B. O. Pasacalle De 1 Mt X 6 Mt, Instalados</v>
          </cell>
          <cell r="E4152" t="str">
            <v>UN</v>
          </cell>
          <cell r="F4152">
            <v>251023.31</v>
          </cell>
          <cell r="G4152">
            <v>42740</v>
          </cell>
        </row>
        <row r="4153">
          <cell r="C4153">
            <v>7821</v>
          </cell>
          <cell r="D4153" t="str">
            <v>P. B. O. Cuneta En Concreto Premezclado Fc=3,000 Psi E=0.07 M. (Incluye Rampa Para Discapacitados)</v>
          </cell>
          <cell r="E4153" t="str">
            <v>M2</v>
          </cell>
          <cell r="F4153">
            <v>44430.61</v>
          </cell>
          <cell r="G4153">
            <v>42740</v>
          </cell>
        </row>
        <row r="4154">
          <cell r="C4154">
            <v>7822</v>
          </cell>
          <cell r="D4154" t="str">
            <v>P. B. O. Reparacion De Fugas Agua Potable</v>
          </cell>
          <cell r="E4154" t="str">
            <v>UN</v>
          </cell>
          <cell r="F4154">
            <v>65549.710000000006</v>
          </cell>
          <cell r="G4154">
            <v>42740</v>
          </cell>
        </row>
        <row r="4155">
          <cell r="C4155">
            <v>7823</v>
          </cell>
          <cell r="D4155" t="str">
            <v>P. B. O. Base En Suelo-Cemento Proporción 1:20 E=0.20 M. Para Parcheo En Concreto Asfaltico</v>
          </cell>
          <cell r="E4155" t="str">
            <v>M2</v>
          </cell>
          <cell r="F4155">
            <v>32955.050000000003</v>
          </cell>
          <cell r="G4155">
            <v>42740</v>
          </cell>
        </row>
        <row r="4156">
          <cell r="C4156">
            <v>7825</v>
          </cell>
          <cell r="D4156" t="str">
            <v>Suministro E Instalacion De Tuberia En Hierro Galvanizado De 1 1/2"</v>
          </cell>
          <cell r="E4156" t="str">
            <v>ML</v>
          </cell>
          <cell r="F4156">
            <v>35205.269999999997</v>
          </cell>
          <cell r="G4156">
            <v>42745</v>
          </cell>
        </row>
        <row r="4157">
          <cell r="C4157">
            <v>7826</v>
          </cell>
          <cell r="D4157" t="str">
            <v>Suministro E Instalacion De Accesorio En Hierro Galvanizado De 1 1/2"</v>
          </cell>
          <cell r="E4157" t="str">
            <v>UN</v>
          </cell>
          <cell r="F4157">
            <v>8213.6</v>
          </cell>
          <cell r="G4157">
            <v>42746</v>
          </cell>
        </row>
        <row r="4158">
          <cell r="C4158">
            <v>7831</v>
          </cell>
          <cell r="D4158" t="str">
            <v>Suministro E Instalacion De Copa Excentrica De 2" X  3"</v>
          </cell>
          <cell r="E4158" t="str">
            <v>UN</v>
          </cell>
          <cell r="F4158">
            <v>90687.6</v>
          </cell>
          <cell r="G4158">
            <v>42745</v>
          </cell>
        </row>
        <row r="4159">
          <cell r="C4159">
            <v>7832</v>
          </cell>
          <cell r="D4159" t="str">
            <v>Suministro E Instalacion De Copa Concentrica De 2" X 3"</v>
          </cell>
          <cell r="E4159" t="str">
            <v>UN</v>
          </cell>
          <cell r="F4159">
            <v>70487.600000000006</v>
          </cell>
          <cell r="G4159">
            <v>42745</v>
          </cell>
        </row>
        <row r="4160">
          <cell r="C4160">
            <v>7837</v>
          </cell>
          <cell r="D4160" t="str">
            <v>Suministro E Instalacion De Tuberia Pvc P-Rde 21 De 4"</v>
          </cell>
          <cell r="E4160" t="str">
            <v>ML</v>
          </cell>
          <cell r="F4160">
            <v>80291.460000000006</v>
          </cell>
          <cell r="G4160">
            <v>42746</v>
          </cell>
        </row>
        <row r="4161">
          <cell r="C4161">
            <v>7838</v>
          </cell>
          <cell r="D4161" t="str">
            <v>Suministro E Instalacion De Tuberia Pvc P - Rde 21 De 3"</v>
          </cell>
          <cell r="E4161" t="str">
            <v>ML</v>
          </cell>
          <cell r="F4161">
            <v>50056</v>
          </cell>
          <cell r="G4161">
            <v>42746</v>
          </cell>
        </row>
        <row r="4162">
          <cell r="C4162">
            <v>7850</v>
          </cell>
          <cell r="D4162" t="str">
            <v>Suministro E Instalacion De Tuberia Cpvc De 3/4"</v>
          </cell>
          <cell r="E4162" t="str">
            <v>ML</v>
          </cell>
          <cell r="F4162">
            <v>16077.77</v>
          </cell>
          <cell r="G4162">
            <v>42746</v>
          </cell>
        </row>
        <row r="4163">
          <cell r="C4163">
            <v>7851</v>
          </cell>
          <cell r="D4163" t="str">
            <v>Suministro E Instalacion De Tuberia Cpvc De 1/2"</v>
          </cell>
          <cell r="E4163" t="str">
            <v>ML</v>
          </cell>
          <cell r="F4163">
            <v>10535.8</v>
          </cell>
          <cell r="G4163">
            <v>42746</v>
          </cell>
        </row>
        <row r="4164">
          <cell r="C4164">
            <v>7852</v>
          </cell>
          <cell r="D4164" t="str">
            <v>Suministro E Instalacion De Tuberia Pvc De 3"</v>
          </cell>
          <cell r="E4164" t="str">
            <v>ML</v>
          </cell>
          <cell r="F4164">
            <v>24080.799999999999</v>
          </cell>
          <cell r="G4164">
            <v>42746</v>
          </cell>
        </row>
        <row r="4165">
          <cell r="C4165">
            <v>7855</v>
          </cell>
          <cell r="D4165" t="str">
            <v>Suministro E Instalacion De Accesorio En Hierro Galvanizado De 3"</v>
          </cell>
          <cell r="E4165" t="str">
            <v>UN</v>
          </cell>
          <cell r="F4165">
            <v>8213.6</v>
          </cell>
          <cell r="G4165">
            <v>42746</v>
          </cell>
        </row>
        <row r="4166">
          <cell r="C4166">
            <v>7856</v>
          </cell>
          <cell r="D4166" t="str">
            <v>Suministro E Instalacion De Accesorio En Hierro Galvanizado De 4"</v>
          </cell>
          <cell r="E4166" t="str">
            <v>UN</v>
          </cell>
          <cell r="F4166">
            <v>8213.6</v>
          </cell>
          <cell r="G4166">
            <v>42746</v>
          </cell>
        </row>
        <row r="4167">
          <cell r="C4167">
            <v>7857</v>
          </cell>
          <cell r="D4167" t="str">
            <v>Suministro E Instalacion De Abrazadera De 1 1/2"</v>
          </cell>
          <cell r="E4167" t="str">
            <v>UN</v>
          </cell>
          <cell r="F4167">
            <v>5247.84</v>
          </cell>
          <cell r="G4167">
            <v>42746</v>
          </cell>
        </row>
        <row r="4168">
          <cell r="C4168">
            <v>7859</v>
          </cell>
          <cell r="D4168" t="str">
            <v>Abrazadera Doble Galvanizada De 4"</v>
          </cell>
          <cell r="E4168" t="str">
            <v>UN</v>
          </cell>
          <cell r="F4168">
            <v>5800</v>
          </cell>
          <cell r="G4168">
            <v>42746</v>
          </cell>
        </row>
        <row r="4169">
          <cell r="C4169">
            <v>7861</v>
          </cell>
          <cell r="D4169" t="str">
            <v>Suministro E Instalacion De Abrazadera De 4"</v>
          </cell>
          <cell r="E4169" t="str">
            <v>UN</v>
          </cell>
          <cell r="F4169">
            <v>5297.84</v>
          </cell>
          <cell r="G4169">
            <v>42746</v>
          </cell>
        </row>
        <row r="4170">
          <cell r="C4170">
            <v>7862</v>
          </cell>
          <cell r="D4170" t="str">
            <v>Suministro E Instalacion De Registro Paso Directo De 3/4"</v>
          </cell>
          <cell r="E4170" t="str">
            <v>UN</v>
          </cell>
          <cell r="F4170">
            <v>49978.8</v>
          </cell>
          <cell r="G4170">
            <v>42746</v>
          </cell>
        </row>
        <row r="4171">
          <cell r="C4171">
            <v>7865</v>
          </cell>
          <cell r="D4171" t="str">
            <v>Suministro E Instalacion De Registro Paso Directo De 4''</v>
          </cell>
          <cell r="E4171" t="str">
            <v>UN</v>
          </cell>
          <cell r="F4171">
            <v>1480419.59</v>
          </cell>
          <cell r="G4171">
            <v>42746</v>
          </cell>
        </row>
        <row r="4172">
          <cell r="C4172">
            <v>7867</v>
          </cell>
          <cell r="D4172" t="str">
            <v>Suministro E Instalación De Registro Paso Directo De 3''</v>
          </cell>
          <cell r="E4172" t="str">
            <v>UN</v>
          </cell>
          <cell r="F4172">
            <v>641364.4</v>
          </cell>
          <cell r="G4172">
            <v>42746</v>
          </cell>
        </row>
        <row r="4173">
          <cell r="C4173">
            <v>7870</v>
          </cell>
          <cell r="D4173" t="str">
            <v>Suministro E Instalación De Registro Paso Directo De 1 1/2''</v>
          </cell>
          <cell r="E4173" t="str">
            <v>UN</v>
          </cell>
          <cell r="F4173">
            <v>173585.6</v>
          </cell>
          <cell r="G4173">
            <v>42746</v>
          </cell>
        </row>
        <row r="4174">
          <cell r="C4174">
            <v>7871</v>
          </cell>
          <cell r="D4174" t="str">
            <v>Suministro E Instalación De  Registro Paso Directo De 1/2''</v>
          </cell>
          <cell r="E4174" t="str">
            <v>UN</v>
          </cell>
          <cell r="F4174">
            <v>56864.800000000003</v>
          </cell>
          <cell r="G4174">
            <v>42746</v>
          </cell>
        </row>
        <row r="4175">
          <cell r="C4175">
            <v>7875</v>
          </cell>
          <cell r="D4175" t="str">
            <v>Suministro E Instalacion De Cheque De 4"</v>
          </cell>
          <cell r="E4175" t="str">
            <v>UN</v>
          </cell>
          <cell r="F4175">
            <v>1023930.36</v>
          </cell>
          <cell r="G4175">
            <v>42746</v>
          </cell>
        </row>
        <row r="4176">
          <cell r="C4176">
            <v>7877</v>
          </cell>
          <cell r="D4176" t="str">
            <v>Suministro E Instalacion De Cheque De 3"</v>
          </cell>
          <cell r="E4176" t="str">
            <v>UN</v>
          </cell>
          <cell r="F4176">
            <v>604773.28</v>
          </cell>
          <cell r="G4176">
            <v>42746</v>
          </cell>
        </row>
        <row r="4177">
          <cell r="C4177">
            <v>7878</v>
          </cell>
          <cell r="D4177" t="str">
            <v>Suministro E Instalación De Valvula Maxivent  O Similar De 3"</v>
          </cell>
          <cell r="E4177" t="str">
            <v>UN</v>
          </cell>
          <cell r="F4177">
            <v>205989.44</v>
          </cell>
          <cell r="G4177">
            <v>42746</v>
          </cell>
        </row>
        <row r="4178">
          <cell r="C4178">
            <v>7880</v>
          </cell>
          <cell r="D4178" t="str">
            <v>Suministro E Instalación De Abrazaderas</v>
          </cell>
          <cell r="E4178" t="str">
            <v>UN</v>
          </cell>
          <cell r="F4178">
            <v>7393.88</v>
          </cell>
          <cell r="G4178">
            <v>42746</v>
          </cell>
        </row>
        <row r="4179">
          <cell r="C4179">
            <v>7881</v>
          </cell>
          <cell r="D4179" t="str">
            <v>Suministro E Instalación De Cheque Perforado De  1 1/2''</v>
          </cell>
          <cell r="E4179" t="str">
            <v>UN</v>
          </cell>
          <cell r="F4179">
            <v>197970.37</v>
          </cell>
          <cell r="G4179">
            <v>42746</v>
          </cell>
        </row>
        <row r="4180">
          <cell r="C4180">
            <v>7889</v>
          </cell>
          <cell r="D4180" t="str">
            <v>Suministro E Instalación De Junta De Expansion Borracha De 2''</v>
          </cell>
          <cell r="E4180" t="str">
            <v>UN</v>
          </cell>
          <cell r="F4180">
            <v>112071.7</v>
          </cell>
          <cell r="G4180">
            <v>42746</v>
          </cell>
        </row>
        <row r="4181">
          <cell r="C4181">
            <v>7890</v>
          </cell>
          <cell r="D4181" t="str">
            <v>Suministro E Instalación De Valvula De Pie Con Coladera De 3''</v>
          </cell>
          <cell r="E4181" t="str">
            <v>UN</v>
          </cell>
          <cell r="F4181">
            <v>194244.64</v>
          </cell>
          <cell r="G4181">
            <v>42746</v>
          </cell>
        </row>
        <row r="4182">
          <cell r="C4182">
            <v>7891</v>
          </cell>
          <cell r="D4182" t="str">
            <v>Suministro E Instalación De Bridas De 2''</v>
          </cell>
          <cell r="E4182" t="str">
            <v>UN</v>
          </cell>
          <cell r="F4182">
            <v>79531.16</v>
          </cell>
          <cell r="G4182">
            <v>42746</v>
          </cell>
        </row>
        <row r="4183">
          <cell r="C4183">
            <v>7892</v>
          </cell>
          <cell r="D4183" t="str">
            <v>Suministro E Instalación De Bridas De 4''</v>
          </cell>
          <cell r="E4183" t="str">
            <v>UN</v>
          </cell>
          <cell r="F4183">
            <v>225497.88</v>
          </cell>
          <cell r="G4183">
            <v>42746</v>
          </cell>
        </row>
        <row r="4184">
          <cell r="C4184">
            <v>7893</v>
          </cell>
          <cell r="D4184" t="str">
            <v>Suministro E Instalación De Manometros</v>
          </cell>
          <cell r="E4184" t="str">
            <v>UN</v>
          </cell>
          <cell r="F4184">
            <v>25923.38</v>
          </cell>
          <cell r="G4184">
            <v>42746</v>
          </cell>
        </row>
        <row r="4185">
          <cell r="C4185">
            <v>7894</v>
          </cell>
          <cell r="D4185" t="str">
            <v>Suministro E Instalación De  Registro Paso Directo De 1 1/4''</v>
          </cell>
          <cell r="E4185" t="str">
            <v>UN</v>
          </cell>
          <cell r="F4185">
            <v>127189.96</v>
          </cell>
          <cell r="G4185">
            <v>42746</v>
          </cell>
        </row>
        <row r="4186">
          <cell r="C4186">
            <v>7895</v>
          </cell>
          <cell r="D4186" t="str">
            <v>Suministro E Instalación De  Registro Paso Directo De 1 ''</v>
          </cell>
          <cell r="E4186" t="str">
            <v>UN</v>
          </cell>
          <cell r="F4186">
            <v>95203.97</v>
          </cell>
          <cell r="G4186">
            <v>42746</v>
          </cell>
        </row>
        <row r="4187">
          <cell r="C4187">
            <v>7896</v>
          </cell>
          <cell r="D4187" t="str">
            <v>Box Coulvert En Concreto Reforzado 3000Psi A=1,00 H=1,00  E=0,12M Incluye Acero De Refuerzo</v>
          </cell>
          <cell r="E4187" t="str">
            <v>ML</v>
          </cell>
          <cell r="F4187">
            <v>453488.94</v>
          </cell>
          <cell r="G4187">
            <v>42746</v>
          </cell>
        </row>
        <row r="4188">
          <cell r="C4188">
            <v>7910</v>
          </cell>
          <cell r="D4188" t="str">
            <v>Suministro E Instalación De Tubería Acero Negro Sch 40  De 1 1/4"</v>
          </cell>
          <cell r="E4188" t="str">
            <v>ML</v>
          </cell>
          <cell r="F4188">
            <v>26256.3</v>
          </cell>
          <cell r="G4188">
            <v>42746</v>
          </cell>
        </row>
        <row r="4189">
          <cell r="C4189">
            <v>7911</v>
          </cell>
          <cell r="D4189" t="str">
            <v>Suministro E Instalación De Tubería Acero Negro Sch 40  -  1"</v>
          </cell>
          <cell r="E4189" t="str">
            <v>ML</v>
          </cell>
          <cell r="F4189">
            <v>21343.4</v>
          </cell>
          <cell r="G4189">
            <v>42746</v>
          </cell>
        </row>
        <row r="4190">
          <cell r="C4190">
            <v>7914</v>
          </cell>
          <cell r="D4190" t="str">
            <v>Caja De Inspección 0,6 * 0,6</v>
          </cell>
          <cell r="E4190" t="str">
            <v>UN</v>
          </cell>
          <cell r="F4190">
            <v>299992.09999999998</v>
          </cell>
          <cell r="G4190">
            <v>42746</v>
          </cell>
        </row>
        <row r="4191">
          <cell r="C4191">
            <v>7915</v>
          </cell>
          <cell r="D4191" t="str">
            <v>Suministro E Instalación De Sistema De Presión De Agua Potable</v>
          </cell>
          <cell r="E4191" t="str">
            <v>UN</v>
          </cell>
          <cell r="F4191">
            <v>549727.81000000006</v>
          </cell>
          <cell r="G4191">
            <v>42746</v>
          </cell>
        </row>
        <row r="4192">
          <cell r="C4192">
            <v>7916</v>
          </cell>
          <cell r="D4192" t="str">
            <v>Suministro E Instalación De Equipo Red Contra Incendio</v>
          </cell>
          <cell r="E4192" t="str">
            <v>UN</v>
          </cell>
          <cell r="F4192">
            <v>716755.59</v>
          </cell>
          <cell r="G4192">
            <v>42746</v>
          </cell>
        </row>
        <row r="4193">
          <cell r="C4193">
            <v>7917</v>
          </cell>
          <cell r="D4193" t="str">
            <v>Suministro E Instalación De Accesorio Acero Negro Sch 40  De  1"</v>
          </cell>
          <cell r="E4193" t="str">
            <v>UN</v>
          </cell>
          <cell r="F4193">
            <v>11208.48</v>
          </cell>
          <cell r="G4193">
            <v>42747</v>
          </cell>
        </row>
        <row r="4194">
          <cell r="C4194">
            <v>7918</v>
          </cell>
          <cell r="D4194" t="str">
            <v>Suministro E Instalación De Strap  2"  De 1 1/4"</v>
          </cell>
          <cell r="E4194" t="str">
            <v>UN</v>
          </cell>
          <cell r="F4194">
            <v>12813.54</v>
          </cell>
          <cell r="G4194">
            <v>42747</v>
          </cell>
        </row>
        <row r="4195">
          <cell r="C4195">
            <v>7919</v>
          </cell>
          <cell r="D4195" t="str">
            <v>Suministro E Instalación De Strap  2" De 1"</v>
          </cell>
          <cell r="E4195" t="str">
            <v>UN</v>
          </cell>
          <cell r="F4195">
            <v>12210.57</v>
          </cell>
          <cell r="G4195">
            <v>42747</v>
          </cell>
        </row>
        <row r="4196">
          <cell r="C4196">
            <v>7920</v>
          </cell>
          <cell r="D4196" t="str">
            <v>Suministro E Instalación De Strap  1 1/4" De 1"</v>
          </cell>
          <cell r="E4196" t="str">
            <v>UN</v>
          </cell>
          <cell r="F4196">
            <v>10705.06</v>
          </cell>
          <cell r="G4196">
            <v>42747</v>
          </cell>
        </row>
        <row r="4197">
          <cell r="C4197">
            <v>7921</v>
          </cell>
          <cell r="D4197" t="str">
            <v>Suministro E Instalación De Gabinete Tipo Iii</v>
          </cell>
          <cell r="E4197" t="str">
            <v>UN</v>
          </cell>
          <cell r="F4197">
            <v>1321789.6000000001</v>
          </cell>
          <cell r="G4197">
            <v>42747</v>
          </cell>
        </row>
        <row r="4198">
          <cell r="C4198">
            <v>7922</v>
          </cell>
          <cell r="D4198" t="str">
            <v>Suministro E Instalación De Cheque Siamesa De 4"</v>
          </cell>
          <cell r="E4198" t="str">
            <v>UN</v>
          </cell>
          <cell r="F4198">
            <v>1023930.36</v>
          </cell>
          <cell r="G4198">
            <v>42747</v>
          </cell>
        </row>
        <row r="4199">
          <cell r="C4199">
            <v>7923</v>
          </cell>
          <cell r="D4199" t="str">
            <v>Suministro E Instalación De Cheque De 2"</v>
          </cell>
          <cell r="E4199" t="str">
            <v>UN</v>
          </cell>
          <cell r="F4199">
            <v>263691.02</v>
          </cell>
          <cell r="G4199">
            <v>42747</v>
          </cell>
        </row>
        <row r="4200">
          <cell r="C4200">
            <v>7924</v>
          </cell>
          <cell r="D4200" t="str">
            <v>Suministro E Instalacion De Valvula Con Sensor De Flujo De 2"</v>
          </cell>
          <cell r="E4200" t="str">
            <v>UN</v>
          </cell>
          <cell r="F4200">
            <v>426471.61</v>
          </cell>
          <cell r="G4200">
            <v>42747</v>
          </cell>
        </row>
        <row r="4201">
          <cell r="C4201">
            <v>7925</v>
          </cell>
          <cell r="D4201" t="str">
            <v>Suministro E Instalación De Vávlvula Mariposa De 2"</v>
          </cell>
          <cell r="E4201" t="str">
            <v>UN</v>
          </cell>
          <cell r="F4201">
            <v>521288.83</v>
          </cell>
          <cell r="G4201">
            <v>42747</v>
          </cell>
        </row>
        <row r="4202">
          <cell r="C4202">
            <v>7926</v>
          </cell>
          <cell r="D4202" t="str">
            <v>Suministro E Instalación De Tuberia Acero De 6"</v>
          </cell>
          <cell r="E4202" t="str">
            <v>UN</v>
          </cell>
          <cell r="F4202">
            <v>301926.55</v>
          </cell>
          <cell r="G4202">
            <v>42747</v>
          </cell>
        </row>
        <row r="4203">
          <cell r="C4203">
            <v>7928</v>
          </cell>
          <cell r="D4203" t="str">
            <v>Suministro E Instalación De Tubería Polietileno De Alta Densidad Rde-17 - 6"</v>
          </cell>
          <cell r="E4203" t="str">
            <v>ML</v>
          </cell>
          <cell r="F4203">
            <v>150708.29</v>
          </cell>
          <cell r="G4203">
            <v>42747</v>
          </cell>
        </row>
        <row r="4204">
          <cell r="C4204">
            <v>7931</v>
          </cell>
          <cell r="D4204" t="str">
            <v>Suministro E Instalación De Accesorio Polietileno De Alta Densidad De 6"</v>
          </cell>
          <cell r="E4204" t="str">
            <v>UN</v>
          </cell>
          <cell r="F4204">
            <v>142977.68</v>
          </cell>
          <cell r="G4204">
            <v>42747</v>
          </cell>
        </row>
        <row r="4205">
          <cell r="C4205">
            <v>7932</v>
          </cell>
          <cell r="D4205" t="str">
            <v>Colocacion De Malla Electrosoldada U-84</v>
          </cell>
          <cell r="E4205" t="str">
            <v>KG</v>
          </cell>
          <cell r="F4205">
            <v>4995.1899999999996</v>
          </cell>
          <cell r="G4205">
            <v>42747</v>
          </cell>
        </row>
        <row r="4206">
          <cell r="C4206">
            <v>7934</v>
          </cell>
          <cell r="D4206" t="str">
            <v>Suministro E Instalación De Tubería Polietileno De Alta Densidad Rde-17 - 4"</v>
          </cell>
          <cell r="E4206" t="str">
            <v>ML</v>
          </cell>
          <cell r="F4206">
            <v>80526.06</v>
          </cell>
          <cell r="G4206">
            <v>42747</v>
          </cell>
        </row>
        <row r="4207">
          <cell r="C4207">
            <v>7937</v>
          </cell>
          <cell r="D4207" t="str">
            <v>Suministro E Instalación Deaccesorio Polietileno De Alta Densidad - 4"</v>
          </cell>
          <cell r="E4207" t="str">
            <v>UN</v>
          </cell>
          <cell r="F4207">
            <v>51318.68</v>
          </cell>
          <cell r="G4207">
            <v>42747</v>
          </cell>
        </row>
        <row r="4208">
          <cell r="C4208">
            <v>7938</v>
          </cell>
          <cell r="D4208" t="str">
            <v>Pintura Muros Norte Pintura Viniltex Acriltex Pintuco Color Pantone 3546C Rojo, O Similar , 3 Manos</v>
          </cell>
          <cell r="E4208" t="str">
            <v>M2</v>
          </cell>
          <cell r="F4208">
            <v>6222.73</v>
          </cell>
          <cell r="G4208">
            <v>42747</v>
          </cell>
        </row>
        <row r="4209">
          <cell r="C4209">
            <v>7940</v>
          </cell>
          <cell r="D4209" t="str">
            <v>Suministro E Instalación De Tubería Polietileno De Alta Densidad Rde-17  De 2  1/2"</v>
          </cell>
          <cell r="E4209" t="str">
            <v>ML</v>
          </cell>
          <cell r="F4209">
            <v>46643.4</v>
          </cell>
          <cell r="G4209">
            <v>42747</v>
          </cell>
        </row>
        <row r="4210">
          <cell r="C4210">
            <v>7942</v>
          </cell>
          <cell r="D4210" t="str">
            <v>Placa De Contrapiso 3000 Psi  E = 0.15 Metros</v>
          </cell>
          <cell r="E4210" t="str">
            <v>M2</v>
          </cell>
          <cell r="F4210">
            <v>80323.929999999993</v>
          </cell>
          <cell r="G4210">
            <v>42747</v>
          </cell>
        </row>
        <row r="4211">
          <cell r="C4211">
            <v>7943</v>
          </cell>
          <cell r="D4211" t="str">
            <v>Suministro E Instalación De Accesorio Polietileno De Alta Densidad  - 2  1/2"</v>
          </cell>
          <cell r="E4211" t="str">
            <v>UN</v>
          </cell>
          <cell r="F4211">
            <v>30295.759999999998</v>
          </cell>
          <cell r="G4211">
            <v>42747</v>
          </cell>
        </row>
        <row r="4212">
          <cell r="C4212">
            <v>7945</v>
          </cell>
          <cell r="D4212" t="str">
            <v>Suministro E Instalación De Tubería Acero Negro Sch 40  De 2  1/2"</v>
          </cell>
          <cell r="E4212" t="str">
            <v>ML</v>
          </cell>
          <cell r="F4212">
            <v>57853.18</v>
          </cell>
          <cell r="G4212">
            <v>42747</v>
          </cell>
        </row>
        <row r="4213">
          <cell r="C4213">
            <v>7949</v>
          </cell>
          <cell r="D4213" t="str">
            <v>Suministro E Instalación De Accesorio Acero Negro Sch 40  De 2  1/2"</v>
          </cell>
          <cell r="E4213" t="str">
            <v>UN</v>
          </cell>
          <cell r="F4213">
            <v>27590.6</v>
          </cell>
          <cell r="G4213">
            <v>42747</v>
          </cell>
        </row>
        <row r="4214">
          <cell r="C4214">
            <v>7951</v>
          </cell>
          <cell r="D4214" t="str">
            <v>Suministro E Instalación De Tubería Acero Negro Sch 40  - 2"</v>
          </cell>
          <cell r="E4214" t="str">
            <v>ML</v>
          </cell>
          <cell r="F4214">
            <v>38899.839999999997</v>
          </cell>
          <cell r="G4214">
            <v>42747</v>
          </cell>
        </row>
        <row r="4215">
          <cell r="C4215">
            <v>7954</v>
          </cell>
          <cell r="D4215" t="str">
            <v>Suministro E Instalación De Accesorio Acero Negro Sch 40  De 2"</v>
          </cell>
          <cell r="E4215" t="str">
            <v>UN</v>
          </cell>
          <cell r="F4215">
            <v>20371.68</v>
          </cell>
          <cell r="G4215">
            <v>42747</v>
          </cell>
        </row>
        <row r="4216">
          <cell r="C4216">
            <v>7956</v>
          </cell>
          <cell r="D4216" t="str">
            <v>Suministro E Instalacion De P-01- Puerta  Doble Abatible  - Marco En Aluminio Anonizado Natural Y Hojas  Con Estructura En Aluminio 4 X 1 3/4" Perfiles Horizontales En Aluminio 1 1/2 X 3/4 Natural</v>
          </cell>
          <cell r="E4216" t="str">
            <v>M2</v>
          </cell>
          <cell r="F4216">
            <v>387377.75</v>
          </cell>
          <cell r="G4216">
            <v>42747</v>
          </cell>
        </row>
        <row r="4217">
          <cell r="C4217">
            <v>7958</v>
          </cell>
          <cell r="D4217" t="str">
            <v>Suministro E Instalacion De P-02 - Puerta Batiente Maciza  En Aluminio  - Acabado Anonizado Natural.</v>
          </cell>
          <cell r="E4217" t="str">
            <v>M2</v>
          </cell>
          <cell r="F4217">
            <v>487877.75</v>
          </cell>
          <cell r="G4217">
            <v>42747</v>
          </cell>
        </row>
        <row r="4218">
          <cell r="C4218">
            <v>7960</v>
          </cell>
          <cell r="D4218" t="str">
            <v>Suministro E Instalacion De P-04 Puerta Doble Con Rejilla Acordeon -  Aluminio Acabado Anonizado Natural</v>
          </cell>
          <cell r="E4218" t="str">
            <v>M2</v>
          </cell>
          <cell r="F4218">
            <v>511877.75</v>
          </cell>
          <cell r="G4218">
            <v>42747</v>
          </cell>
        </row>
        <row r="4219">
          <cell r="C4219">
            <v>7962</v>
          </cell>
          <cell r="D4219" t="str">
            <v>Suministro E Instalacion De P-05 Y P-09- Puerta Batiente Vidrio Laminado 10Mm 5+5 Incoloro +Adhesivo Traslucido  -  Perfileria En Aluminio Anonizado Natural. Manijas En Acero Inoxidable.</v>
          </cell>
          <cell r="E4219" t="str">
            <v>M2</v>
          </cell>
          <cell r="F4219">
            <v>576877.75</v>
          </cell>
          <cell r="G4219">
            <v>42747</v>
          </cell>
        </row>
        <row r="4220">
          <cell r="C4220">
            <v>7964</v>
          </cell>
          <cell r="D4220" t="str">
            <v>Suministro E Instalacion De P-06 - P-13 - Puerta Doble O Batiente Con Rejilla En Aluminio-   Acabado Anonizado Natural.</v>
          </cell>
          <cell r="E4220" t="str">
            <v>M2</v>
          </cell>
          <cell r="F4220">
            <v>504877.75</v>
          </cell>
          <cell r="G4220">
            <v>42747</v>
          </cell>
        </row>
        <row r="4221">
          <cell r="C4221">
            <v>7966</v>
          </cell>
          <cell r="D4221" t="str">
            <v>Suministro E Instalacion De P-7-  Puerta Doble 3 Cuerpos -  Marco En Aluminio Anonizado Natural Y Hojas  Con Estructura En Aluminio 4 X 1 3/4" Perfiles Horizontales En Aluminio 1 1/2 X 3/4 Color Negro</v>
          </cell>
          <cell r="E4221" t="str">
            <v>M2</v>
          </cell>
          <cell r="F4221">
            <v>453877.75</v>
          </cell>
          <cell r="G4221">
            <v>42747</v>
          </cell>
        </row>
        <row r="4222">
          <cell r="C4222">
            <v>7968</v>
          </cell>
          <cell r="D4222" t="str">
            <v>Suministro E Instalacion De P-08 -   Puerta Doble Con Rejilla En Aluminio-   Acabado Anonizado Natural. Dimensiones Según Cuadro De Puertas - Dimensiones 1,60 X 2,20</v>
          </cell>
          <cell r="E4222" t="str">
            <v>M2</v>
          </cell>
          <cell r="F4222">
            <v>663077.75</v>
          </cell>
          <cell r="G4222">
            <v>42747</v>
          </cell>
        </row>
        <row r="4223">
          <cell r="C4223">
            <v>7971</v>
          </cell>
          <cell r="D4223" t="str">
            <v>Suministro E Instalacion De Fachada Vidriada V26-V27 - Fachada Estructura Aluminio Anodizado Natural + Vidrio Láminado Incoloro 3+3</v>
          </cell>
          <cell r="E4223" t="str">
            <v>M2</v>
          </cell>
          <cell r="F4223">
            <v>320000</v>
          </cell>
          <cell r="G4223">
            <v>42747</v>
          </cell>
        </row>
        <row r="4224">
          <cell r="C4224">
            <v>7974</v>
          </cell>
          <cell r="D4224" t="str">
            <v>Suministro E Instalacion De Rejilla Ventilación Rejilla Ventilación En Aluminio Anonizado Natural</v>
          </cell>
          <cell r="E4224" t="str">
            <v>M2</v>
          </cell>
          <cell r="F4224">
            <v>285000</v>
          </cell>
          <cell r="G4224">
            <v>42747</v>
          </cell>
        </row>
        <row r="4225">
          <cell r="C4225">
            <v>7975</v>
          </cell>
          <cell r="D4225" t="str">
            <v>Suministro E Instalacion Deventana V13 -Ventanería Fija Piso Techo En Aluminio Anodizado Color Negro + Vidrio Laminado Incoloro 3+3</v>
          </cell>
          <cell r="E4225" t="str">
            <v>M2</v>
          </cell>
          <cell r="F4225">
            <v>239150.06</v>
          </cell>
          <cell r="G4225">
            <v>42747</v>
          </cell>
        </row>
        <row r="4226">
          <cell r="C4226">
            <v>7976</v>
          </cell>
          <cell r="D4226" t="str">
            <v>Suministro E Instalacion De Ventana V1 -Ventanería En Aluminio Anonizado Natural + Vidrio Incoloro 3+3 De 6Mm + 2 Hojas Correderas + Rejillaperfiles Horizontales Tubulares 1 1/2 X 3/4.</v>
          </cell>
          <cell r="E4226" t="str">
            <v>M2</v>
          </cell>
          <cell r="F4226">
            <v>264600</v>
          </cell>
          <cell r="G4226">
            <v>42747</v>
          </cell>
        </row>
        <row r="4227">
          <cell r="C4227">
            <v>7978</v>
          </cell>
          <cell r="D4227" t="str">
            <v>Suministro E Instalacion De Ventana V2 Y V5 -Ventanería Fija Piso Techo En Aluminio Anonizado Natural + Vidrio Laminado Incoloro 3+3 + Pelicula Adhesiva Traslusida H=1,80M</v>
          </cell>
          <cell r="E4227" t="str">
            <v>M2</v>
          </cell>
          <cell r="F4227">
            <v>253760</v>
          </cell>
          <cell r="G4227">
            <v>42747</v>
          </cell>
        </row>
        <row r="4228">
          <cell r="C4228">
            <v>7979</v>
          </cell>
          <cell r="D4228" t="str">
            <v>Suministro E Instalacion De Ventana V6- V7- V9- V10- V11- V12 - V14 Y V15 -Ventanería Fija Piso Techo En Aluminio Anonizado Natural + Vidrio Laminado Incoloro 5+5</v>
          </cell>
          <cell r="E4228" t="str">
            <v>M2</v>
          </cell>
          <cell r="F4228">
            <v>244000</v>
          </cell>
          <cell r="G4228">
            <v>42747</v>
          </cell>
        </row>
        <row r="4229">
          <cell r="C4229">
            <v>7980</v>
          </cell>
          <cell r="D4229" t="str">
            <v>Suministro E Instalacion De Ventana V3 - V4 Y V8 -Ventanería Fija Piso Techo En Aluminio Anonizado Natural + Vidrio Laminado Incoloro 3+3</v>
          </cell>
          <cell r="E4229" t="str">
            <v>M2</v>
          </cell>
          <cell r="F4229">
            <v>244000</v>
          </cell>
          <cell r="G4229">
            <v>42747</v>
          </cell>
        </row>
        <row r="4230">
          <cell r="C4230">
            <v>7982</v>
          </cell>
          <cell r="D4230" t="str">
            <v>Suministro E Instalación De Tuberia Acero De 2"</v>
          </cell>
          <cell r="E4230" t="str">
            <v>ML</v>
          </cell>
          <cell r="F4230">
            <v>72299.75</v>
          </cell>
          <cell r="G4230">
            <v>42747</v>
          </cell>
        </row>
        <row r="4231">
          <cell r="C4231">
            <v>7985</v>
          </cell>
          <cell r="D4231" t="str">
            <v>Suministro E Instalación De Accesorios Acero  De 6"</v>
          </cell>
          <cell r="E4231" t="str">
            <v>UN</v>
          </cell>
          <cell r="F4231">
            <v>196888.4</v>
          </cell>
          <cell r="G4231">
            <v>42747</v>
          </cell>
        </row>
        <row r="4232">
          <cell r="C4232">
            <v>7989</v>
          </cell>
          <cell r="D4232" t="str">
            <v>Suministro E Instalación De Accesorios Acero  De 4"</v>
          </cell>
          <cell r="E4232" t="str">
            <v>UN</v>
          </cell>
          <cell r="F4232">
            <v>57654.400000000001</v>
          </cell>
          <cell r="G4232">
            <v>42747</v>
          </cell>
        </row>
        <row r="4233">
          <cell r="C4233">
            <v>7992</v>
          </cell>
          <cell r="D4233" t="str">
            <v>Suministro E Instalación De Accesorios Acero De 2"</v>
          </cell>
          <cell r="E4233" t="str">
            <v>UN</v>
          </cell>
          <cell r="F4233">
            <v>16612.5</v>
          </cell>
          <cell r="G4233">
            <v>42747</v>
          </cell>
        </row>
        <row r="4234">
          <cell r="C4234">
            <v>7995</v>
          </cell>
          <cell r="D4234" t="str">
            <v>Suministro E Instalación De Soporte Sencillo De 6"</v>
          </cell>
          <cell r="E4234" t="str">
            <v>UN</v>
          </cell>
          <cell r="F4234">
            <v>13443.6</v>
          </cell>
          <cell r="G4234">
            <v>42747</v>
          </cell>
        </row>
        <row r="4235">
          <cell r="C4235">
            <v>7996</v>
          </cell>
          <cell r="D4235" t="str">
            <v>Suministro E Instalación De Cheques Amortiguados De 6"</v>
          </cell>
          <cell r="E4235" t="str">
            <v>UN</v>
          </cell>
          <cell r="F4235">
            <v>1186507.28</v>
          </cell>
          <cell r="G4235">
            <v>42747</v>
          </cell>
        </row>
        <row r="4236">
          <cell r="C4236">
            <v>7997</v>
          </cell>
          <cell r="D4236" t="str">
            <v>Suministro E Instalación De Soporte Sencillo  De 4"</v>
          </cell>
          <cell r="E4236" t="str">
            <v>UN</v>
          </cell>
          <cell r="F4236">
            <v>25383.200000000001</v>
          </cell>
          <cell r="G4236">
            <v>42747</v>
          </cell>
        </row>
        <row r="4237">
          <cell r="C4237">
            <v>7998</v>
          </cell>
          <cell r="D4237" t="str">
            <v>Suministro E Instalación De Cheques D= 2"</v>
          </cell>
          <cell r="E4237" t="str">
            <v>UN</v>
          </cell>
          <cell r="F4237">
            <v>264852.02</v>
          </cell>
          <cell r="G4237">
            <v>42747</v>
          </cell>
        </row>
        <row r="4238">
          <cell r="C4238">
            <v>7999</v>
          </cell>
          <cell r="D4238" t="str">
            <v>Suministro E Instalación De Soporte Sencillo De 2"</v>
          </cell>
          <cell r="E4238" t="str">
            <v>UN</v>
          </cell>
          <cell r="F4238">
            <v>6213.68</v>
          </cell>
          <cell r="G4238">
            <v>42747</v>
          </cell>
        </row>
        <row r="4239">
          <cell r="C4239">
            <v>8002</v>
          </cell>
          <cell r="D4239" t="str">
            <v>Suministro E Instalación De Cabezal De Prueba 4" X 2 1/2" X 2,1/2"</v>
          </cell>
          <cell r="E4239" t="str">
            <v>UN</v>
          </cell>
          <cell r="F4239">
            <v>3641552.77</v>
          </cell>
          <cell r="G4239">
            <v>42747</v>
          </cell>
        </row>
        <row r="4240">
          <cell r="C4240">
            <v>8003</v>
          </cell>
          <cell r="D4240" t="str">
            <v>Desinfección Según Especificaciones</v>
          </cell>
          <cell r="E4240" t="str">
            <v>GL</v>
          </cell>
          <cell r="F4240">
            <v>420123.99</v>
          </cell>
          <cell r="G4240">
            <v>42747</v>
          </cell>
        </row>
        <row r="4241">
          <cell r="C4241">
            <v>8004</v>
          </cell>
          <cell r="D4241" t="str">
            <v>Suministro E Instalación De Bridas De 2"</v>
          </cell>
          <cell r="E4241" t="str">
            <v>UN</v>
          </cell>
          <cell r="F4241">
            <v>79531.08</v>
          </cell>
          <cell r="G4241">
            <v>42747</v>
          </cell>
        </row>
        <row r="4242">
          <cell r="C4242">
            <v>8005</v>
          </cell>
          <cell r="D4242" t="str">
            <v>Lavado Según Especificaciones</v>
          </cell>
          <cell r="E4242" t="str">
            <v>GL</v>
          </cell>
          <cell r="F4242">
            <v>326939.95</v>
          </cell>
          <cell r="G4242">
            <v>42747</v>
          </cell>
        </row>
        <row r="4243">
          <cell r="C4243">
            <v>8007</v>
          </cell>
          <cell r="D4243" t="str">
            <v>Suministro E Instalación De Sistema De Presión De Agua Potable  Para Una Presión De 31 - 51 Psi – 22 Mts Con Un Caudal De 324 Gpm – 20.4 Ls, Compuesto Por Tres (3) Electrobombas Al 30 % Cada Una De 2 Hp. + (1)  Tanque Hidroacumulador De 500 Litros Tipo Vertical Con Membrana, Construidos En Lámina De Acero Al Carbón.</v>
          </cell>
          <cell r="E4243" t="str">
            <v>UN</v>
          </cell>
          <cell r="F4243">
            <v>11832000</v>
          </cell>
          <cell r="G4243">
            <v>42747</v>
          </cell>
        </row>
        <row r="4244">
          <cell r="C4244">
            <v>8008</v>
          </cell>
          <cell r="D4244" t="str">
            <v>Suministro E Instalación De Valvula Mariposa  De 6"</v>
          </cell>
          <cell r="E4244" t="str">
            <v>UN</v>
          </cell>
          <cell r="F4244">
            <v>1294201.1200000001</v>
          </cell>
          <cell r="G4244">
            <v>42747</v>
          </cell>
        </row>
        <row r="4245">
          <cell r="C4245">
            <v>8010</v>
          </cell>
          <cell r="D4245" t="str">
            <v>Suministro E Instalación De Equipo Red Contra Incendio Listado Y Aprobado Ul/Fm Bomba Turbina Vertical 500 Gpm A 123 Psi - Eje De Succión Estándar De 3.04 Mts. 75 Hp</v>
          </cell>
          <cell r="E4245" t="str">
            <v>UN</v>
          </cell>
          <cell r="F4245">
            <v>98024176</v>
          </cell>
          <cell r="G4245">
            <v>42747</v>
          </cell>
        </row>
        <row r="4246">
          <cell r="C4246">
            <v>8012</v>
          </cell>
          <cell r="D4246" t="str">
            <v>Relleno Materia Asmt Tipo Ii 3 O 4 Compactado Al 90%</v>
          </cell>
          <cell r="E4246" t="str">
            <v>M3</v>
          </cell>
          <cell r="F4246">
            <v>76737.06</v>
          </cell>
          <cell r="G4246">
            <v>42747</v>
          </cell>
        </row>
        <row r="4247">
          <cell r="C4247">
            <v>8014</v>
          </cell>
          <cell r="D4247" t="str">
            <v>Suministro E Instalación De Valvula Mariposa  De 4"</v>
          </cell>
          <cell r="E4247" t="str">
            <v>UN</v>
          </cell>
          <cell r="F4247">
            <v>921217.12</v>
          </cell>
          <cell r="G4247">
            <v>42747</v>
          </cell>
        </row>
        <row r="4248">
          <cell r="C4248">
            <v>8016</v>
          </cell>
          <cell r="D4248" t="str">
            <v>Suministro E Instalacion De Banco De Suplentes Móvil: Techo En Policarbonato Macizo De 6 Mm ,(Garantía De 15 Años En La Cubierta) Estructura De 1.20 X 6.1 Tubería Redonda De 2" Y 2 1/2", Estructura De Sillas Móvil , Tubería Cuadrada De 40 X 40 Y Tubería Redonda De 1 1/2¨ Todo Calibre 2.5 Mm, Pintura Electrostática Color Blanco, 10 Sillas Tipo Cubo Fabricadas En Vinil Cuero Color Blanco.</v>
          </cell>
          <cell r="E4248" t="str">
            <v>UN</v>
          </cell>
          <cell r="F4248">
            <v>22968000</v>
          </cell>
          <cell r="G4248">
            <v>42747</v>
          </cell>
        </row>
        <row r="4249">
          <cell r="C4249">
            <v>8019</v>
          </cell>
          <cell r="D4249" t="str">
            <v>Suministro E Instalacion De Banco De Árbitros Móvil: Techo En Policarbonato Macizo De 6 Mm ,(Garantía De 15 Años En La Cubierta) Estructura De 1.20 X 2.1 Tubería Redonda De 2" Y 2 1/2", Estructura De Sillas Móvil , Tubería Cuadrada De 40 X 40 Y Tubería Redonda De 1 1/2¨ Todo Calibre 2.5 Mm, Pintura Electrostática Color Blanco, 3 Sillas Tipo Cubo Fabricadas En Vinil Cuero Color Blanco.</v>
          </cell>
          <cell r="E4249" t="str">
            <v>UN</v>
          </cell>
          <cell r="F4249">
            <v>7888000</v>
          </cell>
          <cell r="G4249">
            <v>42747</v>
          </cell>
        </row>
        <row r="4250">
          <cell r="C4250">
            <v>8020</v>
          </cell>
          <cell r="D4250" t="str">
            <v>Suministro E Instalación De Registro De Paso Directo De 2"</v>
          </cell>
          <cell r="E4250" t="str">
            <v>UN</v>
          </cell>
          <cell r="F4250">
            <v>269139.59999999998</v>
          </cell>
          <cell r="G4250">
            <v>42747</v>
          </cell>
        </row>
        <row r="4251">
          <cell r="C4251">
            <v>8024</v>
          </cell>
          <cell r="D4251" t="str">
            <v>Enchape Tipo Institucional Alfa Código 225000771 O Similar, Formato 20.3 X 30.5 Cm</v>
          </cell>
          <cell r="E4251" t="str">
            <v>M2</v>
          </cell>
          <cell r="F4251">
            <v>53916.24</v>
          </cell>
          <cell r="G4251">
            <v>42747</v>
          </cell>
        </row>
        <row r="4252">
          <cell r="C4252">
            <v>8025</v>
          </cell>
          <cell r="D4252" t="str">
            <v>Suministro E Instalacion De Capa Elástica O “Shockpad”</v>
          </cell>
          <cell r="E4252" t="str">
            <v>M2</v>
          </cell>
          <cell r="F4252">
            <v>48042.07</v>
          </cell>
          <cell r="G4252">
            <v>42747</v>
          </cell>
        </row>
        <row r="4253">
          <cell r="C4253">
            <v>8026</v>
          </cell>
          <cell r="D4253" t="str">
            <v>Enchape Tipo Tropical Alfa, Formato 20.3 X 30.5 Cm</v>
          </cell>
          <cell r="E4253" t="str">
            <v>M2</v>
          </cell>
          <cell r="F4253">
            <v>52444.62</v>
          </cell>
          <cell r="G4253">
            <v>42747</v>
          </cell>
        </row>
        <row r="4254">
          <cell r="C4254">
            <v>8028</v>
          </cell>
          <cell r="D4254" t="str">
            <v>Suministro E Instalacion De Porterías Y Mallas De 7,32 X 2.44 Mts</v>
          </cell>
          <cell r="E4254" t="str">
            <v>UN</v>
          </cell>
          <cell r="F4254">
            <v>2349964.73</v>
          </cell>
          <cell r="G4254">
            <v>42747</v>
          </cell>
        </row>
        <row r="4255">
          <cell r="C4255">
            <v>8030</v>
          </cell>
          <cell r="D4255" t="str">
            <v>Suministro E Instalacion De Tablero Marcador De 120 X 200 Cm, 9 Digitos De 40 Cm + Botonera 3 Mandos Con Cable + Sirena + Control Inalámbrico + Protección En Acrilico Para Intemperie + Software Sistema Android Transmisión Por Bluetooth, Tipo Ofimax O Similar</v>
          </cell>
          <cell r="E4255" t="str">
            <v>UN</v>
          </cell>
          <cell r="F4255">
            <v>3309575.19</v>
          </cell>
          <cell r="G4255">
            <v>42747</v>
          </cell>
        </row>
        <row r="4256">
          <cell r="C4256">
            <v>8032</v>
          </cell>
          <cell r="D4256" t="str">
            <v>Suministro E Instalación De Tuberia Acero  De 4"</v>
          </cell>
          <cell r="E4256" t="str">
            <v>ML</v>
          </cell>
          <cell r="F4256">
            <v>108989.94</v>
          </cell>
          <cell r="G4256">
            <v>42748</v>
          </cell>
        </row>
        <row r="4257">
          <cell r="C4257">
            <v>8033</v>
          </cell>
          <cell r="D4257" t="str">
            <v>Registro En Concreto. 60X60 Cm En Zona Verde</v>
          </cell>
          <cell r="E4257" t="str">
            <v>UN</v>
          </cell>
          <cell r="F4257">
            <v>352707.77</v>
          </cell>
          <cell r="G4257">
            <v>42752</v>
          </cell>
        </row>
        <row r="4258">
          <cell r="C4258">
            <v>8035</v>
          </cell>
          <cell r="D4258" t="str">
            <v>Pavimento Asfaltico Mdc - 25</v>
          </cell>
          <cell r="E4258" t="str">
            <v>M3</v>
          </cell>
          <cell r="F4258">
            <v>691813.58</v>
          </cell>
          <cell r="G4258">
            <v>42752</v>
          </cell>
        </row>
        <row r="4259">
          <cell r="C4259">
            <v>8039</v>
          </cell>
          <cell r="D4259" t="str">
            <v>Suministro E Instalacion Lampara De Alumbrado Publico At-Aluled-70W</v>
          </cell>
          <cell r="E4259" t="str">
            <v>UN</v>
          </cell>
          <cell r="F4259">
            <v>3050631.56</v>
          </cell>
          <cell r="G4259">
            <v>42752</v>
          </cell>
        </row>
        <row r="4260">
          <cell r="C4260">
            <v>8040</v>
          </cell>
          <cell r="D4260" t="str">
            <v>Suministro E Instalacion Lampara De Alumbrado Publico At-Aluled-40W</v>
          </cell>
          <cell r="E4260" t="str">
            <v>UN</v>
          </cell>
          <cell r="F4260">
            <v>2145846.2400000002</v>
          </cell>
          <cell r="G4260">
            <v>42752</v>
          </cell>
        </row>
        <row r="4261">
          <cell r="C4261">
            <v>8042</v>
          </cell>
          <cell r="D4261" t="str">
            <v>Construccion Registro Con Tapa De 0.40 X 0.40 X 0.40 Metros En Mamposteria</v>
          </cell>
          <cell r="E4261" t="str">
            <v>UN</v>
          </cell>
          <cell r="F4261">
            <v>561204.12</v>
          </cell>
          <cell r="G4261">
            <v>42752</v>
          </cell>
        </row>
        <row r="4262">
          <cell r="C4262">
            <v>8043</v>
          </cell>
          <cell r="D4262" t="str">
            <v>Suministro E Instalacion De Puesta A Tierra En Poste Hormigon De 9 M</v>
          </cell>
          <cell r="E4262" t="str">
            <v>UN</v>
          </cell>
          <cell r="F4262">
            <v>356531.95</v>
          </cell>
          <cell r="G4262">
            <v>42753</v>
          </cell>
        </row>
        <row r="4263">
          <cell r="C4263">
            <v>8045</v>
          </cell>
          <cell r="D4263" t="str">
            <v>Construccion Canalizacion C/ Un Tubo De 1 1/2" Diametro Enlecho De Arena.</v>
          </cell>
          <cell r="E4263" t="str">
            <v>ML</v>
          </cell>
          <cell r="F4263">
            <v>36358.99</v>
          </cell>
          <cell r="G4263">
            <v>42753</v>
          </cell>
        </row>
        <row r="4264">
          <cell r="C4264">
            <v>8046</v>
          </cell>
          <cell r="D4264" t="str">
            <v>Construccion De Gaviones, Incluye Canasta Metalica En Alambre De Hierro Galvanizada Calibre 13.5 Mm, Forrada En Pvc, Ojo De 0.10 X 0.10 Metros, Rellena De Roca De Cantera Entre 0.10 Y 0.30 Metros</v>
          </cell>
          <cell r="E4264" t="str">
            <v>M2</v>
          </cell>
          <cell r="F4264">
            <v>223008.75</v>
          </cell>
          <cell r="G4264">
            <v>42753</v>
          </cell>
        </row>
        <row r="4265">
          <cell r="C4265">
            <v>8048</v>
          </cell>
          <cell r="D4265" t="str">
            <v>Suministro E Instalacion De Acometida 2 #6 + #6 + #8T Cu Thhw</v>
          </cell>
          <cell r="E4265" t="str">
            <v>ML</v>
          </cell>
          <cell r="F4265">
            <v>28654.85</v>
          </cell>
          <cell r="G4265">
            <v>42753</v>
          </cell>
        </row>
        <row r="4266">
          <cell r="C4266">
            <v>8049</v>
          </cell>
          <cell r="D4266" t="str">
            <v>Suministro De Valvula Ventosa D= 4" (100Mm) Antifraude</v>
          </cell>
          <cell r="E4266" t="str">
            <v>UN</v>
          </cell>
          <cell r="F4266">
            <v>1455370</v>
          </cell>
          <cell r="G4266">
            <v>42762</v>
          </cell>
        </row>
        <row r="4267">
          <cell r="C4267">
            <v>8050</v>
          </cell>
          <cell r="D4267" t="str">
            <v>Suministro Ventosa D=4" (100Mm) Triple Accion Brida Iso</v>
          </cell>
          <cell r="E4267" t="str">
            <v>UN</v>
          </cell>
          <cell r="F4267">
            <v>1338750</v>
          </cell>
          <cell r="G4267">
            <v>42762</v>
          </cell>
        </row>
        <row r="4268">
          <cell r="C4268">
            <v>8051</v>
          </cell>
          <cell r="D4268" t="str">
            <v>Suministro Ventosa D=3" (75 Mm) Triple Accion Brida Iso</v>
          </cell>
          <cell r="E4268" t="str">
            <v>UN</v>
          </cell>
          <cell r="F4268">
            <v>846090</v>
          </cell>
          <cell r="G4268">
            <v>42762</v>
          </cell>
        </row>
        <row r="4269">
          <cell r="C4269">
            <v>8052</v>
          </cell>
          <cell r="D4269" t="str">
            <v>Suministro De Reduccion De 4" X 3" Brida Iso</v>
          </cell>
          <cell r="E4269" t="str">
            <v>UN</v>
          </cell>
          <cell r="F4269">
            <v>211820</v>
          </cell>
          <cell r="G4269">
            <v>42762</v>
          </cell>
        </row>
        <row r="4270">
          <cell r="C4270">
            <v>8053</v>
          </cell>
          <cell r="D4270" t="str">
            <v>Suministro De Adaptador Brida Universal De 12" R1</v>
          </cell>
          <cell r="E4270" t="str">
            <v>UN</v>
          </cell>
          <cell r="F4270">
            <v>616636.57999999996</v>
          </cell>
          <cell r="G4270">
            <v>42762</v>
          </cell>
        </row>
        <row r="4271">
          <cell r="C4271">
            <v>8054</v>
          </cell>
          <cell r="D4271" t="str">
            <v>Suministro De Ventosa De 2" Triple Accion Brida Iso</v>
          </cell>
          <cell r="E4271" t="str">
            <v>UN</v>
          </cell>
          <cell r="F4271">
            <v>691390</v>
          </cell>
          <cell r="G4271">
            <v>42762</v>
          </cell>
        </row>
        <row r="4272">
          <cell r="C4272">
            <v>8055</v>
          </cell>
          <cell r="D4272" t="str">
            <v>Suministro De Portaflanche Pead De 315Mm (12") Pn16 Rde11</v>
          </cell>
          <cell r="E4272" t="str">
            <v>UN</v>
          </cell>
          <cell r="F4272">
            <v>724931.34</v>
          </cell>
          <cell r="G4272">
            <v>42762</v>
          </cell>
        </row>
        <row r="4273">
          <cell r="C4273">
            <v>8056</v>
          </cell>
          <cell r="D4273" t="str">
            <v>Suministro De Brida Loca Metalica De 315 Mm (12") Hd Iso</v>
          </cell>
          <cell r="E4273" t="str">
            <v>UN</v>
          </cell>
          <cell r="F4273">
            <v>507827.74</v>
          </cell>
          <cell r="G4273">
            <v>42762</v>
          </cell>
        </row>
        <row r="4274">
          <cell r="C4274">
            <v>8057</v>
          </cell>
          <cell r="D4274" t="str">
            <v>Suministro De Codo Pead De 315Mm (12") X 45° Pn16 Rde 11</v>
          </cell>
          <cell r="E4274" t="str">
            <v>UN</v>
          </cell>
          <cell r="F4274">
            <v>1785978.18</v>
          </cell>
          <cell r="G4274">
            <v>42762</v>
          </cell>
        </row>
        <row r="4275">
          <cell r="C4275">
            <v>8058</v>
          </cell>
          <cell r="D4275" t="str">
            <v>Suministro  De Tuberias De Acueducto De Polietileno De Alta Densidad (Pead) De 315Mm (12") Pn 16 Rde 11</v>
          </cell>
          <cell r="E4275" t="str">
            <v>ML</v>
          </cell>
          <cell r="F4275">
            <v>343550.62</v>
          </cell>
          <cell r="G4275">
            <v>42762</v>
          </cell>
        </row>
        <row r="4276">
          <cell r="C4276">
            <v>8059</v>
          </cell>
          <cell r="D4276" t="str">
            <v>Instalacion De Tuberias Pead 315Mm (12") Pn 16 Rde 11</v>
          </cell>
          <cell r="E4276" t="str">
            <v>ML</v>
          </cell>
          <cell r="F4276">
            <v>14685.75</v>
          </cell>
          <cell r="G4276">
            <v>42762</v>
          </cell>
        </row>
        <row r="4277">
          <cell r="C4277">
            <v>8062</v>
          </cell>
          <cell r="D4277" t="str">
            <v>Suministro E Instalacion De Grama Sintetica Para Canchas</v>
          </cell>
          <cell r="E4277" t="str">
            <v>M2</v>
          </cell>
          <cell r="F4277">
            <v>106800</v>
          </cell>
          <cell r="G4277">
            <v>42765</v>
          </cell>
        </row>
        <row r="4278">
          <cell r="C4278">
            <v>8064</v>
          </cell>
          <cell r="D4278" t="str">
            <v>Suministro De Tubería En Polietileno De Alta Densidad Pead 400 Mm Pn 10 Pe 100</v>
          </cell>
          <cell r="E4278" t="str">
            <v>ML</v>
          </cell>
          <cell r="F4278">
            <v>480600</v>
          </cell>
          <cell r="G4278">
            <v>42772</v>
          </cell>
        </row>
        <row r="4279">
          <cell r="C4279">
            <v>8067</v>
          </cell>
          <cell r="D4279" t="str">
            <v>Suministro  E  Instalación  De  Tubería  De  Alcantarillado Novafort O Similar D = 27" - 685 Mm</v>
          </cell>
          <cell r="E4279" t="str">
            <v>ML</v>
          </cell>
          <cell r="F4279">
            <v>634807.24</v>
          </cell>
          <cell r="G4279">
            <v>42772</v>
          </cell>
        </row>
        <row r="4280">
          <cell r="C4280">
            <v>8072</v>
          </cell>
          <cell r="D4280" t="str">
            <v>Suministro De Reducción Polietileno 200Mm X 160Mm (8") X (6") Pe 100 Pn 10 A Tope</v>
          </cell>
          <cell r="E4280" t="str">
            <v>UN</v>
          </cell>
          <cell r="F4280">
            <v>208150</v>
          </cell>
          <cell r="G4280">
            <v>42772</v>
          </cell>
        </row>
        <row r="4281">
          <cell r="C4281">
            <v>8073</v>
          </cell>
          <cell r="D4281" t="str">
            <v>Suministro De Reducción Polietileno 160Mm X 90Mm (6") X (3") Pe 100 Pn 10 A Tope</v>
          </cell>
          <cell r="E4281" t="str">
            <v>UN</v>
          </cell>
          <cell r="F4281">
            <v>48466</v>
          </cell>
          <cell r="G4281">
            <v>42772</v>
          </cell>
        </row>
        <row r="4282">
          <cell r="C4282">
            <v>8077</v>
          </cell>
          <cell r="D4282" t="str">
            <v>Suministro  E  Instalación  De  Tubería  De  Alcantarillado Novafort O Similar D = 30" - 760 Mm</v>
          </cell>
          <cell r="E4282" t="str">
            <v>ML</v>
          </cell>
          <cell r="F4282">
            <v>801549.34</v>
          </cell>
          <cell r="G4282">
            <v>42772</v>
          </cell>
        </row>
        <row r="4283">
          <cell r="C4283">
            <v>8078</v>
          </cell>
          <cell r="D4283" t="str">
            <v>Suministro De Reducción Polietileno 110Mm X 90Mm (4") X (3") Pe 100 Pn 10 A Tope</v>
          </cell>
          <cell r="E4283" t="str">
            <v>UN</v>
          </cell>
          <cell r="F4283">
            <v>37984</v>
          </cell>
          <cell r="G4283">
            <v>42772</v>
          </cell>
        </row>
        <row r="4284">
          <cell r="C4284">
            <v>8080</v>
          </cell>
          <cell r="D4284" t="str">
            <v>Suministro De Tapón De Polietileno 90 Mm (4") Pe 100 Pn 10</v>
          </cell>
          <cell r="E4284" t="str">
            <v>UN</v>
          </cell>
          <cell r="F4284">
            <v>19542</v>
          </cell>
          <cell r="G4284">
            <v>42773</v>
          </cell>
        </row>
        <row r="4285">
          <cell r="C4285">
            <v>8082</v>
          </cell>
          <cell r="D4285" t="str">
            <v>Suministro De Silleta De Polietileno 90Mm X 20Mm (4") X (1") Para Union Por Termofusion</v>
          </cell>
          <cell r="E4285" t="str">
            <v>UN</v>
          </cell>
          <cell r="F4285">
            <v>11498</v>
          </cell>
          <cell r="G4285">
            <v>42775</v>
          </cell>
        </row>
        <row r="4286">
          <cell r="C4286">
            <v>8084</v>
          </cell>
          <cell r="D4286" t="str">
            <v>Suministro De Silleta De Polietileno 200Mm X 20Mm (8") X (1") Para Union Por Termofusion</v>
          </cell>
          <cell r="E4286" t="str">
            <v>UN</v>
          </cell>
          <cell r="F4286">
            <v>11498</v>
          </cell>
          <cell r="G4286">
            <v>42775</v>
          </cell>
        </row>
        <row r="4287">
          <cell r="C4287">
            <v>8086</v>
          </cell>
          <cell r="D4287" t="str">
            <v>Suministro De Adaptadores Tope Brida De Polietileno Diámetro 90Mm (4") Sin Brida Pn 10</v>
          </cell>
          <cell r="E4287" t="str">
            <v>UN</v>
          </cell>
          <cell r="F4287">
            <v>40586</v>
          </cell>
          <cell r="G4287">
            <v>42775</v>
          </cell>
        </row>
        <row r="4288">
          <cell r="C4288">
            <v>8090</v>
          </cell>
          <cell r="D4288" t="str">
            <v>Suministro De Adaptadores Tope Brida De Polietileno Diámetro 315Mm (12") Sin Brida Pn 10</v>
          </cell>
          <cell r="E4288" t="str">
            <v>UN</v>
          </cell>
          <cell r="F4288">
            <v>518523</v>
          </cell>
          <cell r="G4288">
            <v>42775</v>
          </cell>
        </row>
        <row r="4289">
          <cell r="C4289">
            <v>8091</v>
          </cell>
          <cell r="D4289" t="str">
            <v>Adaptadores Tope Brida De Polietileno Diámetro 250Mm (10") Sin Brida Pn 10</v>
          </cell>
          <cell r="E4289" t="str">
            <v>UN</v>
          </cell>
          <cell r="F4289">
            <v>256193</v>
          </cell>
          <cell r="G4289">
            <v>42775</v>
          </cell>
        </row>
        <row r="4290">
          <cell r="C4290">
            <v>8092</v>
          </cell>
          <cell r="D4290" t="str">
            <v>Adaptadores Tope Brida De Polietileno Diámetro 200Mm (8") Sin Brida Pn 10</v>
          </cell>
          <cell r="E4290" t="str">
            <v>UN</v>
          </cell>
          <cell r="F4290">
            <v>126082</v>
          </cell>
          <cell r="G4290">
            <v>42775</v>
          </cell>
        </row>
        <row r="4291">
          <cell r="C4291">
            <v>8097</v>
          </cell>
          <cell r="D4291" t="str">
            <v>Suministro De Brida Metálica Para Adaptador Tope De Polietileno Diámetro 315Mm (12") Norma Iso Pn 10</v>
          </cell>
          <cell r="E4291" t="str">
            <v>UN</v>
          </cell>
          <cell r="F4291">
            <v>507828</v>
          </cell>
          <cell r="G4291">
            <v>42775</v>
          </cell>
        </row>
        <row r="4292">
          <cell r="C4292">
            <v>8098</v>
          </cell>
          <cell r="D4292" t="str">
            <v>Suministro De Brida Metálica Para Adaptador Tope De Polietileno Diámetro 90 Mm (4") Norma Iso Pn 10</v>
          </cell>
          <cell r="E4292" t="str">
            <v>UN</v>
          </cell>
          <cell r="F4292">
            <v>62041</v>
          </cell>
          <cell r="G4292">
            <v>42775</v>
          </cell>
        </row>
        <row r="4293">
          <cell r="C4293">
            <v>8099</v>
          </cell>
          <cell r="D4293" t="str">
            <v>Suministro De Brida Metálica Para Adaptador Tope De Polietileno Diámetro 200 Mm (8") Norma Iso Pn 10</v>
          </cell>
          <cell r="E4293" t="str">
            <v>UN</v>
          </cell>
          <cell r="F4293">
            <v>136491</v>
          </cell>
          <cell r="G4293">
            <v>42775</v>
          </cell>
        </row>
        <row r="4294">
          <cell r="C4294">
            <v>8100</v>
          </cell>
          <cell r="D4294" t="str">
            <v>Suministro De Brida Metálica Para Adaptador Tope De Polietileno Diámetro 250 Mm (10") Norma Iso Pn 10</v>
          </cell>
          <cell r="E4294" t="str">
            <v>UN</v>
          </cell>
          <cell r="F4294">
            <v>241074</v>
          </cell>
          <cell r="G4294">
            <v>42775</v>
          </cell>
        </row>
        <row r="4295">
          <cell r="C4295">
            <v>8103</v>
          </cell>
          <cell r="D4295" t="str">
            <v>Suministro De Codo De Polietileno 200 Mm X 90° (8") Pe 100 Pn 10 A Tope</v>
          </cell>
          <cell r="E4295" t="str">
            <v>UN</v>
          </cell>
          <cell r="F4295">
            <v>308942</v>
          </cell>
          <cell r="G4295">
            <v>42775</v>
          </cell>
        </row>
        <row r="4296">
          <cell r="C4296">
            <v>8104</v>
          </cell>
          <cell r="D4296" t="str">
            <v>Suministro De Codo De Polietileno 90 Mm X 90° (4") Pe 100 Pn 10 A Tope</v>
          </cell>
          <cell r="E4296" t="str">
            <v>UN</v>
          </cell>
          <cell r="F4296">
            <v>35025</v>
          </cell>
          <cell r="G4296">
            <v>42775</v>
          </cell>
        </row>
        <row r="4297">
          <cell r="C4297">
            <v>8107</v>
          </cell>
          <cell r="D4297" t="str">
            <v>Suministro De Tee De Polietileno 90Mm (4") Pe 100 Pn 10 A Tope</v>
          </cell>
          <cell r="E4297" t="str">
            <v>UN</v>
          </cell>
          <cell r="F4297">
            <v>62141</v>
          </cell>
          <cell r="G4297">
            <v>42775</v>
          </cell>
        </row>
        <row r="4298">
          <cell r="C4298">
            <v>8108</v>
          </cell>
          <cell r="D4298" t="str">
            <v>Suministro De Tee De Polietileno 200Mm (8") Pe 100 Pn 10 A Tope</v>
          </cell>
          <cell r="E4298" t="str">
            <v>UN</v>
          </cell>
          <cell r="F4298">
            <v>276217</v>
          </cell>
          <cell r="G4298">
            <v>42775</v>
          </cell>
        </row>
        <row r="4299">
          <cell r="C4299">
            <v>8110</v>
          </cell>
          <cell r="D4299" t="str">
            <v>Suministro De Hidrante Tres Salidas D= 150Mm (6") Tipo Trafico Norma Awwa C-502, Extremo Garra De Tigre.</v>
          </cell>
          <cell r="E4299" t="str">
            <v>UN</v>
          </cell>
          <cell r="F4299">
            <v>3962700</v>
          </cell>
          <cell r="G4299">
            <v>42775</v>
          </cell>
        </row>
        <row r="4300">
          <cell r="C4300">
            <v>8113</v>
          </cell>
          <cell r="D4300" t="str">
            <v>Instalación De Válvula De Compuerta D= 3" Brida X Brida Norma Iso Pn 10, Incluye El Suministro E Instalación De Tornillería Grado 2 Y Empaquetadura Para El Montaje</v>
          </cell>
          <cell r="E4300" t="str">
            <v>UN</v>
          </cell>
          <cell r="F4300">
            <v>537880</v>
          </cell>
          <cell r="G4300">
            <v>42775</v>
          </cell>
        </row>
        <row r="4301">
          <cell r="C4301">
            <v>8114</v>
          </cell>
          <cell r="D4301" t="str">
            <v>Instalación De Válvula De Compuerta D=200Mm (8") Brida X Brida Norma Iso Pn 10, Incluye El Suministro E Instalación De Tornillería Grado 2 Y Empaquetadura Para El Montaje</v>
          </cell>
          <cell r="E4301" t="str">
            <v>UN</v>
          </cell>
          <cell r="F4301">
            <v>1900430</v>
          </cell>
          <cell r="G4301">
            <v>42775</v>
          </cell>
        </row>
        <row r="4302">
          <cell r="C4302">
            <v>8117</v>
          </cell>
          <cell r="D4302" t="str">
            <v>Suministro De Codo De Hd 90Mm (3")</v>
          </cell>
          <cell r="E4302" t="str">
            <v>UN</v>
          </cell>
          <cell r="F4302">
            <v>216580</v>
          </cell>
          <cell r="G4302">
            <v>42775</v>
          </cell>
        </row>
        <row r="4303">
          <cell r="C4303">
            <v>8118</v>
          </cell>
          <cell r="D4303" t="str">
            <v>Suministro De Codo De Hd 110Mm (4")</v>
          </cell>
          <cell r="E4303" t="str">
            <v>UN</v>
          </cell>
          <cell r="F4303">
            <v>271320</v>
          </cell>
          <cell r="G4303">
            <v>42775</v>
          </cell>
        </row>
        <row r="4304">
          <cell r="C4304">
            <v>8124</v>
          </cell>
          <cell r="D4304" t="str">
            <v>Suministro De Union De Hd 90 Mm (3")</v>
          </cell>
          <cell r="E4304" t="str">
            <v>UN</v>
          </cell>
          <cell r="F4304">
            <v>80920</v>
          </cell>
          <cell r="G4304">
            <v>42775</v>
          </cell>
        </row>
        <row r="4305">
          <cell r="C4305">
            <v>8125</v>
          </cell>
          <cell r="D4305" t="str">
            <v>Suministro De Union De Hd 110Mm (4")</v>
          </cell>
          <cell r="E4305" t="str">
            <v>UN</v>
          </cell>
          <cell r="F4305">
            <v>97580</v>
          </cell>
          <cell r="G4305">
            <v>42775</v>
          </cell>
        </row>
        <row r="4306">
          <cell r="C4306">
            <v>8126</v>
          </cell>
          <cell r="D4306" t="str">
            <v>Suministro De Union De Hd 150Mm (6")</v>
          </cell>
          <cell r="E4306" t="str">
            <v>UN</v>
          </cell>
          <cell r="F4306">
            <v>159460</v>
          </cell>
          <cell r="G4306">
            <v>42775</v>
          </cell>
        </row>
        <row r="4307">
          <cell r="C4307">
            <v>8127</v>
          </cell>
          <cell r="D4307" t="str">
            <v>Suministro De Union De Hd 200Mm (8")</v>
          </cell>
          <cell r="E4307" t="str">
            <v>UN</v>
          </cell>
          <cell r="F4307">
            <v>243950</v>
          </cell>
          <cell r="G4307">
            <v>42775</v>
          </cell>
        </row>
        <row r="4308">
          <cell r="C4308">
            <v>8128</v>
          </cell>
          <cell r="D4308" t="str">
            <v>Suministro De Union De Hd 300Mm (12")</v>
          </cell>
          <cell r="E4308" t="str">
            <v>UN</v>
          </cell>
          <cell r="F4308">
            <v>521220</v>
          </cell>
          <cell r="G4308">
            <v>42775</v>
          </cell>
        </row>
        <row r="4309">
          <cell r="C4309">
            <v>8129</v>
          </cell>
          <cell r="D4309" t="str">
            <v>Instalacion De Tuberia De Polietileno De Alta Densidad (Pead) 400Mm D=18", Y Accesorios Para Acueducto</v>
          </cell>
          <cell r="E4309" t="str">
            <v>ML</v>
          </cell>
          <cell r="F4309">
            <v>20803.8</v>
          </cell>
          <cell r="G4309">
            <v>42775</v>
          </cell>
        </row>
        <row r="4310">
          <cell r="C4310">
            <v>8130</v>
          </cell>
          <cell r="D4310" t="str">
            <v>Losa De Concreto Mr 45 (Suministro, Formaletado, Colocacion Y Acabado. No Incluye Acero. Curado, Juntas)</v>
          </cell>
          <cell r="E4310" t="str">
            <v>M3</v>
          </cell>
          <cell r="F4310">
            <v>610082.09</v>
          </cell>
          <cell r="G4310">
            <v>42787</v>
          </cell>
        </row>
        <row r="4311">
          <cell r="C4311">
            <v>8138</v>
          </cell>
          <cell r="D4311" t="str">
            <v>Carcamos De 60 Cms Con 1.5 =&lt; M =&lt; 2 Mts En Concreto De 3000, Acero De 1/2"</v>
          </cell>
          <cell r="E4311" t="str">
            <v>ML</v>
          </cell>
          <cell r="F4311">
            <v>475365.03</v>
          </cell>
          <cell r="G4311">
            <v>42789</v>
          </cell>
        </row>
        <row r="4312">
          <cell r="C4312">
            <v>8139</v>
          </cell>
          <cell r="D4312" t="str">
            <v>Suministro E Instalacion Rejillas De Hd De 100 X 60 Cms</v>
          </cell>
          <cell r="E4312" t="str">
            <v>ML</v>
          </cell>
          <cell r="F4312">
            <v>282093.75</v>
          </cell>
          <cell r="G4312">
            <v>42789</v>
          </cell>
        </row>
        <row r="4313">
          <cell r="C4313">
            <v>8140</v>
          </cell>
          <cell r="D4313" t="str">
            <v>Suministro E Instalacion De Tuberia De Novaloc De 39" O Similar, Incluye Union</v>
          </cell>
          <cell r="E4313" t="str">
            <v>ML</v>
          </cell>
          <cell r="F4313">
            <v>1646471</v>
          </cell>
          <cell r="G4313">
            <v>42789</v>
          </cell>
        </row>
        <row r="4314">
          <cell r="C4314">
            <v>8141</v>
          </cell>
          <cell r="D4314" t="str">
            <v>Suministro E Instalacion De Tuberia Novaloc De 42" O Similar, Incluye Union</v>
          </cell>
          <cell r="E4314" t="str">
            <v>ML</v>
          </cell>
          <cell r="F4314">
            <v>1875730</v>
          </cell>
          <cell r="G4314">
            <v>42789</v>
          </cell>
        </row>
        <row r="4315">
          <cell r="C4315">
            <v>8142</v>
          </cell>
          <cell r="D4315" t="str">
            <v>Suministro E Instalacion De Tuberia Novaloc De 45" O Similar, Incluye Union</v>
          </cell>
          <cell r="E4315" t="str">
            <v>ML</v>
          </cell>
          <cell r="F4315">
            <v>1957331</v>
          </cell>
          <cell r="G4315">
            <v>42789</v>
          </cell>
        </row>
        <row r="4316">
          <cell r="C4316">
            <v>8143</v>
          </cell>
          <cell r="D4316" t="str">
            <v>Suministro E Instalacion De Tuberia Novaloc De 48" O Similar, Incluye Union</v>
          </cell>
          <cell r="E4316" t="str">
            <v>ML</v>
          </cell>
          <cell r="F4316">
            <v>2531500</v>
          </cell>
          <cell r="G4316">
            <v>42789</v>
          </cell>
        </row>
        <row r="4317">
          <cell r="C4317">
            <v>8144</v>
          </cell>
          <cell r="D4317" t="str">
            <v>Suministro E Instalacion De Tuberia Novaloc De 51" O Similar, Incluye Union</v>
          </cell>
          <cell r="E4317" t="str">
            <v>ML</v>
          </cell>
          <cell r="F4317">
            <v>2938131</v>
          </cell>
          <cell r="G4317">
            <v>42789</v>
          </cell>
        </row>
        <row r="4318">
          <cell r="C4318">
            <v>8145</v>
          </cell>
          <cell r="D4318" t="str">
            <v>Suministro E Instalacion De Tuberia Novaloc De 54" O Similar, Incluye Union</v>
          </cell>
          <cell r="E4318" t="str">
            <v>ML</v>
          </cell>
          <cell r="F4318">
            <v>2650134</v>
          </cell>
          <cell r="G4318">
            <v>42789</v>
          </cell>
        </row>
        <row r="4319">
          <cell r="C4319">
            <v>8146</v>
          </cell>
          <cell r="D4319" t="str">
            <v>Suministro E Instalacion De Tuberia De Alcantarillado  Novafort O Similar De D=14" - 355Mm</v>
          </cell>
          <cell r="E4319" t="str">
            <v>ML</v>
          </cell>
          <cell r="F4319">
            <v>142474.5</v>
          </cell>
          <cell r="G4319">
            <v>42789</v>
          </cell>
        </row>
        <row r="4320">
          <cell r="C4320">
            <v>8150</v>
          </cell>
          <cell r="D4320" t="str">
            <v>Suministro E Instalacion De Adoquin Peatonal En Losetas Prefabricadas En Tonos Grises, Tactil Alerta Y Tactil Guia De 0.9 X 0.30 X 0.06 Metros, Con Borde De Confinamiento A Ambos Lados De 0.15 X 0.30 Metros En Concreto De3000 Psi Reforzado Con 2 Varillas De 3/8" Y Estribos De 1/4" A Cada 0.32 Metros (Incluye Excavacion, Retiro De Material, Y Base En Material Seleccionado)</v>
          </cell>
          <cell r="E4320" t="str">
            <v>M2</v>
          </cell>
          <cell r="F4320">
            <v>126168.91</v>
          </cell>
          <cell r="G4320">
            <v>42789</v>
          </cell>
        </row>
        <row r="4321">
          <cell r="C4321">
            <v>8151</v>
          </cell>
          <cell r="D4321" t="str">
            <v>Rampa Peatonal De Concreto Con Adoquin Peatonal En Losetas Tactil De Alerta Prefabricadas En Tonos Grises.(Incluye Excavacion, Retiro De Material, Y Base En Material Seleccionado)</v>
          </cell>
          <cell r="E4321" t="str">
            <v>M2</v>
          </cell>
          <cell r="F4321">
            <v>196846.7</v>
          </cell>
          <cell r="G4321">
            <v>42789</v>
          </cell>
        </row>
        <row r="4322">
          <cell r="C4322">
            <v>8152</v>
          </cell>
          <cell r="D4322" t="str">
            <v>Suministro Liner Para Tuberias De Dn 1400-1600-1700 Con Velocidades De Flujo Entre 8 Y 12 M/S. No Incluye El Suministro Del Tubo.</v>
          </cell>
          <cell r="E4322" t="str">
            <v>ML</v>
          </cell>
          <cell r="F4322">
            <v>1212185</v>
          </cell>
          <cell r="G4322">
            <v>42797</v>
          </cell>
        </row>
        <row r="4323">
          <cell r="C4323">
            <v>8153</v>
          </cell>
          <cell r="D4323" t="str">
            <v>Sumidero Secciones Variables, En Concreto 4000 Psi, No Incluye El Acero</v>
          </cell>
          <cell r="E4323" t="str">
            <v>M3</v>
          </cell>
          <cell r="F4323">
            <v>1017205</v>
          </cell>
          <cell r="G4323">
            <v>42797</v>
          </cell>
        </row>
        <row r="4324">
          <cell r="C4324">
            <v>8154</v>
          </cell>
          <cell r="D4324" t="str">
            <v>Suministo E Instalacion De Rejillas Colectoras Metálicas En Acero Según Diseño, Incluye Marco Y Contra Marco, Tráfico Pesado.</v>
          </cell>
          <cell r="E4324" t="str">
            <v>M2</v>
          </cell>
          <cell r="F4324">
            <v>2097557</v>
          </cell>
          <cell r="G4324">
            <v>42797</v>
          </cell>
        </row>
        <row r="4325">
          <cell r="C4325">
            <v>8155</v>
          </cell>
          <cell r="D4325" t="str">
            <v>Conexion Cond Acsr(Al)477(559.5)-Acsr(Al)477(559.5)</v>
          </cell>
          <cell r="E4325" t="str">
            <v>UN</v>
          </cell>
          <cell r="F4325">
            <v>1389439.18</v>
          </cell>
          <cell r="G4325">
            <v>42797</v>
          </cell>
        </row>
        <row r="4326">
          <cell r="C4326">
            <v>8156</v>
          </cell>
          <cell r="D4326" t="str">
            <v>Conexion Amovible Completa P/ Acsr 477 (Aaac 559.5)Mcm</v>
          </cell>
          <cell r="E4326" t="str">
            <v>UN</v>
          </cell>
          <cell r="F4326">
            <v>408264.51</v>
          </cell>
          <cell r="G4326">
            <v>42797</v>
          </cell>
        </row>
        <row r="4327">
          <cell r="C4327">
            <v>8157</v>
          </cell>
          <cell r="D4327" t="str">
            <v>Aislador Comp Tipo Poste 34,5 Kv(1)</v>
          </cell>
          <cell r="E4327" t="str">
            <v>UN</v>
          </cell>
          <cell r="F4327">
            <v>99973.440000000002</v>
          </cell>
          <cell r="G4327">
            <v>42797</v>
          </cell>
        </row>
        <row r="4328">
          <cell r="C4328">
            <v>8158</v>
          </cell>
          <cell r="D4328" t="str">
            <v>Desm. Descargador De Sobretension Autovalvulas 13.2 Kv-Sn</v>
          </cell>
          <cell r="E4328" t="str">
            <v>UN</v>
          </cell>
          <cell r="F4328">
            <v>55540.800000000003</v>
          </cell>
          <cell r="G4328">
            <v>42797</v>
          </cell>
        </row>
        <row r="4329">
          <cell r="C4329">
            <v>8159</v>
          </cell>
          <cell r="D4329" t="str">
            <v>Desmontaje Trafo 3F Convencional Int 75 Kva 13,2 Kv</v>
          </cell>
          <cell r="E4329" t="str">
            <v>UN</v>
          </cell>
          <cell r="F4329">
            <v>288812.15999999997</v>
          </cell>
          <cell r="G4329">
            <v>42797</v>
          </cell>
        </row>
        <row r="4330">
          <cell r="C4330">
            <v>8160</v>
          </cell>
          <cell r="D4330" t="str">
            <v>Instalacion De Acometida Subterranea 2X4/0+4/0 Cu</v>
          </cell>
          <cell r="E4330" t="str">
            <v>ML</v>
          </cell>
          <cell r="F4330">
            <v>205345.5</v>
          </cell>
          <cell r="G4330">
            <v>42797</v>
          </cell>
        </row>
        <row r="4331">
          <cell r="C4331">
            <v>8161</v>
          </cell>
          <cell r="D4331" t="str">
            <v>Instalacion De Acometida 2X6+6 Awg Polietileno Xlpe 90 Cu</v>
          </cell>
          <cell r="E4331" t="str">
            <v>ML</v>
          </cell>
          <cell r="F4331">
            <v>34355.71</v>
          </cell>
          <cell r="G4331">
            <v>42797</v>
          </cell>
        </row>
        <row r="4332">
          <cell r="C4332">
            <v>8162</v>
          </cell>
          <cell r="D4332" t="str">
            <v>Suministro E Instalacion De Transformador Monofasico De 55 Kva, Incluye Elementos De Proteccion, Accesorios Para Poste, Retie, Retilap Y Tramite Ante El Operador De Red.</v>
          </cell>
          <cell r="E4332" t="str">
            <v>UN</v>
          </cell>
          <cell r="F4332">
            <v>8995154.4700000007</v>
          </cell>
          <cell r="G4332">
            <v>42797</v>
          </cell>
        </row>
        <row r="4333">
          <cell r="C4333">
            <v>8163</v>
          </cell>
          <cell r="D4333" t="str">
            <v>Suministro Tubería De Alcantarillado De Pvc  De Superficie Interior Lisa Y Exterior Perfilada/Corrugada 27"</v>
          </cell>
          <cell r="E4333" t="str">
            <v>ML</v>
          </cell>
          <cell r="F4333">
            <v>492219</v>
          </cell>
          <cell r="G4333">
            <v>42800</v>
          </cell>
        </row>
        <row r="4334">
          <cell r="C4334">
            <v>8164</v>
          </cell>
          <cell r="D4334" t="str">
            <v>Suministro Tubería De Alcantarillado De Pvc  De Superficie Interior Lisa Y Exterior Perfilada/Corrugada 36"</v>
          </cell>
          <cell r="E4334" t="str">
            <v>ML</v>
          </cell>
          <cell r="F4334">
            <v>1068115</v>
          </cell>
          <cell r="G4334">
            <v>42800</v>
          </cell>
        </row>
        <row r="4335">
          <cell r="C4335">
            <v>8165</v>
          </cell>
          <cell r="D4335" t="str">
            <v>Suministro Tubería De Alcantarillado De Pvc  De Superficie Interior Lisa Y Exterior Perfilada/Corrugada 39"</v>
          </cell>
          <cell r="E4335" t="str">
            <v>ML</v>
          </cell>
          <cell r="F4335">
            <v>1592995</v>
          </cell>
          <cell r="G4335">
            <v>42800</v>
          </cell>
        </row>
        <row r="4336">
          <cell r="C4336">
            <v>8166</v>
          </cell>
          <cell r="D4336" t="str">
            <v>Suministro Tubería De Alcantarillado De Pvc  De Superficie Interior Lisa Y Exterior Perfilada/Corrugada 42"</v>
          </cell>
          <cell r="E4336" t="str">
            <v>ML</v>
          </cell>
          <cell r="F4336">
            <v>1821531</v>
          </cell>
          <cell r="G4336">
            <v>42800</v>
          </cell>
        </row>
        <row r="4337">
          <cell r="C4337">
            <v>8167</v>
          </cell>
          <cell r="D4337" t="str">
            <v>Instalación Tubería De Alcantarillado De Pvc  De Superficie Interior Lisa Y Exterior Perfilada/Corrugada 27"</v>
          </cell>
          <cell r="E4337" t="str">
            <v>ML</v>
          </cell>
          <cell r="F4337">
            <v>46958.7</v>
          </cell>
          <cell r="G4337">
            <v>42800</v>
          </cell>
        </row>
        <row r="4338">
          <cell r="C4338">
            <v>8168</v>
          </cell>
          <cell r="D4338" t="str">
            <v>Instalación Tubería De Alcantarillado De Pvc  De Superficie Interior Lisa Y Exterior Perfilada/Corrugada 36"</v>
          </cell>
          <cell r="E4338" t="str">
            <v>ML</v>
          </cell>
          <cell r="F4338">
            <v>54002.51</v>
          </cell>
          <cell r="G4338">
            <v>42800</v>
          </cell>
        </row>
        <row r="4339">
          <cell r="C4339">
            <v>8169</v>
          </cell>
          <cell r="D4339" t="str">
            <v>Instalación Tubería De Alcantarillado De Pvc  De Superficie Interior Lisa Y Exterior Perfilada/Corrugada 39"</v>
          </cell>
          <cell r="E4339" t="str">
            <v>ML</v>
          </cell>
          <cell r="F4339">
            <v>64803.01</v>
          </cell>
          <cell r="G4339">
            <v>42800</v>
          </cell>
        </row>
        <row r="4340">
          <cell r="C4340">
            <v>8170</v>
          </cell>
          <cell r="D4340" t="str">
            <v>Instalación Tubería De Alcantarillado De Pvc  De Superficie Interior Lisa Y Exterior Perfilada/Corrugada 42"</v>
          </cell>
          <cell r="E4340" t="str">
            <v>ML</v>
          </cell>
          <cell r="F4340">
            <v>71283.31</v>
          </cell>
          <cell r="G4340">
            <v>42800</v>
          </cell>
        </row>
        <row r="4341">
          <cell r="C4341">
            <v>8171</v>
          </cell>
          <cell r="D4341" t="str">
            <v>Relleno Con Material Seleccionado Del Sitio Para El Encauzamiento (Incluye Cargue, Traslados Al Y Desde El  Sitio De Acopio, Extendida, Humectación Y Compactado Al 95% Del Proctor Modificado), Desde La Cota De Batea Hasta Parte Inferior Del Suelo Cemento De La Reconstrucción Vial</v>
          </cell>
          <cell r="E4341" t="str">
            <v>M3</v>
          </cell>
          <cell r="F4341">
            <v>82445.87</v>
          </cell>
          <cell r="G4341">
            <v>42800</v>
          </cell>
        </row>
        <row r="4342">
          <cell r="C4342">
            <v>8172</v>
          </cell>
          <cell r="D4342" t="str">
            <v>Sin Detalle</v>
          </cell>
          <cell r="E4342" t="str">
            <v>UN</v>
          </cell>
          <cell r="F4342">
            <v>0</v>
          </cell>
          <cell r="G4342">
            <v>42822</v>
          </cell>
        </row>
        <row r="4343">
          <cell r="C4343">
            <v>8174</v>
          </cell>
          <cell r="D4343" t="str">
            <v>Publicaciones Y Valla Informativa En Lámina Galvanizada De 2.00 X 2.00 Metros,  Incluye Instalacion Y Montaje</v>
          </cell>
          <cell r="E4343" t="str">
            <v>UN</v>
          </cell>
          <cell r="F4343">
            <v>770730</v>
          </cell>
          <cell r="G4343">
            <v>42852</v>
          </cell>
        </row>
        <row r="4344">
          <cell r="C4344">
            <v>8176</v>
          </cell>
          <cell r="D4344" t="str">
            <v>Limpieza General</v>
          </cell>
          <cell r="E4344" t="str">
            <v>M2</v>
          </cell>
          <cell r="F4344">
            <v>2123.5</v>
          </cell>
          <cell r="G4344">
            <v>42853</v>
          </cell>
        </row>
        <row r="4345">
          <cell r="C4345">
            <v>8177</v>
          </cell>
          <cell r="D4345" t="str">
            <v>Desmonte De Tanque De Almacenamiento De Agua</v>
          </cell>
          <cell r="E4345" t="str">
            <v>UN</v>
          </cell>
          <cell r="F4345">
            <v>31256.25</v>
          </cell>
          <cell r="G4345">
            <v>42853</v>
          </cell>
        </row>
        <row r="4346">
          <cell r="C4346">
            <v>8178</v>
          </cell>
          <cell r="D4346" t="str">
            <v>Lavado De Ventanería Incluye Celosías De Fachada</v>
          </cell>
          <cell r="E4346" t="str">
            <v>M2</v>
          </cell>
          <cell r="F4346">
            <v>3860.58</v>
          </cell>
          <cell r="G4346">
            <v>42853</v>
          </cell>
        </row>
        <row r="4347">
          <cell r="C4347">
            <v>8179</v>
          </cell>
          <cell r="D4347" t="str">
            <v>Lavado De Pisos</v>
          </cell>
          <cell r="E4347" t="str">
            <v>M2</v>
          </cell>
          <cell r="F4347">
            <v>3629.5</v>
          </cell>
          <cell r="G4347">
            <v>42853</v>
          </cell>
        </row>
        <row r="4348">
          <cell r="C4348">
            <v>8180</v>
          </cell>
          <cell r="D4348" t="str">
            <v>Lavado De Baños Y Cocina Con Acido</v>
          </cell>
          <cell r="E4348" t="str">
            <v>M2</v>
          </cell>
          <cell r="F4348">
            <v>4847.63</v>
          </cell>
          <cell r="G4348">
            <v>42853</v>
          </cell>
        </row>
        <row r="4349">
          <cell r="C4349">
            <v>8181</v>
          </cell>
          <cell r="D4349" t="str">
            <v>Pintura De Vigas Metalica Estructura Cubierta</v>
          </cell>
          <cell r="E4349" t="str">
            <v>ML</v>
          </cell>
          <cell r="F4349">
            <v>19832</v>
          </cell>
          <cell r="G4349">
            <v>42853</v>
          </cell>
        </row>
        <row r="4350">
          <cell r="C4350">
            <v>8182</v>
          </cell>
          <cell r="D4350" t="str">
            <v>Suministro E Instalacion De Barandas Metalicas, Según Diseño Existente</v>
          </cell>
          <cell r="E4350" t="str">
            <v>ML</v>
          </cell>
          <cell r="F4350">
            <v>111806</v>
          </cell>
          <cell r="G4350">
            <v>42853</v>
          </cell>
        </row>
        <row r="4351">
          <cell r="C4351">
            <v>8183</v>
          </cell>
          <cell r="D4351" t="str">
            <v>Mantenimiento De Puerta Corrediza Metalica Area De Comedor</v>
          </cell>
          <cell r="E4351" t="str">
            <v>M2</v>
          </cell>
          <cell r="F4351">
            <v>29942</v>
          </cell>
          <cell r="G4351">
            <v>42853</v>
          </cell>
        </row>
        <row r="4352">
          <cell r="C4352">
            <v>8184</v>
          </cell>
          <cell r="D4352" t="str">
            <v>Suministro E Instalacion De Persianas En Fachada</v>
          </cell>
          <cell r="E4352" t="str">
            <v>M2</v>
          </cell>
          <cell r="F4352">
            <v>111856</v>
          </cell>
          <cell r="G4352">
            <v>42853</v>
          </cell>
        </row>
        <row r="4353">
          <cell r="C4353">
            <v>8185</v>
          </cell>
          <cell r="D4353" t="str">
            <v>Revision Y Arreglo De Cubierta En Canaleta 90</v>
          </cell>
          <cell r="E4353" t="str">
            <v>M2</v>
          </cell>
          <cell r="F4353">
            <v>26415</v>
          </cell>
          <cell r="G4353">
            <v>42853</v>
          </cell>
        </row>
        <row r="4354">
          <cell r="C4354">
            <v>8186</v>
          </cell>
          <cell r="D4354" t="str">
            <v>Pintura De Canaletas 90 Color Blanco</v>
          </cell>
          <cell r="E4354" t="str">
            <v>M2</v>
          </cell>
          <cell r="F4354">
            <v>15042</v>
          </cell>
          <cell r="G4354">
            <v>42853</v>
          </cell>
        </row>
        <row r="4355">
          <cell r="C4355">
            <v>8187</v>
          </cell>
          <cell r="D4355" t="str">
            <v>Reparacion De Cielo Raso Existente</v>
          </cell>
          <cell r="E4355" t="str">
            <v>M2</v>
          </cell>
          <cell r="F4355">
            <v>43403</v>
          </cell>
          <cell r="G4355">
            <v>42853</v>
          </cell>
        </row>
        <row r="4356">
          <cell r="C4356">
            <v>8188</v>
          </cell>
          <cell r="D4356" t="str">
            <v>Revision Y Arreglo De Puntos Hidraulicos Existentes, Incluye Cambio Detubo En Mal Estado O Escape, Cheques, Llaves De Paso Y Cualquier Otroelemento Para Su Puesta En Funcionamiento</v>
          </cell>
          <cell r="E4356" t="str">
            <v>UN</v>
          </cell>
          <cell r="F4356">
            <v>71250</v>
          </cell>
          <cell r="G4356">
            <v>42853</v>
          </cell>
        </row>
        <row r="4357">
          <cell r="C4357">
            <v>8189</v>
          </cell>
          <cell r="D4357" t="str">
            <v>Suministro E Instalacion De Aire Acondicionado De 9.000 Btu, Incluye La Instalacion Hidraulica Y Punto Electrico Quedando En Perfecto Funcionamiento En Area De Oficina</v>
          </cell>
          <cell r="E4357" t="str">
            <v>UN</v>
          </cell>
          <cell r="F4357">
            <v>1774500</v>
          </cell>
          <cell r="G4357">
            <v>42853</v>
          </cell>
        </row>
        <row r="4358">
          <cell r="C4358">
            <v>8190</v>
          </cell>
          <cell r="D4358" t="str">
            <v>Revision De Tablero De Distribucion, Incluye Cambio De Breakers Y Cualquier Otro Elemento Necesario Que Garantize El Correcto Funcionamiento</v>
          </cell>
          <cell r="E4358" t="str">
            <v>UN</v>
          </cell>
          <cell r="F4358">
            <v>473250</v>
          </cell>
          <cell r="G4358">
            <v>42853</v>
          </cell>
        </row>
        <row r="4359">
          <cell r="C4359">
            <v>8191</v>
          </cell>
          <cell r="D4359" t="str">
            <v>Mantenimiento Y Cambio De Griferias Sanitaria-Lavamanos</v>
          </cell>
          <cell r="E4359" t="str">
            <v>UN</v>
          </cell>
          <cell r="F4359">
            <v>41550</v>
          </cell>
          <cell r="G4359">
            <v>42853</v>
          </cell>
        </row>
        <row r="4360">
          <cell r="C4360">
            <v>8192</v>
          </cell>
          <cell r="D4360" t="str">
            <v>Sin Detalle</v>
          </cell>
          <cell r="E4360" t="str">
            <v>M2</v>
          </cell>
          <cell r="F4360">
            <v>0</v>
          </cell>
          <cell r="G4360">
            <v>42857</v>
          </cell>
        </row>
        <row r="4361">
          <cell r="C4361">
            <v>8194</v>
          </cell>
          <cell r="D4361" t="str">
            <v>Conformación De Terraplen Compactado Con Material Seleccionado Inv 220-13</v>
          </cell>
          <cell r="E4361" t="str">
            <v>M3</v>
          </cell>
          <cell r="F4361">
            <v>76262.13</v>
          </cell>
          <cell r="G4361">
            <v>42865</v>
          </cell>
        </row>
        <row r="4362">
          <cell r="C4362">
            <v>8195</v>
          </cell>
          <cell r="D4362" t="str">
            <v>Revision Y Arreglo De Puntos Sanitarios Existentes, Incluye Cambio Detubo En Mal Estado O Escape, Cheques, Llaves De Paso Y Cualquier Otroelemento Para Su Puesta En Funcionamiento</v>
          </cell>
          <cell r="E4362" t="str">
            <v>UN</v>
          </cell>
          <cell r="F4362">
            <v>76250</v>
          </cell>
          <cell r="G4362">
            <v>42857</v>
          </cell>
        </row>
        <row r="4363">
          <cell r="C4363">
            <v>8196</v>
          </cell>
          <cell r="D4363" t="str">
            <v>Concreto De 4000 Psi</v>
          </cell>
          <cell r="E4363" t="str">
            <v>M3</v>
          </cell>
          <cell r="F4363">
            <v>333228.31</v>
          </cell>
          <cell r="G4363">
            <v>42857</v>
          </cell>
        </row>
        <row r="4364">
          <cell r="C4364">
            <v>8197</v>
          </cell>
          <cell r="D4364" t="str">
            <v>Placa De Contrapiso 4000 Psi E=0,15 Metros</v>
          </cell>
          <cell r="E4364" t="str">
            <v>M2</v>
          </cell>
          <cell r="F4364">
            <v>87010.11</v>
          </cell>
          <cell r="G4364">
            <v>42857</v>
          </cell>
        </row>
        <row r="4365">
          <cell r="C4365">
            <v>8199</v>
          </cell>
          <cell r="D4365" t="str">
            <v>Paisajismo General Zona Verde: Incluye Excavacion, Retiro Y Desecho (1Mx1Mx,4M=,4M3X1M2), Suministro Y Colocacion De Tierra Abonada (1Mx1Mx,4M=,4M3X1M2), Suministro Y Siembra De Asparagus Desinflorus Densidad 6 X M2, Arachis Pintoi Densidad 11 X M2, Alpinia Purpurata Densidad 4 X M2, Bougainvillea Spectabilis Densidad 3 X M2, Epipremnum Aureum Densidad 6 X M2, Heliconia Psittacorum Densidad 6 X M2, Ixora Coccinea Nora Grant Densidad 4 X M2, Liriope Muscari Variegato Densidad 5 X M2, Nerium Olean</v>
          </cell>
          <cell r="E4365" t="str">
            <v>M2</v>
          </cell>
          <cell r="F4365">
            <v>99030.14</v>
          </cell>
          <cell r="G4365">
            <v>42865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table"/>
      <sheetName val="Summary"/>
      <sheetName val="Pivot table (2)"/>
      <sheetName val="Budget Book"/>
      <sheetName val="Cal forecast"/>
      <sheetName val="Items"/>
      <sheetName val="% aprobados"/>
      <sheetName val="M1-157"/>
      <sheetName val="M1-158"/>
      <sheetName val="M1-161"/>
      <sheetName val="M1-166"/>
      <sheetName val="M1-179"/>
      <sheetName val="M1-188 A"/>
      <sheetName val="M1-188 B"/>
      <sheetName val="M1-188 2009 C"/>
      <sheetName val="M1-188 2010 C"/>
      <sheetName val="M1-188 D"/>
      <sheetName val="M1-188 E"/>
      <sheetName val="M1-193"/>
      <sheetName val="M1-196"/>
      <sheetName val="M1-204"/>
      <sheetName val="M1-228 A"/>
      <sheetName val="M1-228 B"/>
      <sheetName val="M1-228 C"/>
      <sheetName val="M1-229-2009"/>
      <sheetName val="M1-229-2010"/>
      <sheetName val="M1-229-2011"/>
      <sheetName val="M1-234"/>
      <sheetName val="M1-244"/>
      <sheetName val="M1-251"/>
      <sheetName val="M1-252"/>
      <sheetName val="M1-256"/>
      <sheetName val="M1-257"/>
      <sheetName val="M1-259"/>
      <sheetName val="M1-260"/>
      <sheetName val="M1-261"/>
      <sheetName val="M1-262"/>
      <sheetName val="M1-263"/>
      <sheetName val="M1-264"/>
      <sheetName val="M1-266"/>
      <sheetName val="M1-267 A"/>
      <sheetName val="M1-267 B"/>
      <sheetName val="M1-267 C"/>
      <sheetName val="M1-267 D"/>
      <sheetName val="M1-267 E"/>
      <sheetName val="M1-267 F"/>
      <sheetName val="M1-267 G"/>
      <sheetName val="M1-268"/>
      <sheetName val="M1-270"/>
      <sheetName val="M1-272"/>
      <sheetName val="M1-273"/>
      <sheetName val="M1-274"/>
      <sheetName val="M1-275"/>
      <sheetName val="M1-276"/>
      <sheetName val="M1-277"/>
      <sheetName val="M1-279"/>
      <sheetName val="M1-283"/>
      <sheetName val="M1-289"/>
      <sheetName val="M1-290"/>
      <sheetName val="M1-291"/>
      <sheetName val="M1-293"/>
      <sheetName val="M1-294"/>
      <sheetName val="M1-308"/>
      <sheetName val="M1-313"/>
      <sheetName val="M1-314"/>
      <sheetName val="M1-315"/>
      <sheetName val="M1-316"/>
      <sheetName val="M1-317"/>
      <sheetName val="M1-318"/>
      <sheetName val="M1-319"/>
      <sheetName val="M1-320"/>
      <sheetName val="M1-322-2009"/>
      <sheetName val="M1-322-2010"/>
      <sheetName val="M1-322-2011"/>
      <sheetName val="M1-324"/>
      <sheetName val="M1-325"/>
      <sheetName val="M1-326"/>
      <sheetName val="REF - Lista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4">
          <cell r="B4" t="str">
            <v>TBD</v>
          </cell>
          <cell r="F4" t="str">
            <v>Exploration works</v>
          </cell>
        </row>
        <row r="5">
          <cell r="B5" t="str">
            <v>Defining scope</v>
          </cell>
          <cell r="F5" t="str">
            <v>Mining operations</v>
          </cell>
        </row>
        <row r="6">
          <cell r="B6" t="str">
            <v>In progress</v>
          </cell>
          <cell r="F6" t="str">
            <v>Health, Safety, Environment &amp; Community (HSEC)</v>
          </cell>
        </row>
        <row r="7">
          <cell r="B7" t="str">
            <v>For Approval</v>
          </cell>
          <cell r="F7" t="str">
            <v>Other</v>
          </cell>
        </row>
        <row r="8">
          <cell r="B8" t="str">
            <v>Partially Approved</v>
          </cell>
        </row>
        <row r="9">
          <cell r="B9" t="str">
            <v>Approved</v>
          </cell>
        </row>
        <row r="10">
          <cell r="B10" t="str">
            <v>Voided</v>
          </cell>
        </row>
        <row r="11">
          <cell r="B11" t="str">
            <v>Completed</v>
          </cell>
        </row>
        <row r="14">
          <cell r="B14" t="str">
            <v>Capital projects</v>
          </cell>
        </row>
        <row r="15">
          <cell r="B15" t="str">
            <v>Project Responsible</v>
          </cell>
        </row>
        <row r="16">
          <cell r="B16" t="str">
            <v>Purchasing</v>
          </cell>
          <cell r="D16" t="str">
            <v>Admin &amp; Infrastructure</v>
          </cell>
        </row>
        <row r="17">
          <cell r="B17" t="str">
            <v>Legal</v>
          </cell>
          <cell r="D17" t="str">
            <v>Mining - Support</v>
          </cell>
        </row>
        <row r="18">
          <cell r="B18" t="str">
            <v>Peter Tilston</v>
          </cell>
          <cell r="D18" t="str">
            <v>Mining - Waste Removal</v>
          </cell>
        </row>
        <row r="19">
          <cell r="B19" t="str">
            <v>Edward Delilla</v>
          </cell>
          <cell r="D19" t="str">
            <v>Coal Handling</v>
          </cell>
        </row>
        <row r="20">
          <cell r="B20" t="str">
            <v>Harold McBride</v>
          </cell>
          <cell r="D20" t="str">
            <v>HO &amp; Marketing</v>
          </cell>
        </row>
        <row r="21">
          <cell r="B21" t="str">
            <v>Chris Phillips</v>
          </cell>
          <cell r="D21" t="str">
            <v>Mining - Coal Mining</v>
          </cell>
        </row>
        <row r="22">
          <cell r="B22" t="str">
            <v>Darren Bowden</v>
          </cell>
          <cell r="D22" t="str">
            <v>Rail &amp; Transport</v>
          </cell>
        </row>
        <row r="23">
          <cell r="B23" t="str">
            <v>Gary Nagle</v>
          </cell>
          <cell r="D23" t="str">
            <v>Fenoco: Access Fees</v>
          </cell>
        </row>
        <row r="24">
          <cell r="D24" t="str">
            <v>Port</v>
          </cell>
        </row>
        <row r="27">
          <cell r="D27" t="str">
            <v>Expansion</v>
          </cell>
        </row>
        <row r="28">
          <cell r="D28" t="str">
            <v>Stay in business</v>
          </cell>
        </row>
        <row r="32">
          <cell r="D32" t="str">
            <v>Other</v>
          </cell>
        </row>
        <row r="33">
          <cell r="D33" t="str">
            <v>Electrical Infrastructure</v>
          </cell>
        </row>
        <row r="34">
          <cell r="D34" t="str">
            <v>Purchase New Equip</v>
          </cell>
        </row>
        <row r="35">
          <cell r="D35" t="str">
            <v>Civil Infrastructure</v>
          </cell>
        </row>
        <row r="36">
          <cell r="D36" t="str">
            <v>Overhaul</v>
          </cell>
        </row>
        <row r="37">
          <cell r="D37" t="str">
            <v>Engineering Studies</v>
          </cell>
        </row>
        <row r="38">
          <cell r="D38" t="str">
            <v>Purchase Used Equip</v>
          </cell>
        </row>
      </sheetData>
      <sheetData sheetId="7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turitas Valuation Summary"/>
      <sheetName val="Title"/>
      <sheetName val="Options"/>
      <sheetName val="Project Finance"/>
      <sheetName val="Equipment Leasing"/>
      <sheetName val="Parameters"/>
      <sheetName val="Pricing"/>
      <sheetName val="NPV Summary"/>
      <sheetName val="Cost Summ"/>
      <sheetName val="Sensitivities"/>
      <sheetName val="Economic  Graphs"/>
      <sheetName val="Quantity Graphs"/>
      <sheetName val="Deprec"/>
      <sheetName val="Coal Stocks &amp; Wkg Cap"/>
      <sheetName val="Total Cap"/>
      <sheetName val="Other Cap"/>
      <sheetName val="Init Cap"/>
      <sheetName val="Repl Cap"/>
      <sheetName val="Init"/>
      <sheetName val="Repl"/>
      <sheetName val="Total Op Costs"/>
      <sheetName val="Other Op Costs"/>
      <sheetName val="Royalties"/>
      <sheetName val="Blasting"/>
      <sheetName val="Total Lab Costs"/>
      <sheetName val="Total Lab Nos"/>
      <sheetName val="Mtce Lab Costs"/>
      <sheetName val="Mtce Lab Nos"/>
      <sheetName val="Op Lab Costs"/>
      <sheetName val="Op Lab Nos"/>
      <sheetName val="Tot Equip Op Costs"/>
      <sheetName val="Equip Ownership Cost"/>
      <sheetName val="Spare parts"/>
      <sheetName val="Tyres"/>
      <sheetName val="Power"/>
      <sheetName val="Fuel &amp; lube"/>
      <sheetName val="Fuel Cons"/>
      <sheetName val="Power Consump"/>
      <sheetName val="Equip Annual Hours"/>
      <sheetName val="Fleet Cost Hrs"/>
      <sheetName val="Fleet Op Hrs"/>
      <sheetName val="Utilisation"/>
      <sheetName val="Roster"/>
      <sheetName val="Fleet"/>
      <sheetName val="Combined Schedule Summary"/>
      <sheetName val="Paste in 2007 Capex"/>
      <sheetName val="Paste In Schedule_CDJ"/>
      <sheetName val="Paste In Schedule_Cal"/>
      <sheetName val="Paste In Utilisation"/>
      <sheetName val="Paste In Fleet"/>
      <sheetName val="Paste in Roster"/>
      <sheetName val="Equip Data"/>
      <sheetName val="Not Used ------&gt;"/>
      <sheetName val="Update_Header_Footer"/>
    </sheetNames>
    <sheetDataSet>
      <sheetData sheetId="0" refreshError="1"/>
      <sheetData sheetId="1" refreshError="1"/>
      <sheetData sheetId="2" refreshError="1"/>
      <sheetData sheetId="3" refreshError="1"/>
      <sheetData sheetId="4" refreshError="1"/>
      <sheetData sheetId="5" refreshError="1">
        <row r="15">
          <cell r="K15">
            <v>0.1</v>
          </cell>
          <cell r="R15">
            <v>0.08</v>
          </cell>
        </row>
        <row r="16">
          <cell r="K16">
            <v>2.5000000000000001E-2</v>
          </cell>
        </row>
        <row r="17">
          <cell r="D17">
            <v>38353</v>
          </cell>
        </row>
        <row r="18">
          <cell r="K18">
            <v>11300</v>
          </cell>
          <cell r="R18">
            <v>0.55000000000000004</v>
          </cell>
        </row>
        <row r="19">
          <cell r="R19">
            <v>1800</v>
          </cell>
        </row>
        <row r="26">
          <cell r="O26">
            <v>4</v>
          </cell>
          <cell r="P26">
            <v>2</v>
          </cell>
          <cell r="Q26">
            <v>4</v>
          </cell>
          <cell r="R26">
            <v>5</v>
          </cell>
        </row>
        <row r="27">
          <cell r="O27">
            <v>7</v>
          </cell>
          <cell r="P27">
            <v>5</v>
          </cell>
          <cell r="Q27">
            <v>6</v>
          </cell>
          <cell r="R27">
            <v>7</v>
          </cell>
        </row>
        <row r="28">
          <cell r="O28">
            <v>2</v>
          </cell>
          <cell r="P28">
            <v>2</v>
          </cell>
          <cell r="Q28">
            <v>2</v>
          </cell>
          <cell r="R28">
            <v>3</v>
          </cell>
        </row>
        <row r="29">
          <cell r="O29">
            <v>12</v>
          </cell>
          <cell r="P29">
            <v>12</v>
          </cell>
          <cell r="Q29">
            <v>12</v>
          </cell>
          <cell r="R29">
            <v>8</v>
          </cell>
        </row>
        <row r="30">
          <cell r="O30" t="str">
            <v>4p7d</v>
          </cell>
          <cell r="P30" t="str">
            <v>2p5d2</v>
          </cell>
          <cell r="Q30" t="str">
            <v>4p6d</v>
          </cell>
          <cell r="R30" t="str">
            <v>5p7d</v>
          </cell>
        </row>
      </sheetData>
      <sheetData sheetId="6" refreshError="1"/>
      <sheetData sheetId="7" refreshError="1"/>
      <sheetData sheetId="8" refreshError="1"/>
      <sheetData sheetId="9" refreshError="1">
        <row r="10">
          <cell r="I10">
            <v>1</v>
          </cell>
        </row>
        <row r="12">
          <cell r="I12">
            <v>1</v>
          </cell>
        </row>
        <row r="13">
          <cell r="I13">
            <v>1</v>
          </cell>
        </row>
      </sheetData>
      <sheetData sheetId="10" refreshError="1"/>
      <sheetData sheetId="11" refreshError="1"/>
      <sheetData sheetId="12" refreshError="1">
        <row r="58">
          <cell r="H58">
            <v>0</v>
          </cell>
        </row>
        <row r="132">
          <cell r="H132">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row r="14">
          <cell r="B14">
            <v>110</v>
          </cell>
          <cell r="C14" t="str">
            <v>Front End Loader</v>
          </cell>
          <cell r="D14" t="str">
            <v>Caterpillar992G</v>
          </cell>
          <cell r="E14" t="str">
            <v>11.5 cu.m.</v>
          </cell>
          <cell r="F14">
            <v>0.75</v>
          </cell>
          <cell r="G14" t="str">
            <v>USA</v>
          </cell>
          <cell r="I14">
            <v>1681500</v>
          </cell>
          <cell r="J14">
            <v>1681500</v>
          </cell>
          <cell r="K14">
            <v>42500</v>
          </cell>
          <cell r="L14">
            <v>2</v>
          </cell>
          <cell r="M14">
            <v>5530.91</v>
          </cell>
          <cell r="Q14">
            <v>17.411240975383745</v>
          </cell>
          <cell r="S14">
            <v>30.401868770238533</v>
          </cell>
          <cell r="T14">
            <v>3.8002335962798166</v>
          </cell>
          <cell r="Y14">
            <v>107.46</v>
          </cell>
          <cell r="Z14">
            <v>59.103000000000002</v>
          </cell>
          <cell r="AA14">
            <v>0.1</v>
          </cell>
          <cell r="AB14">
            <v>5.9103000000000003</v>
          </cell>
          <cell r="AC14">
            <v>12.1653</v>
          </cell>
          <cell r="AD14">
            <v>6.2774999999999999</v>
          </cell>
          <cell r="AE14">
            <v>30.195</v>
          </cell>
          <cell r="AI14">
            <v>113.65109999999999</v>
          </cell>
          <cell r="AJ14">
            <v>19147</v>
          </cell>
          <cell r="AN14">
            <v>0.42</v>
          </cell>
        </row>
        <row r="15">
          <cell r="B15">
            <v>111</v>
          </cell>
          <cell r="C15" t="str">
            <v>Front End Loader</v>
          </cell>
          <cell r="D15" t="str">
            <v>Caterpillar994D</v>
          </cell>
          <cell r="E15" t="str">
            <v>18.0 cu.m.</v>
          </cell>
          <cell r="F15">
            <v>0.75</v>
          </cell>
          <cell r="G15" t="str">
            <v>USA</v>
          </cell>
          <cell r="I15">
            <v>3847500</v>
          </cell>
          <cell r="J15">
            <v>3847500</v>
          </cell>
          <cell r="K15">
            <v>45000</v>
          </cell>
          <cell r="L15">
            <v>2</v>
          </cell>
          <cell r="M15">
            <v>5530.91</v>
          </cell>
          <cell r="N15">
            <v>4200</v>
          </cell>
          <cell r="Q15">
            <v>39.839280197911968</v>
          </cell>
          <cell r="S15">
            <v>69.563598033596648</v>
          </cell>
          <cell r="T15">
            <v>8.695449754199581</v>
          </cell>
          <cell r="Y15">
            <v>167.94</v>
          </cell>
          <cell r="Z15">
            <v>92.367000000000004</v>
          </cell>
          <cell r="AA15">
            <v>0.1</v>
          </cell>
          <cell r="AB15">
            <v>9.2367000000000008</v>
          </cell>
          <cell r="AC15">
            <v>44.579587500000002</v>
          </cell>
          <cell r="AD15">
            <v>6.5175000000000001</v>
          </cell>
          <cell r="AE15">
            <v>47.61</v>
          </cell>
          <cell r="AI15">
            <v>200.3107875</v>
          </cell>
          <cell r="AJ15">
            <v>19147</v>
          </cell>
          <cell r="AN15">
            <v>0.48</v>
          </cell>
        </row>
        <row r="16">
          <cell r="B16">
            <v>118</v>
          </cell>
          <cell r="C16" t="str">
            <v>Front End Loader</v>
          </cell>
          <cell r="D16" t="str">
            <v>Caterpillar988G</v>
          </cell>
          <cell r="E16" t="str">
            <v>6.4 cu.m.</v>
          </cell>
          <cell r="F16">
            <v>0.75</v>
          </cell>
          <cell r="G16" t="str">
            <v>USA</v>
          </cell>
          <cell r="I16">
            <v>754500</v>
          </cell>
          <cell r="J16">
            <v>754500</v>
          </cell>
          <cell r="K16">
            <v>30000</v>
          </cell>
          <cell r="L16">
            <v>2</v>
          </cell>
          <cell r="M16">
            <v>5530.91</v>
          </cell>
          <cell r="Q16">
            <v>7.8125372084014515</v>
          </cell>
          <cell r="S16">
            <v>13.641516495477237</v>
          </cell>
          <cell r="T16">
            <v>1.7051895619346547</v>
          </cell>
          <cell r="Y16">
            <v>53.1</v>
          </cell>
          <cell r="Z16">
            <v>29.205000000000002</v>
          </cell>
          <cell r="AA16">
            <v>0.1</v>
          </cell>
          <cell r="AB16">
            <v>2.9205000000000005</v>
          </cell>
          <cell r="AC16">
            <v>4.8399749999999999</v>
          </cell>
          <cell r="AD16">
            <v>0</v>
          </cell>
          <cell r="AE16">
            <v>0</v>
          </cell>
          <cell r="AI16">
            <v>36.965475000000005</v>
          </cell>
          <cell r="AJ16">
            <v>19147</v>
          </cell>
          <cell r="AN16">
            <v>0.36</v>
          </cell>
        </row>
        <row r="17">
          <cell r="B17">
            <v>120</v>
          </cell>
          <cell r="C17" t="str">
            <v>Front End Loader</v>
          </cell>
          <cell r="D17" t="str">
            <v>Le TourneauL1850</v>
          </cell>
          <cell r="E17" t="str">
            <v>25.2 cu.m.</v>
          </cell>
          <cell r="F17">
            <v>0.79</v>
          </cell>
          <cell r="G17" t="str">
            <v>USA</v>
          </cell>
          <cell r="I17">
            <v>4521840</v>
          </cell>
          <cell r="J17">
            <v>4521840</v>
          </cell>
          <cell r="K17">
            <v>47000</v>
          </cell>
          <cell r="L17">
            <v>2</v>
          </cell>
          <cell r="M17">
            <v>5530.91</v>
          </cell>
          <cell r="Q17">
            <v>46.821793572482463</v>
          </cell>
          <cell r="S17">
            <v>81.755805102596142</v>
          </cell>
          <cell r="T17">
            <v>10.219475637824518</v>
          </cell>
          <cell r="Y17">
            <v>201.42</v>
          </cell>
          <cell r="Z17">
            <v>110.78100000000001</v>
          </cell>
          <cell r="AA17">
            <v>0.1</v>
          </cell>
          <cell r="AB17">
            <v>11.078100000000001</v>
          </cell>
          <cell r="AC17">
            <v>40.614525</v>
          </cell>
          <cell r="AD17">
            <v>0</v>
          </cell>
          <cell r="AE17">
            <v>100.515</v>
          </cell>
          <cell r="AI17">
            <v>262.98862500000001</v>
          </cell>
          <cell r="AJ17">
            <v>19147</v>
          </cell>
          <cell r="AN17">
            <v>0.5</v>
          </cell>
        </row>
        <row r="18">
          <cell r="B18">
            <v>202</v>
          </cell>
          <cell r="C18" t="str">
            <v>Hydraulic Excavator</v>
          </cell>
          <cell r="D18" t="str">
            <v>HitachiEX 2500</v>
          </cell>
          <cell r="E18" t="str">
            <v>238 t</v>
          </cell>
          <cell r="F18">
            <v>0.74</v>
          </cell>
          <cell r="G18" t="str">
            <v>Japan</v>
          </cell>
          <cell r="I18">
            <v>2479312.5</v>
          </cell>
          <cell r="J18">
            <v>2479312.5</v>
          </cell>
          <cell r="K18">
            <v>40000</v>
          </cell>
          <cell r="L18">
            <v>2</v>
          </cell>
          <cell r="M18">
            <v>5530.91</v>
          </cell>
          <cell r="Q18">
            <v>25.672261308820186</v>
          </cell>
          <cell r="S18">
            <v>44.82648424942731</v>
          </cell>
          <cell r="T18">
            <v>5.6033105311784137</v>
          </cell>
          <cell r="Y18">
            <v>174.6</v>
          </cell>
          <cell r="Z18">
            <v>96.03</v>
          </cell>
          <cell r="AA18">
            <v>0.12</v>
          </cell>
          <cell r="AB18">
            <v>11.5236</v>
          </cell>
          <cell r="AC18">
            <v>0</v>
          </cell>
          <cell r="AD18">
            <v>15.0375</v>
          </cell>
          <cell r="AE18">
            <v>67.875</v>
          </cell>
          <cell r="AI18">
            <v>190.46609999999998</v>
          </cell>
          <cell r="AJ18">
            <v>19147</v>
          </cell>
          <cell r="AN18">
            <v>0.9</v>
          </cell>
        </row>
        <row r="19">
          <cell r="B19">
            <v>204</v>
          </cell>
          <cell r="C19" t="str">
            <v>Hydraulic Excavator</v>
          </cell>
          <cell r="D19" t="str">
            <v>HitachiEX 5500</v>
          </cell>
          <cell r="E19" t="str">
            <v>515 t</v>
          </cell>
          <cell r="F19">
            <v>0.76</v>
          </cell>
          <cell r="G19" t="str">
            <v>Japan</v>
          </cell>
          <cell r="I19">
            <v>5587275</v>
          </cell>
          <cell r="J19">
            <v>5587275</v>
          </cell>
          <cell r="K19">
            <v>50000</v>
          </cell>
          <cell r="L19">
            <v>2</v>
          </cell>
          <cell r="M19">
            <v>5530.91</v>
          </cell>
          <cell r="Q19">
            <v>57.853934832433687</v>
          </cell>
          <cell r="S19">
            <v>101.01909089101071</v>
          </cell>
          <cell r="T19">
            <v>12.627386361376338</v>
          </cell>
          <cell r="Y19">
            <v>349.2</v>
          </cell>
          <cell r="Z19">
            <v>192.06</v>
          </cell>
          <cell r="AA19">
            <v>0.12</v>
          </cell>
          <cell r="AB19">
            <v>23.0472</v>
          </cell>
          <cell r="AC19">
            <v>0</v>
          </cell>
          <cell r="AD19">
            <v>37.005000000000003</v>
          </cell>
          <cell r="AE19">
            <v>130.5</v>
          </cell>
          <cell r="AI19">
            <v>382.61220000000003</v>
          </cell>
          <cell r="AJ19">
            <v>19147</v>
          </cell>
          <cell r="AN19">
            <v>1.2</v>
          </cell>
        </row>
        <row r="20">
          <cell r="B20">
            <v>207</v>
          </cell>
          <cell r="C20" t="str">
            <v>Hydraulic Excavator</v>
          </cell>
          <cell r="D20" t="str">
            <v>O&amp;KRH120-E</v>
          </cell>
          <cell r="E20" t="str">
            <v>250 t</v>
          </cell>
          <cell r="F20">
            <v>0.84</v>
          </cell>
          <cell r="G20" t="str">
            <v>Germany</v>
          </cell>
          <cell r="I20">
            <v>2500800</v>
          </cell>
          <cell r="J20">
            <v>2500800</v>
          </cell>
          <cell r="K20">
            <v>40000</v>
          </cell>
          <cell r="L20">
            <v>2</v>
          </cell>
          <cell r="M20">
            <v>5530.91</v>
          </cell>
          <cell r="N20">
            <v>4200</v>
          </cell>
          <cell r="Q20">
            <v>25.894755534486876</v>
          </cell>
          <cell r="S20">
            <v>45.21498270628161</v>
          </cell>
          <cell r="T20">
            <v>5.6518728382852013</v>
          </cell>
          <cell r="Y20">
            <v>171.72</v>
          </cell>
          <cell r="Z20">
            <v>94.446000000000012</v>
          </cell>
          <cell r="AA20">
            <v>0.12</v>
          </cell>
          <cell r="AB20">
            <v>11.333520000000002</v>
          </cell>
          <cell r="AC20">
            <v>0</v>
          </cell>
          <cell r="AD20">
            <v>10.2225</v>
          </cell>
          <cell r="AE20">
            <v>77.88</v>
          </cell>
          <cell r="AI20">
            <v>193.88202000000001</v>
          </cell>
          <cell r="AJ20">
            <v>19147</v>
          </cell>
          <cell r="AN20">
            <v>0.9</v>
          </cell>
        </row>
        <row r="21">
          <cell r="B21">
            <v>209</v>
          </cell>
          <cell r="C21" t="str">
            <v>Hydraulic Excavator</v>
          </cell>
          <cell r="D21" t="str">
            <v>O&amp;KRH170</v>
          </cell>
          <cell r="E21" t="str">
            <v>360 t</v>
          </cell>
          <cell r="F21">
            <v>0.86</v>
          </cell>
          <cell r="G21" t="str">
            <v>Germany</v>
          </cell>
          <cell r="I21">
            <v>3520125</v>
          </cell>
          <cell r="J21">
            <v>3520125</v>
          </cell>
          <cell r="K21">
            <v>45000</v>
          </cell>
          <cell r="L21">
            <v>2</v>
          </cell>
          <cell r="M21">
            <v>5530.91</v>
          </cell>
          <cell r="Q21">
            <v>36.449446707387892</v>
          </cell>
          <cell r="S21">
            <v>63.644590130737981</v>
          </cell>
          <cell r="T21">
            <v>7.9555737663422477</v>
          </cell>
          <cell r="Y21">
            <v>201.6</v>
          </cell>
          <cell r="Z21">
            <v>110.88000000000001</v>
          </cell>
          <cell r="AA21">
            <v>0.12</v>
          </cell>
          <cell r="AB21">
            <v>13.3056</v>
          </cell>
          <cell r="AC21">
            <v>0</v>
          </cell>
          <cell r="AD21">
            <v>10.8</v>
          </cell>
          <cell r="AE21">
            <v>81.412499999999994</v>
          </cell>
          <cell r="AI21">
            <v>216.3981</v>
          </cell>
          <cell r="AJ21">
            <v>19147</v>
          </cell>
          <cell r="AN21">
            <v>1.08</v>
          </cell>
        </row>
        <row r="22">
          <cell r="B22">
            <v>210</v>
          </cell>
          <cell r="C22" t="str">
            <v>Hydraulic Excavator</v>
          </cell>
          <cell r="D22" t="str">
            <v>O&amp;KRH200</v>
          </cell>
          <cell r="E22" t="str">
            <v>480 t</v>
          </cell>
          <cell r="F22">
            <v>0.87</v>
          </cell>
          <cell r="G22" t="str">
            <v>Germany</v>
          </cell>
          <cell r="I22">
            <v>5087062.5</v>
          </cell>
          <cell r="J22">
            <v>5087062.5</v>
          </cell>
          <cell r="K22">
            <v>50000</v>
          </cell>
          <cell r="L22">
            <v>2</v>
          </cell>
          <cell r="M22">
            <v>5530.91</v>
          </cell>
          <cell r="Q22">
            <v>52.674440109627177</v>
          </cell>
          <cell r="S22">
            <v>91.975145138865045</v>
          </cell>
          <cell r="T22">
            <v>11.496893142358131</v>
          </cell>
          <cell r="Y22">
            <v>286.52</v>
          </cell>
          <cell r="Z22">
            <v>157.58600000000001</v>
          </cell>
          <cell r="AA22">
            <v>0.12</v>
          </cell>
          <cell r="AB22">
            <v>18.910320000000002</v>
          </cell>
          <cell r="AC22">
            <v>0</v>
          </cell>
          <cell r="AD22">
            <v>15.615</v>
          </cell>
          <cell r="AE22">
            <v>123</v>
          </cell>
          <cell r="AI22">
            <v>315.11131999999998</v>
          </cell>
          <cell r="AJ22">
            <v>19147</v>
          </cell>
          <cell r="AN22">
            <v>1.2</v>
          </cell>
        </row>
        <row r="23">
          <cell r="B23">
            <v>211</v>
          </cell>
          <cell r="C23" t="str">
            <v>Hydraulic Excavator</v>
          </cell>
          <cell r="D23" t="str">
            <v>O&amp;KRH400</v>
          </cell>
          <cell r="E23" t="str">
            <v>800 t</v>
          </cell>
          <cell r="F23">
            <v>0.89</v>
          </cell>
          <cell r="G23" t="str">
            <v>Germany</v>
          </cell>
          <cell r="I23">
            <v>9792187.5</v>
          </cell>
          <cell r="J23">
            <v>9792187.5</v>
          </cell>
          <cell r="K23">
            <v>60000</v>
          </cell>
          <cell r="L23">
            <v>2</v>
          </cell>
          <cell r="M23">
            <v>5530.91</v>
          </cell>
          <cell r="Q23">
            <v>101.3940744803096</v>
          </cell>
          <cell r="S23">
            <v>177.0447810577283</v>
          </cell>
          <cell r="T23">
            <v>22.130597632216038</v>
          </cell>
          <cell r="Y23">
            <v>537.12</v>
          </cell>
          <cell r="Z23">
            <v>295.41600000000005</v>
          </cell>
          <cell r="AA23">
            <v>0.12</v>
          </cell>
          <cell r="AB23">
            <v>35.449920000000006</v>
          </cell>
          <cell r="AC23">
            <v>0</v>
          </cell>
          <cell r="AD23">
            <v>30.052499999999998</v>
          </cell>
          <cell r="AE23">
            <v>213</v>
          </cell>
          <cell r="AI23">
            <v>573.91842000000008</v>
          </cell>
          <cell r="AJ23">
            <v>19147</v>
          </cell>
          <cell r="AN23">
            <v>1.2</v>
          </cell>
        </row>
        <row r="24">
          <cell r="B24">
            <v>223</v>
          </cell>
          <cell r="C24" t="str">
            <v>Hydraulic Excavator</v>
          </cell>
          <cell r="D24" t="str">
            <v>Liebherr994 B</v>
          </cell>
          <cell r="E24" t="str">
            <v>296 t</v>
          </cell>
          <cell r="F24">
            <v>0.93</v>
          </cell>
          <cell r="G24" t="str">
            <v>Europe</v>
          </cell>
          <cell r="I24">
            <v>2804234.25</v>
          </cell>
          <cell r="J24">
            <v>2804234.25</v>
          </cell>
          <cell r="K24">
            <v>45000</v>
          </cell>
          <cell r="L24">
            <v>2</v>
          </cell>
          <cell r="M24">
            <v>5530.91</v>
          </cell>
          <cell r="Q24">
            <v>29.036692404504613</v>
          </cell>
          <cell r="S24">
            <v>50.701136883442331</v>
          </cell>
          <cell r="T24">
            <v>6.3376421104302905</v>
          </cell>
          <cell r="Y24">
            <v>204.96</v>
          </cell>
          <cell r="Z24">
            <v>112.72800000000001</v>
          </cell>
          <cell r="AA24">
            <v>0.12</v>
          </cell>
          <cell r="AB24">
            <v>13.52736</v>
          </cell>
          <cell r="AC24">
            <v>0</v>
          </cell>
          <cell r="AD24">
            <v>0</v>
          </cell>
          <cell r="AE24">
            <v>112.36499999999999</v>
          </cell>
          <cell r="AI24">
            <v>238.62036000000001</v>
          </cell>
          <cell r="AJ24">
            <v>19147</v>
          </cell>
          <cell r="AN24">
            <v>0.8</v>
          </cell>
        </row>
        <row r="25">
          <cell r="B25">
            <v>224</v>
          </cell>
          <cell r="C25" t="str">
            <v>Hydraulic Excavator</v>
          </cell>
          <cell r="D25" t="str">
            <v>Liebherr995</v>
          </cell>
          <cell r="E25" t="str">
            <v>390 t</v>
          </cell>
          <cell r="F25">
            <v>0.90400000000000003</v>
          </cell>
          <cell r="G25" t="str">
            <v>Europe</v>
          </cell>
          <cell r="I25">
            <v>4917230.25</v>
          </cell>
          <cell r="J25">
            <v>4917230.25</v>
          </cell>
          <cell r="K25">
            <v>45000</v>
          </cell>
          <cell r="L25">
            <v>2</v>
          </cell>
          <cell r="M25">
            <v>5530.91</v>
          </cell>
          <cell r="Q25">
            <v>50.915897005171885</v>
          </cell>
          <cell r="S25">
            <v>88.904542832915382</v>
          </cell>
          <cell r="T25">
            <v>11.113067854114425</v>
          </cell>
          <cell r="Y25">
            <v>302.39999999999998</v>
          </cell>
          <cell r="Z25">
            <v>166.32</v>
          </cell>
          <cell r="AA25">
            <v>0.15</v>
          </cell>
          <cell r="AB25">
            <v>24.947999999999997</v>
          </cell>
          <cell r="AC25">
            <v>0</v>
          </cell>
          <cell r="AD25">
            <v>0</v>
          </cell>
          <cell r="AE25">
            <v>191.625</v>
          </cell>
          <cell r="AI25">
            <v>382.89300000000003</v>
          </cell>
          <cell r="AJ25">
            <v>19147</v>
          </cell>
          <cell r="AN25">
            <v>0.9</v>
          </cell>
        </row>
        <row r="26">
          <cell r="B26">
            <v>225</v>
          </cell>
          <cell r="C26" t="str">
            <v>Hydraulic Excavator</v>
          </cell>
          <cell r="D26" t="str">
            <v>Liebherr996</v>
          </cell>
          <cell r="E26" t="str">
            <v>530 t</v>
          </cell>
          <cell r="F26">
            <v>0.91</v>
          </cell>
          <cell r="G26" t="str">
            <v>Europe</v>
          </cell>
          <cell r="I26">
            <v>5896669.5</v>
          </cell>
          <cell r="J26">
            <v>5896669.5</v>
          </cell>
          <cell r="K26">
            <v>50000</v>
          </cell>
          <cell r="L26">
            <v>2</v>
          </cell>
          <cell r="M26">
            <v>5530.91</v>
          </cell>
          <cell r="N26">
            <v>4200</v>
          </cell>
          <cell r="Q26">
            <v>61.05758764002119</v>
          </cell>
          <cell r="S26">
            <v>106.61300762442347</v>
          </cell>
          <cell r="T26">
            <v>13.326625953052936</v>
          </cell>
          <cell r="Y26">
            <v>436.8</v>
          </cell>
          <cell r="Z26">
            <v>240.24000000000004</v>
          </cell>
          <cell r="AA26">
            <v>0.15</v>
          </cell>
          <cell r="AB26">
            <v>36.036000000000001</v>
          </cell>
          <cell r="AC26">
            <v>0</v>
          </cell>
          <cell r="AD26">
            <v>20.475000000000001</v>
          </cell>
          <cell r="AE26">
            <v>270.375</v>
          </cell>
          <cell r="AI26">
            <v>567.12599999999998</v>
          </cell>
          <cell r="AJ26">
            <v>19147</v>
          </cell>
          <cell r="AN26">
            <v>1.1000000000000001</v>
          </cell>
        </row>
        <row r="27">
          <cell r="B27">
            <v>230</v>
          </cell>
          <cell r="C27" t="str">
            <v>Hydraulic Excavator</v>
          </cell>
          <cell r="D27" t="str">
            <v>HitachiEX 1200</v>
          </cell>
          <cell r="E27" t="str">
            <v>109 t</v>
          </cell>
          <cell r="F27">
            <v>0.8</v>
          </cell>
          <cell r="G27" t="str">
            <v>Japan</v>
          </cell>
          <cell r="I27">
            <v>881250</v>
          </cell>
          <cell r="J27">
            <v>881250</v>
          </cell>
          <cell r="K27">
            <v>30000</v>
          </cell>
          <cell r="L27">
            <v>2</v>
          </cell>
          <cell r="M27">
            <v>5530.91</v>
          </cell>
          <cell r="Q27">
            <v>9.1249813318804254</v>
          </cell>
          <cell r="S27">
            <v>15.933182785472916</v>
          </cell>
          <cell r="T27">
            <v>1.9916478481841144</v>
          </cell>
          <cell r="Y27">
            <v>90.34</v>
          </cell>
          <cell r="Z27">
            <v>49.687000000000005</v>
          </cell>
          <cell r="AA27">
            <v>0.12</v>
          </cell>
          <cell r="AB27">
            <v>5.96244</v>
          </cell>
          <cell r="AC27">
            <v>0</v>
          </cell>
          <cell r="AD27">
            <v>4.125</v>
          </cell>
          <cell r="AE27">
            <v>27.3</v>
          </cell>
          <cell r="AI27">
            <v>87.07444000000001</v>
          </cell>
          <cell r="AJ27">
            <v>19147</v>
          </cell>
          <cell r="AN27">
            <v>0.52</v>
          </cell>
        </row>
        <row r="28">
          <cell r="B28">
            <v>231</v>
          </cell>
          <cell r="C28" t="str">
            <v>Hydraulic Excavator</v>
          </cell>
          <cell r="D28" t="str">
            <v>HitachiEX 1900</v>
          </cell>
          <cell r="E28" t="str">
            <v>186 t</v>
          </cell>
          <cell r="F28">
            <v>0.74</v>
          </cell>
          <cell r="G28" t="str">
            <v>Japan</v>
          </cell>
          <cell r="I28">
            <v>1770937.5</v>
          </cell>
          <cell r="J28">
            <v>1770937.5</v>
          </cell>
          <cell r="K28">
            <v>35000</v>
          </cell>
          <cell r="L28">
            <v>2</v>
          </cell>
          <cell r="M28">
            <v>5530.91</v>
          </cell>
          <cell r="Q28">
            <v>18.337329506300133</v>
          </cell>
          <cell r="S28">
            <v>32.018917321019508</v>
          </cell>
          <cell r="T28">
            <v>4.0023646651274385</v>
          </cell>
          <cell r="Y28">
            <v>140.4</v>
          </cell>
          <cell r="Z28">
            <v>77.220000000000013</v>
          </cell>
          <cell r="AA28">
            <v>0.12</v>
          </cell>
          <cell r="AB28">
            <v>9.2664000000000009</v>
          </cell>
          <cell r="AC28">
            <v>0</v>
          </cell>
          <cell r="AD28">
            <v>11.25</v>
          </cell>
          <cell r="AE28">
            <v>52.8</v>
          </cell>
          <cell r="AI28">
            <v>150.53640000000001</v>
          </cell>
          <cell r="AJ28">
            <v>19147</v>
          </cell>
          <cell r="AN28">
            <v>0.72</v>
          </cell>
        </row>
        <row r="29">
          <cell r="B29">
            <v>232</v>
          </cell>
          <cell r="C29" t="str">
            <v>Hydraulic Excavator</v>
          </cell>
          <cell r="D29" t="str">
            <v>HitachiEX 3600</v>
          </cell>
          <cell r="E29" t="str">
            <v>348 t</v>
          </cell>
          <cell r="F29">
            <v>0.74</v>
          </cell>
          <cell r="G29" t="str">
            <v>Japan</v>
          </cell>
          <cell r="I29">
            <v>3754387.5</v>
          </cell>
          <cell r="J29">
            <v>3754387.5</v>
          </cell>
          <cell r="K29">
            <v>45000</v>
          </cell>
          <cell r="L29">
            <v>2</v>
          </cell>
          <cell r="M29">
            <v>5530.91</v>
          </cell>
          <cell r="Q29">
            <v>38.875138553356258</v>
          </cell>
          <cell r="S29">
            <v>67.880104720561363</v>
          </cell>
          <cell r="T29">
            <v>8.4850130900701703</v>
          </cell>
          <cell r="Y29">
            <v>252</v>
          </cell>
          <cell r="Z29">
            <v>138.60000000000002</v>
          </cell>
          <cell r="AA29">
            <v>0.12</v>
          </cell>
          <cell r="AB29">
            <v>16.632000000000001</v>
          </cell>
          <cell r="AC29">
            <v>0</v>
          </cell>
          <cell r="AD29">
            <v>21</v>
          </cell>
          <cell r="AE29">
            <v>97.95</v>
          </cell>
          <cell r="AI29">
            <v>274.18200000000002</v>
          </cell>
          <cell r="AJ29">
            <v>19147</v>
          </cell>
          <cell r="AN29">
            <v>1.08</v>
          </cell>
        </row>
        <row r="30">
          <cell r="B30">
            <v>300</v>
          </cell>
          <cell r="C30" t="str">
            <v>Truck - Rear Dump</v>
          </cell>
          <cell r="D30" t="str">
            <v>Caterpillar769D</v>
          </cell>
          <cell r="E30" t="str">
            <v>38.0 t</v>
          </cell>
          <cell r="F30">
            <v>0.75</v>
          </cell>
          <cell r="G30" t="str">
            <v>USA</v>
          </cell>
          <cell r="I30">
            <v>618690</v>
          </cell>
          <cell r="J30">
            <v>618690</v>
          </cell>
          <cell r="K30">
            <v>30000</v>
          </cell>
          <cell r="L30">
            <v>2</v>
          </cell>
          <cell r="M30">
            <v>5765.65</v>
          </cell>
          <cell r="Q30">
            <v>6.1454581773923387</v>
          </cell>
          <cell r="S30">
            <v>10.730620138232464</v>
          </cell>
          <cell r="T30">
            <v>1.341327517279058</v>
          </cell>
          <cell r="Y30">
            <v>35.840000000000003</v>
          </cell>
          <cell r="Z30">
            <v>19.712000000000003</v>
          </cell>
          <cell r="AA30">
            <v>0.1</v>
          </cell>
          <cell r="AB30">
            <v>1.9712000000000005</v>
          </cell>
          <cell r="AC30">
            <v>3.8969437500000002</v>
          </cell>
          <cell r="AD30">
            <v>0.63749999999999996</v>
          </cell>
          <cell r="AE30">
            <v>7.3425000000000002</v>
          </cell>
          <cell r="AI30">
            <v>33.560143750000002</v>
          </cell>
          <cell r="AJ30">
            <v>19147</v>
          </cell>
          <cell r="AN30">
            <v>0.24</v>
          </cell>
        </row>
        <row r="31">
          <cell r="B31">
            <v>301</v>
          </cell>
          <cell r="C31" t="str">
            <v>Truck - Rear Dump</v>
          </cell>
          <cell r="D31" t="str">
            <v>Caterpillar773D</v>
          </cell>
          <cell r="E31" t="str">
            <v>53.0 t</v>
          </cell>
          <cell r="F31">
            <v>0.75</v>
          </cell>
          <cell r="G31" t="str">
            <v>USA</v>
          </cell>
          <cell r="I31">
            <v>867675</v>
          </cell>
          <cell r="J31">
            <v>867675</v>
          </cell>
          <cell r="K31">
            <v>35000</v>
          </cell>
          <cell r="L31">
            <v>2</v>
          </cell>
          <cell r="M31">
            <v>5765.65</v>
          </cell>
          <cell r="Q31">
            <v>8.6186303707331557</v>
          </cell>
          <cell r="S31">
            <v>15.04904043776504</v>
          </cell>
          <cell r="T31">
            <v>1.88113005472063</v>
          </cell>
          <cell r="Y31">
            <v>48.02</v>
          </cell>
          <cell r="Z31">
            <v>26.411000000000005</v>
          </cell>
          <cell r="AA31">
            <v>0.1</v>
          </cell>
          <cell r="AB31">
            <v>2.6411000000000007</v>
          </cell>
          <cell r="AC31">
            <v>6.6291750000000009</v>
          </cell>
          <cell r="AD31">
            <v>1.125</v>
          </cell>
          <cell r="AE31">
            <v>17.625</v>
          </cell>
          <cell r="AI31">
            <v>54.431275000000007</v>
          </cell>
          <cell r="AJ31">
            <v>19147</v>
          </cell>
          <cell r="AN31">
            <v>0.3</v>
          </cell>
        </row>
        <row r="32">
          <cell r="B32">
            <v>302</v>
          </cell>
          <cell r="C32" t="str">
            <v>Truck - Rear Dump</v>
          </cell>
          <cell r="D32" t="str">
            <v>Caterpillar777D</v>
          </cell>
          <cell r="E32" t="str">
            <v>97.0 t</v>
          </cell>
          <cell r="F32">
            <v>0.75</v>
          </cell>
          <cell r="G32" t="str">
            <v>USA</v>
          </cell>
          <cell r="I32">
            <v>1140000</v>
          </cell>
          <cell r="J32">
            <v>1140000</v>
          </cell>
          <cell r="K32">
            <v>40000</v>
          </cell>
          <cell r="L32">
            <v>2</v>
          </cell>
          <cell r="M32">
            <v>5765.65</v>
          </cell>
          <cell r="Q32">
            <v>11.323639176691502</v>
          </cell>
          <cell r="S32">
            <v>19.772271990148553</v>
          </cell>
          <cell r="T32">
            <v>2.4715339987685692</v>
          </cell>
          <cell r="Y32">
            <v>69.2</v>
          </cell>
          <cell r="Z32">
            <v>38.06</v>
          </cell>
          <cell r="AA32">
            <v>0.1</v>
          </cell>
          <cell r="AB32">
            <v>3.8060000000000005</v>
          </cell>
          <cell r="AC32">
            <v>10.8037125</v>
          </cell>
          <cell r="AD32">
            <v>1.38</v>
          </cell>
          <cell r="AE32">
            <v>22.05</v>
          </cell>
          <cell r="AI32">
            <v>76.099712499999995</v>
          </cell>
          <cell r="AJ32">
            <v>19147</v>
          </cell>
          <cell r="AN32">
            <v>0.36</v>
          </cell>
        </row>
        <row r="33">
          <cell r="B33">
            <v>303</v>
          </cell>
          <cell r="C33" t="str">
            <v>Truck - Rear Dump</v>
          </cell>
          <cell r="D33" t="str">
            <v>Caterpillar785C</v>
          </cell>
          <cell r="E33" t="str">
            <v>154 t</v>
          </cell>
          <cell r="F33">
            <v>0.7</v>
          </cell>
          <cell r="G33" t="str">
            <v>USA</v>
          </cell>
          <cell r="I33">
            <v>1734660</v>
          </cell>
          <cell r="J33">
            <v>1734660</v>
          </cell>
          <cell r="K33">
            <v>45000</v>
          </cell>
          <cell r="L33">
            <v>2</v>
          </cell>
          <cell r="M33">
            <v>5765.65</v>
          </cell>
          <cell r="Q33">
            <v>17.230406959859366</v>
          </cell>
          <cell r="S33">
            <v>30.08611344774657</v>
          </cell>
          <cell r="T33">
            <v>3.7607641809683212</v>
          </cell>
          <cell r="Y33">
            <v>99.5</v>
          </cell>
          <cell r="Z33">
            <v>54.725000000000001</v>
          </cell>
          <cell r="AA33">
            <v>0.1</v>
          </cell>
          <cell r="AB33">
            <v>5.4725000000000001</v>
          </cell>
          <cell r="AC33">
            <v>18.1274625</v>
          </cell>
          <cell r="AD33">
            <v>1.56</v>
          </cell>
          <cell r="AE33">
            <v>22.454999999999998</v>
          </cell>
          <cell r="AI33">
            <v>102.3399625</v>
          </cell>
          <cell r="AJ33">
            <v>19147</v>
          </cell>
          <cell r="AN33">
            <v>0.4</v>
          </cell>
        </row>
        <row r="34">
          <cell r="B34">
            <v>304</v>
          </cell>
          <cell r="C34" t="str">
            <v>Truck - Rear Dump</v>
          </cell>
          <cell r="D34" t="str">
            <v>Caterpillar789C</v>
          </cell>
          <cell r="E34" t="str">
            <v>196 t</v>
          </cell>
          <cell r="F34">
            <v>0.7</v>
          </cell>
          <cell r="G34" t="str">
            <v>USA</v>
          </cell>
          <cell r="I34">
            <v>1930500</v>
          </cell>
          <cell r="J34">
            <v>1930500</v>
          </cell>
          <cell r="K34">
            <v>50000</v>
          </cell>
          <cell r="L34">
            <v>2</v>
          </cell>
          <cell r="M34">
            <v>5765.65</v>
          </cell>
          <cell r="Q34">
            <v>19.175688974213109</v>
          </cell>
          <cell r="S34">
            <v>33.482781646475246</v>
          </cell>
          <cell r="T34">
            <v>4.1853477058094057</v>
          </cell>
          <cell r="Y34">
            <v>124.16</v>
          </cell>
          <cell r="Z34">
            <v>68.287999999999997</v>
          </cell>
          <cell r="AA34">
            <v>0.1</v>
          </cell>
          <cell r="AB34">
            <v>6.8288000000000002</v>
          </cell>
          <cell r="AC34">
            <v>25.810312499999998</v>
          </cell>
          <cell r="AD34">
            <v>1.8825000000000001</v>
          </cell>
          <cell r="AE34">
            <v>39</v>
          </cell>
          <cell r="AI34">
            <v>141.80961249999999</v>
          </cell>
          <cell r="AJ34">
            <v>19147</v>
          </cell>
          <cell r="AN34">
            <v>0.4</v>
          </cell>
        </row>
        <row r="35">
          <cell r="B35">
            <v>305</v>
          </cell>
          <cell r="C35" t="str">
            <v>Truck - Rear Dump</v>
          </cell>
          <cell r="D35" t="str">
            <v>Caterpillar793C</v>
          </cell>
          <cell r="E35" t="str">
            <v>232 t</v>
          </cell>
          <cell r="F35">
            <v>0.77</v>
          </cell>
          <cell r="G35" t="str">
            <v>USA</v>
          </cell>
          <cell r="I35">
            <v>2490249.75</v>
          </cell>
          <cell r="J35">
            <v>2490249.75</v>
          </cell>
          <cell r="K35">
            <v>57500</v>
          </cell>
          <cell r="L35">
            <v>2</v>
          </cell>
          <cell r="M35">
            <v>5765.65</v>
          </cell>
          <cell r="N35">
            <v>4200</v>
          </cell>
          <cell r="Q35">
            <v>24.735692656882648</v>
          </cell>
          <cell r="S35">
            <v>43.191136298596</v>
          </cell>
          <cell r="T35">
            <v>5.3988920373245</v>
          </cell>
          <cell r="Y35">
            <v>145.44</v>
          </cell>
          <cell r="Z35">
            <v>79.992000000000004</v>
          </cell>
          <cell r="AA35">
            <v>0.1</v>
          </cell>
          <cell r="AB35">
            <v>7.999200000000001</v>
          </cell>
          <cell r="AC35">
            <v>31.825237500000004</v>
          </cell>
          <cell r="AD35">
            <v>1.6425000000000001</v>
          </cell>
          <cell r="AE35">
            <v>40.215000000000003</v>
          </cell>
          <cell r="AI35">
            <v>161.67393750000002</v>
          </cell>
          <cell r="AJ35">
            <v>19147</v>
          </cell>
          <cell r="AN35">
            <v>0.45</v>
          </cell>
        </row>
        <row r="36">
          <cell r="B36">
            <v>603</v>
          </cell>
          <cell r="C36" t="str">
            <v>Grader</v>
          </cell>
          <cell r="D36" t="str">
            <v>Caterpillar14H</v>
          </cell>
          <cell r="E36" t="str">
            <v>160 kW</v>
          </cell>
          <cell r="F36">
            <v>0.85</v>
          </cell>
          <cell r="G36" t="str">
            <v>USA</v>
          </cell>
          <cell r="I36">
            <v>517998.75</v>
          </cell>
          <cell r="J36">
            <v>517998.75</v>
          </cell>
          <cell r="K36">
            <v>25000</v>
          </cell>
          <cell r="L36">
            <v>2</v>
          </cell>
          <cell r="M36">
            <v>5826.6</v>
          </cell>
          <cell r="Q36">
            <v>5.0914672369661655</v>
          </cell>
          <cell r="S36">
            <v>8.8902404489753888</v>
          </cell>
          <cell r="T36">
            <v>1.1112800561219236</v>
          </cell>
          <cell r="Y36">
            <v>26.4</v>
          </cell>
          <cell r="Z36">
            <v>14.52</v>
          </cell>
          <cell r="AA36">
            <v>0.1</v>
          </cell>
          <cell r="AB36">
            <v>1.452</v>
          </cell>
          <cell r="AC36">
            <v>1.1963699999999999</v>
          </cell>
          <cell r="AD36">
            <v>2.7974999999999999</v>
          </cell>
          <cell r="AE36">
            <v>8.2424999999999997</v>
          </cell>
          <cell r="AI36">
            <v>28.208369999999999</v>
          </cell>
          <cell r="AJ36">
            <v>19147</v>
          </cell>
          <cell r="AN36">
            <v>0.18</v>
          </cell>
        </row>
        <row r="37">
          <cell r="B37">
            <v>604</v>
          </cell>
          <cell r="C37" t="str">
            <v>Grader</v>
          </cell>
          <cell r="D37" t="str">
            <v>Caterpillar16H</v>
          </cell>
          <cell r="E37" t="str">
            <v>205 kW</v>
          </cell>
          <cell r="F37">
            <v>0.78</v>
          </cell>
          <cell r="G37" t="str">
            <v>USA</v>
          </cell>
          <cell r="I37">
            <v>639900</v>
          </cell>
          <cell r="J37">
            <v>639900</v>
          </cell>
          <cell r="K37">
            <v>30000</v>
          </cell>
          <cell r="L37">
            <v>2</v>
          </cell>
          <cell r="M37">
            <v>5826.6</v>
          </cell>
          <cell r="Q37">
            <v>6.2896481602217182</v>
          </cell>
          <cell r="S37">
            <v>10.982391102873031</v>
          </cell>
          <cell r="T37">
            <v>1.3727988878591288</v>
          </cell>
          <cell r="Y37">
            <v>33.83</v>
          </cell>
          <cell r="Z37">
            <v>18.6065</v>
          </cell>
          <cell r="AA37">
            <v>0.1</v>
          </cell>
          <cell r="AB37">
            <v>1.8606500000000001</v>
          </cell>
          <cell r="AC37">
            <v>1.5762600000000002</v>
          </cell>
          <cell r="AD37">
            <v>3.5474999999999999</v>
          </cell>
          <cell r="AE37">
            <v>18.862500000000001</v>
          </cell>
          <cell r="AI37">
            <v>44.453410000000005</v>
          </cell>
          <cell r="AJ37">
            <v>19147</v>
          </cell>
          <cell r="AN37">
            <v>0.18</v>
          </cell>
        </row>
        <row r="38">
          <cell r="B38">
            <v>605</v>
          </cell>
          <cell r="C38" t="str">
            <v>Grader</v>
          </cell>
          <cell r="D38" t="str">
            <v>Caterpillar24H</v>
          </cell>
          <cell r="E38" t="str">
            <v>373 kW</v>
          </cell>
          <cell r="F38">
            <v>0.85</v>
          </cell>
          <cell r="G38" t="str">
            <v>USA</v>
          </cell>
          <cell r="I38">
            <v>1485750</v>
          </cell>
          <cell r="J38">
            <v>1485750</v>
          </cell>
          <cell r="K38">
            <v>45000</v>
          </cell>
          <cell r="L38">
            <v>2</v>
          </cell>
          <cell r="M38">
            <v>5826.6</v>
          </cell>
          <cell r="Q38">
            <v>14.60360174097424</v>
          </cell>
          <cell r="S38">
            <v>25.49943363196375</v>
          </cell>
          <cell r="T38">
            <v>3.1874292039954688</v>
          </cell>
          <cell r="Y38">
            <v>61.55</v>
          </cell>
          <cell r="Z38">
            <v>33.852499999999999</v>
          </cell>
          <cell r="AA38">
            <v>0.1</v>
          </cell>
          <cell r="AB38">
            <v>3.3852500000000001</v>
          </cell>
          <cell r="AC38">
            <v>4.4263800000000009</v>
          </cell>
          <cell r="AD38">
            <v>7.7925000000000004</v>
          </cell>
          <cell r="AE38">
            <v>30.824999999999999</v>
          </cell>
          <cell r="AI38">
            <v>80.281630000000007</v>
          </cell>
          <cell r="AJ38">
            <v>19147</v>
          </cell>
          <cell r="AN38">
            <v>0.24</v>
          </cell>
        </row>
        <row r="39">
          <cell r="B39">
            <v>701</v>
          </cell>
          <cell r="C39" t="str">
            <v>Dozer - Track</v>
          </cell>
          <cell r="D39" t="str">
            <v>CaterpillarD7R</v>
          </cell>
          <cell r="E39" t="str">
            <v>171 kW</v>
          </cell>
          <cell r="F39">
            <v>0.86</v>
          </cell>
          <cell r="G39" t="str">
            <v>USA</v>
          </cell>
          <cell r="I39">
            <v>509733</v>
          </cell>
          <cell r="J39">
            <v>509733</v>
          </cell>
          <cell r="K39">
            <v>22500</v>
          </cell>
          <cell r="L39">
            <v>2</v>
          </cell>
          <cell r="M39">
            <v>5887.1</v>
          </cell>
          <cell r="Q39">
            <v>4.9587336776332709</v>
          </cell>
          <cell r="S39">
            <v>8.6584736117952801</v>
          </cell>
          <cell r="T39">
            <v>1.0823092014744102</v>
          </cell>
          <cell r="Y39">
            <v>30.78</v>
          </cell>
          <cell r="Z39">
            <v>16.929000000000002</v>
          </cell>
          <cell r="AA39">
            <v>0.12</v>
          </cell>
          <cell r="AB39">
            <v>2.0314800000000002</v>
          </cell>
          <cell r="AC39">
            <v>0</v>
          </cell>
          <cell r="AD39">
            <v>3</v>
          </cell>
          <cell r="AE39">
            <v>13.125</v>
          </cell>
          <cell r="AI39">
            <v>35.085480000000004</v>
          </cell>
          <cell r="AJ39">
            <v>19147</v>
          </cell>
          <cell r="AN39">
            <v>0.3</v>
          </cell>
        </row>
        <row r="40">
          <cell r="B40">
            <v>702</v>
          </cell>
          <cell r="C40" t="str">
            <v>Dozer - Track</v>
          </cell>
          <cell r="D40" t="str">
            <v>CaterpillarD8R</v>
          </cell>
          <cell r="E40" t="str">
            <v>228 kW</v>
          </cell>
          <cell r="F40">
            <v>0.86</v>
          </cell>
          <cell r="G40" t="str">
            <v>USA</v>
          </cell>
          <cell r="I40">
            <v>677378.25</v>
          </cell>
          <cell r="J40">
            <v>677378.25</v>
          </cell>
          <cell r="K40">
            <v>25000</v>
          </cell>
          <cell r="L40">
            <v>2</v>
          </cell>
          <cell r="M40">
            <v>5887.1</v>
          </cell>
          <cell r="Q40">
            <v>6.5896034605789451</v>
          </cell>
          <cell r="S40">
            <v>11.50614479115354</v>
          </cell>
          <cell r="T40">
            <v>1.438268098894192</v>
          </cell>
          <cell r="Y40">
            <v>41.04</v>
          </cell>
          <cell r="Z40">
            <v>22.572000000000003</v>
          </cell>
          <cell r="AA40">
            <v>0.12</v>
          </cell>
          <cell r="AB40">
            <v>2.7086400000000004</v>
          </cell>
          <cell r="AC40">
            <v>0</v>
          </cell>
          <cell r="AD40">
            <v>3.8025000000000002</v>
          </cell>
          <cell r="AE40">
            <v>20.212499999999999</v>
          </cell>
          <cell r="AI40">
            <v>49.295640000000006</v>
          </cell>
          <cell r="AJ40">
            <v>19147</v>
          </cell>
          <cell r="AN40">
            <v>0.3</v>
          </cell>
        </row>
        <row r="41">
          <cell r="B41">
            <v>703</v>
          </cell>
          <cell r="C41" t="str">
            <v>Dozer - Track</v>
          </cell>
          <cell r="D41" t="str">
            <v>CaterpillarD9R</v>
          </cell>
          <cell r="E41" t="str">
            <v>302 kW</v>
          </cell>
          <cell r="F41">
            <v>0.86</v>
          </cell>
          <cell r="G41" t="str">
            <v>USA</v>
          </cell>
          <cell r="I41">
            <v>724953.75</v>
          </cell>
          <cell r="J41">
            <v>724953.75</v>
          </cell>
          <cell r="K41">
            <v>27500</v>
          </cell>
          <cell r="L41">
            <v>2</v>
          </cell>
          <cell r="M41">
            <v>5887.1</v>
          </cell>
          <cell r="Q41">
            <v>7.0524226896267868</v>
          </cell>
          <cell r="S41">
            <v>12.314276129163764</v>
          </cell>
          <cell r="T41">
            <v>1.5392845161454705</v>
          </cell>
          <cell r="Y41">
            <v>54.36</v>
          </cell>
          <cell r="Z41">
            <v>29.898000000000003</v>
          </cell>
          <cell r="AA41">
            <v>0.12</v>
          </cell>
          <cell r="AB41">
            <v>3.5877600000000003</v>
          </cell>
          <cell r="AC41">
            <v>0</v>
          </cell>
          <cell r="AD41">
            <v>5.0625</v>
          </cell>
          <cell r="AE41">
            <v>28.567499999999999</v>
          </cell>
          <cell r="AI41">
            <v>67.115759999999995</v>
          </cell>
          <cell r="AJ41">
            <v>19147</v>
          </cell>
          <cell r="AN41">
            <v>0.36</v>
          </cell>
        </row>
        <row r="42">
          <cell r="B42">
            <v>704</v>
          </cell>
          <cell r="C42" t="str">
            <v>Dozer - Track</v>
          </cell>
          <cell r="D42" t="str">
            <v>CaterpillarD10R</v>
          </cell>
          <cell r="E42" t="str">
            <v>425 kW</v>
          </cell>
          <cell r="F42">
            <v>0.86</v>
          </cell>
          <cell r="G42" t="str">
            <v>USA</v>
          </cell>
          <cell r="I42">
            <v>1046360.25</v>
          </cell>
          <cell r="J42">
            <v>1046360.25</v>
          </cell>
          <cell r="K42">
            <v>30000</v>
          </cell>
          <cell r="L42">
            <v>2</v>
          </cell>
          <cell r="M42">
            <v>5887.1</v>
          </cell>
          <cell r="Q42">
            <v>10.179097312930034</v>
          </cell>
          <cell r="S42">
            <v>17.773780808887228</v>
          </cell>
          <cell r="T42">
            <v>2.2217226011109035</v>
          </cell>
          <cell r="Y42">
            <v>76.5</v>
          </cell>
          <cell r="Z42">
            <v>42.075000000000003</v>
          </cell>
          <cell r="AA42">
            <v>0.12</v>
          </cell>
          <cell r="AB42">
            <v>5.0490000000000004</v>
          </cell>
          <cell r="AC42">
            <v>0</v>
          </cell>
          <cell r="AD42">
            <v>4.8600000000000003</v>
          </cell>
          <cell r="AE42">
            <v>60.15</v>
          </cell>
          <cell r="AI42">
            <v>112.134</v>
          </cell>
          <cell r="AJ42">
            <v>19147</v>
          </cell>
          <cell r="AN42">
            <v>0.36</v>
          </cell>
        </row>
        <row r="43">
          <cell r="B43">
            <v>705</v>
          </cell>
          <cell r="C43" t="str">
            <v>Dozer - Track</v>
          </cell>
          <cell r="D43" t="str">
            <v>CaterpillarD11R</v>
          </cell>
          <cell r="E43" t="str">
            <v>634 kW</v>
          </cell>
          <cell r="F43">
            <v>0.8</v>
          </cell>
          <cell r="G43" t="str">
            <v>USA</v>
          </cell>
          <cell r="I43">
            <v>1540700.25</v>
          </cell>
          <cell r="J43">
            <v>1540700.25</v>
          </cell>
          <cell r="K43">
            <v>32500</v>
          </cell>
          <cell r="L43">
            <v>2</v>
          </cell>
          <cell r="M43">
            <v>5887.1</v>
          </cell>
          <cell r="Q43">
            <v>14.98808634483739</v>
          </cell>
          <cell r="S43">
            <v>26.170784426967437</v>
          </cell>
          <cell r="T43">
            <v>3.2713480533709292</v>
          </cell>
          <cell r="Y43">
            <v>114.12</v>
          </cell>
          <cell r="Z43">
            <v>62.766000000000005</v>
          </cell>
          <cell r="AA43">
            <v>0.12</v>
          </cell>
          <cell r="AB43">
            <v>7.5319200000000004</v>
          </cell>
          <cell r="AC43">
            <v>0</v>
          </cell>
          <cell r="AD43">
            <v>11.5875</v>
          </cell>
          <cell r="AE43">
            <v>61.424999999999997</v>
          </cell>
          <cell r="AI43">
            <v>143.31042000000002</v>
          </cell>
          <cell r="AJ43">
            <v>19147</v>
          </cell>
          <cell r="AN43">
            <v>0.42</v>
          </cell>
        </row>
        <row r="44">
          <cell r="B44">
            <v>706</v>
          </cell>
          <cell r="C44" t="str">
            <v>Dozer - Track</v>
          </cell>
          <cell r="D44" t="str">
            <v>CaterpillarD11R CD</v>
          </cell>
          <cell r="E44" t="str">
            <v>634 kW</v>
          </cell>
          <cell r="F44">
            <v>0.86</v>
          </cell>
          <cell r="G44" t="str">
            <v>USA</v>
          </cell>
          <cell r="I44">
            <v>1397046</v>
          </cell>
          <cell r="J44">
            <v>1397046</v>
          </cell>
          <cell r="K44">
            <v>32500</v>
          </cell>
          <cell r="L44">
            <v>2</v>
          </cell>
          <cell r="M44">
            <v>5887.1</v>
          </cell>
          <cell r="Q44">
            <v>13.590603412772662</v>
          </cell>
          <cell r="S44">
            <v>23.730631380475952</v>
          </cell>
          <cell r="T44">
            <v>2.9663289225594944</v>
          </cell>
          <cell r="Y44">
            <v>114.12</v>
          </cell>
          <cell r="Z44">
            <v>62.766000000000005</v>
          </cell>
          <cell r="AA44">
            <v>0.12</v>
          </cell>
          <cell r="AB44">
            <v>7.5319200000000004</v>
          </cell>
          <cell r="AC44">
            <v>0</v>
          </cell>
          <cell r="AD44">
            <v>11.5875</v>
          </cell>
          <cell r="AE44">
            <v>42.674999999999997</v>
          </cell>
          <cell r="AI44">
            <v>124.56042000000001</v>
          </cell>
          <cell r="AJ44">
            <v>19147</v>
          </cell>
          <cell r="AN44">
            <v>0.42</v>
          </cell>
        </row>
        <row r="45">
          <cell r="B45">
            <v>800</v>
          </cell>
          <cell r="C45" t="str">
            <v>Dozer - Rubber Tyre</v>
          </cell>
          <cell r="D45" t="str">
            <v>Caterpillar824G</v>
          </cell>
          <cell r="E45" t="str">
            <v>235 kW</v>
          </cell>
          <cell r="F45">
            <v>0.9</v>
          </cell>
          <cell r="G45" t="str">
            <v>USA</v>
          </cell>
          <cell r="I45">
            <v>626982</v>
          </cell>
          <cell r="J45">
            <v>626982</v>
          </cell>
          <cell r="K45">
            <v>25000</v>
          </cell>
          <cell r="L45">
            <v>2</v>
          </cell>
          <cell r="M45">
            <v>5887.1</v>
          </cell>
          <cell r="Q45">
            <v>6.0993436930115585</v>
          </cell>
          <cell r="S45">
            <v>10.650099369808565</v>
          </cell>
          <cell r="T45">
            <v>1.3312624212260706</v>
          </cell>
          <cell r="Y45">
            <v>35.25</v>
          </cell>
          <cell r="Z45">
            <v>19.387500000000003</v>
          </cell>
          <cell r="AA45">
            <v>0.1</v>
          </cell>
          <cell r="AB45">
            <v>1.9387500000000004</v>
          </cell>
          <cell r="AC45">
            <v>2.8294874999999999</v>
          </cell>
          <cell r="AD45">
            <v>1.8075000000000001</v>
          </cell>
          <cell r="AE45">
            <v>13.875</v>
          </cell>
          <cell r="AI45">
            <v>39.838237500000005</v>
          </cell>
          <cell r="AJ45">
            <v>19147</v>
          </cell>
          <cell r="AN45">
            <v>0.3</v>
          </cell>
        </row>
        <row r="46">
          <cell r="B46">
            <v>801</v>
          </cell>
          <cell r="C46" t="str">
            <v>Dozer - Rubber Tyre</v>
          </cell>
          <cell r="D46" t="str">
            <v>Caterpillar834G</v>
          </cell>
          <cell r="E46" t="str">
            <v>358 kW</v>
          </cell>
          <cell r="F46">
            <v>0.9</v>
          </cell>
          <cell r="G46" t="str">
            <v>USA</v>
          </cell>
          <cell r="I46">
            <v>830940</v>
          </cell>
          <cell r="J46">
            <v>830940</v>
          </cell>
          <cell r="K46">
            <v>32500</v>
          </cell>
          <cell r="L46">
            <v>2</v>
          </cell>
          <cell r="M46">
            <v>5887.1</v>
          </cell>
          <cell r="Q46">
            <v>8.083467544955079</v>
          </cell>
          <cell r="S46">
            <v>14.114589526252313</v>
          </cell>
          <cell r="T46">
            <v>1.7643236907815392</v>
          </cell>
          <cell r="Y46">
            <v>53.7</v>
          </cell>
          <cell r="Z46">
            <v>29.535000000000004</v>
          </cell>
          <cell r="AA46">
            <v>0.1</v>
          </cell>
          <cell r="AB46">
            <v>2.9535000000000005</v>
          </cell>
          <cell r="AC46">
            <v>4.8399749999999999</v>
          </cell>
          <cell r="AD46">
            <v>0</v>
          </cell>
          <cell r="AE46">
            <v>0</v>
          </cell>
          <cell r="AI46">
            <v>37.328475000000005</v>
          </cell>
          <cell r="AJ46">
            <v>19147</v>
          </cell>
          <cell r="AN46">
            <v>0.3</v>
          </cell>
        </row>
        <row r="47">
          <cell r="B47">
            <v>802</v>
          </cell>
          <cell r="C47" t="str">
            <v>Dozer - Rubber Tyre</v>
          </cell>
          <cell r="D47" t="str">
            <v>Caterpillar844</v>
          </cell>
          <cell r="E47" t="str">
            <v>466 kW</v>
          </cell>
          <cell r="F47">
            <v>0.75</v>
          </cell>
          <cell r="G47" t="str">
            <v>USA</v>
          </cell>
          <cell r="I47">
            <v>1282500</v>
          </cell>
          <cell r="J47">
            <v>1282500</v>
          </cell>
          <cell r="K47">
            <v>32500</v>
          </cell>
          <cell r="L47">
            <v>2</v>
          </cell>
          <cell r="M47">
            <v>5887.1</v>
          </cell>
          <cell r="Q47">
            <v>12.476288452120361</v>
          </cell>
          <cell r="S47">
            <v>21.784919569907082</v>
          </cell>
          <cell r="T47">
            <v>2.7231149462383852</v>
          </cell>
          <cell r="Y47">
            <v>69.900000000000006</v>
          </cell>
          <cell r="Z47">
            <v>38.445000000000007</v>
          </cell>
          <cell r="AA47">
            <v>0.1</v>
          </cell>
          <cell r="AB47">
            <v>3.8445000000000009</v>
          </cell>
          <cell r="AC47">
            <v>9.0704250000000002</v>
          </cell>
          <cell r="AD47">
            <v>4.4400000000000004</v>
          </cell>
          <cell r="AE47">
            <v>27.824999999999999</v>
          </cell>
          <cell r="AI47">
            <v>83.624925000000005</v>
          </cell>
          <cell r="AJ47">
            <v>19147</v>
          </cell>
          <cell r="AN47">
            <v>0.33</v>
          </cell>
        </row>
        <row r="48">
          <cell r="B48">
            <v>803</v>
          </cell>
          <cell r="C48" t="str">
            <v>Dozer - Rubber Tyre</v>
          </cell>
          <cell r="D48" t="str">
            <v>Caterpillar854G</v>
          </cell>
          <cell r="E48" t="str">
            <v>597 kW</v>
          </cell>
          <cell r="F48">
            <v>0.9</v>
          </cell>
          <cell r="G48" t="str">
            <v>USA</v>
          </cell>
          <cell r="I48">
            <v>1473030</v>
          </cell>
          <cell r="J48">
            <v>1473030</v>
          </cell>
          <cell r="K48">
            <v>35000</v>
          </cell>
          <cell r="L48">
            <v>2</v>
          </cell>
          <cell r="M48">
            <v>5887.1</v>
          </cell>
          <cell r="Q48">
            <v>14.329783375147644</v>
          </cell>
          <cell r="S48">
            <v>25.021317796538192</v>
          </cell>
          <cell r="T48">
            <v>3.127664724567274</v>
          </cell>
          <cell r="Y48">
            <v>89.55</v>
          </cell>
          <cell r="Z48">
            <v>49.252500000000005</v>
          </cell>
          <cell r="AA48">
            <v>0.1</v>
          </cell>
          <cell r="AB48">
            <v>4.925250000000001</v>
          </cell>
          <cell r="AC48">
            <v>13.362300000000001</v>
          </cell>
          <cell r="AD48">
            <v>5.4074999999999998</v>
          </cell>
          <cell r="AE48">
            <v>37.65</v>
          </cell>
          <cell r="AI48">
            <v>110.59755000000001</v>
          </cell>
          <cell r="AJ48">
            <v>19147</v>
          </cell>
          <cell r="AN48">
            <v>0.36</v>
          </cell>
        </row>
        <row r="49">
          <cell r="B49">
            <v>1101</v>
          </cell>
          <cell r="C49" t="str">
            <v>Watercart</v>
          </cell>
          <cell r="D49" t="str">
            <v>Caterpillar773D</v>
          </cell>
          <cell r="E49" t="str">
            <v>45.0 kl</v>
          </cell>
          <cell r="F49">
            <v>0.75</v>
          </cell>
          <cell r="G49" t="str">
            <v>USA</v>
          </cell>
          <cell r="I49">
            <v>727462.5</v>
          </cell>
          <cell r="J49">
            <v>727462.5</v>
          </cell>
          <cell r="K49">
            <v>27500</v>
          </cell>
          <cell r="L49">
            <v>2</v>
          </cell>
          <cell r="M49">
            <v>4773.2</v>
          </cell>
          <cell r="Q49">
            <v>8.7283152763989946</v>
          </cell>
          <cell r="S49">
            <v>15.240561887203553</v>
          </cell>
          <cell r="T49">
            <v>1.9050702359004441</v>
          </cell>
          <cell r="Y49">
            <v>48.02</v>
          </cell>
          <cell r="Z49">
            <v>26.411000000000005</v>
          </cell>
          <cell r="AA49">
            <v>0.1</v>
          </cell>
          <cell r="AB49">
            <v>2.6411000000000007</v>
          </cell>
          <cell r="AC49">
            <v>6.6291750000000009</v>
          </cell>
          <cell r="AD49">
            <v>1.125</v>
          </cell>
          <cell r="AE49">
            <v>29.07</v>
          </cell>
          <cell r="AI49">
            <v>65.876275000000007</v>
          </cell>
          <cell r="AJ49">
            <v>19147</v>
          </cell>
          <cell r="AN49">
            <v>0.3</v>
          </cell>
        </row>
        <row r="50">
          <cell r="B50">
            <v>1102</v>
          </cell>
          <cell r="C50" t="str">
            <v>Watercart</v>
          </cell>
          <cell r="D50" t="str">
            <v>Caterpillar777D</v>
          </cell>
          <cell r="E50" t="str">
            <v>80.0 kl</v>
          </cell>
          <cell r="F50">
            <v>0.75</v>
          </cell>
          <cell r="G50" t="str">
            <v>USA</v>
          </cell>
          <cell r="I50">
            <v>1068750</v>
          </cell>
          <cell r="J50">
            <v>1068750</v>
          </cell>
          <cell r="K50">
            <v>30000</v>
          </cell>
          <cell r="L50">
            <v>2</v>
          </cell>
          <cell r="M50">
            <v>4773.2</v>
          </cell>
          <cell r="Q50">
            <v>12.823186008421638</v>
          </cell>
          <cell r="S50">
            <v>22.390639403335289</v>
          </cell>
          <cell r="T50">
            <v>2.7988299254169111</v>
          </cell>
          <cell r="Y50">
            <v>69.2</v>
          </cell>
          <cell r="Z50">
            <v>38.06</v>
          </cell>
          <cell r="AA50">
            <v>0.1</v>
          </cell>
          <cell r="AB50">
            <v>3.8060000000000005</v>
          </cell>
          <cell r="AC50">
            <v>10.8037125</v>
          </cell>
          <cell r="AD50">
            <v>1.5</v>
          </cell>
          <cell r="AE50">
            <v>37.935000000000002</v>
          </cell>
          <cell r="AI50">
            <v>92.104712500000005</v>
          </cell>
          <cell r="AJ50">
            <v>19147</v>
          </cell>
          <cell r="AN50">
            <v>0.36</v>
          </cell>
        </row>
        <row r="51">
          <cell r="B51">
            <v>1103</v>
          </cell>
          <cell r="C51" t="str">
            <v>Watercart</v>
          </cell>
          <cell r="D51" t="str">
            <v>Caterpillar785C</v>
          </cell>
          <cell r="E51" t="str">
            <v>120 kl</v>
          </cell>
          <cell r="F51">
            <v>0.7</v>
          </cell>
          <cell r="G51" t="str">
            <v>USA</v>
          </cell>
          <cell r="I51">
            <v>1734660</v>
          </cell>
          <cell r="J51">
            <v>1734660</v>
          </cell>
          <cell r="K51">
            <v>30000</v>
          </cell>
          <cell r="L51">
            <v>2</v>
          </cell>
          <cell r="M51">
            <v>4773.2</v>
          </cell>
          <cell r="Q51">
            <v>20.812975758005773</v>
          </cell>
          <cell r="S51">
            <v>36.341657588200789</v>
          </cell>
          <cell r="T51">
            <v>4.5427071985250986</v>
          </cell>
          <cell r="Y51">
            <v>99.5</v>
          </cell>
          <cell r="Z51">
            <v>54.725000000000001</v>
          </cell>
          <cell r="AA51">
            <v>0.1</v>
          </cell>
          <cell r="AB51">
            <v>5.4725000000000001</v>
          </cell>
          <cell r="AC51">
            <v>18.1274625</v>
          </cell>
          <cell r="AD51">
            <v>1.7250000000000001</v>
          </cell>
          <cell r="AE51">
            <v>39.75</v>
          </cell>
          <cell r="AI51">
            <v>119.79996250000001</v>
          </cell>
          <cell r="AJ51">
            <v>19147</v>
          </cell>
          <cell r="AN51">
            <v>0.4</v>
          </cell>
        </row>
        <row r="52">
          <cell r="B52">
            <v>1318</v>
          </cell>
          <cell r="C52" t="str">
            <v>Drill - Diesel</v>
          </cell>
          <cell r="D52" t="str">
            <v>DrillTechD40KS (LP)</v>
          </cell>
          <cell r="E52" t="str">
            <v>40000 lb</v>
          </cell>
          <cell r="F52">
            <v>0.91</v>
          </cell>
          <cell r="G52" t="str">
            <v>USA</v>
          </cell>
          <cell r="I52">
            <v>864531.75</v>
          </cell>
          <cell r="J52">
            <v>864531.75</v>
          </cell>
          <cell r="K52">
            <v>45000</v>
          </cell>
          <cell r="L52">
            <v>2</v>
          </cell>
          <cell r="M52">
            <v>5826.6</v>
          </cell>
          <cell r="Q52">
            <v>8.4975785760912075</v>
          </cell>
          <cell r="S52">
            <v>14.837671197610955</v>
          </cell>
          <cell r="T52">
            <v>1.8547088997013697</v>
          </cell>
          <cell r="Y52">
            <v>67.41</v>
          </cell>
          <cell r="Z52">
            <v>37.075499999999998</v>
          </cell>
          <cell r="AA52">
            <v>0.12</v>
          </cell>
          <cell r="AB52">
            <v>4.4490599999999993</v>
          </cell>
          <cell r="AC52">
            <v>0</v>
          </cell>
          <cell r="AD52">
            <v>0</v>
          </cell>
          <cell r="AE52">
            <v>26.25</v>
          </cell>
          <cell r="AI52">
            <v>67.774559999999994</v>
          </cell>
          <cell r="AJ52">
            <v>19147</v>
          </cell>
          <cell r="AN52">
            <v>0.8</v>
          </cell>
        </row>
        <row r="53">
          <cell r="B53">
            <v>1319</v>
          </cell>
          <cell r="C53" t="str">
            <v>Drill - Diesel</v>
          </cell>
          <cell r="D53" t="str">
            <v>DrillTechD55SP</v>
          </cell>
          <cell r="E53" t="str">
            <v>55000 lb</v>
          </cell>
          <cell r="F53">
            <v>1</v>
          </cell>
          <cell r="G53" t="str">
            <v>Australia</v>
          </cell>
          <cell r="I53">
            <v>1097180</v>
          </cell>
          <cell r="J53">
            <v>1097180</v>
          </cell>
          <cell r="K53">
            <v>45000</v>
          </cell>
          <cell r="L53">
            <v>2</v>
          </cell>
          <cell r="M53">
            <v>5826.6</v>
          </cell>
          <cell r="Q53">
            <v>10.784304060684583</v>
          </cell>
          <cell r="S53">
            <v>18.830535818487625</v>
          </cell>
          <cell r="T53">
            <v>2.3538169773109532</v>
          </cell>
          <cell r="Y53">
            <v>86.1</v>
          </cell>
          <cell r="Z53">
            <v>47.355000000000004</v>
          </cell>
          <cell r="AA53">
            <v>0.12</v>
          </cell>
          <cell r="AB53">
            <v>5.6825999999999999</v>
          </cell>
          <cell r="AC53">
            <v>0</v>
          </cell>
          <cell r="AD53">
            <v>0</v>
          </cell>
          <cell r="AE53">
            <v>0</v>
          </cell>
          <cell r="AI53">
            <v>53.037600000000005</v>
          </cell>
          <cell r="AJ53">
            <v>19147</v>
          </cell>
          <cell r="AN53">
            <v>0.8</v>
          </cell>
        </row>
        <row r="54">
          <cell r="B54">
            <v>1320</v>
          </cell>
          <cell r="C54" t="str">
            <v>Drill - Diesel</v>
          </cell>
          <cell r="D54" t="str">
            <v>DrillTechD60KS</v>
          </cell>
          <cell r="E54" t="str">
            <v>60000 lb</v>
          </cell>
          <cell r="F54">
            <v>0.93</v>
          </cell>
          <cell r="G54" t="str">
            <v>USA</v>
          </cell>
          <cell r="I54">
            <v>1097181</v>
          </cell>
          <cell r="J54">
            <v>1097181</v>
          </cell>
          <cell r="K54">
            <v>45000</v>
          </cell>
          <cell r="L54">
            <v>2</v>
          </cell>
          <cell r="M54">
            <v>5826.6</v>
          </cell>
          <cell r="Q54">
            <v>10.784313889795632</v>
          </cell>
          <cell r="S54">
            <v>18.830552981155389</v>
          </cell>
          <cell r="T54">
            <v>2.3538191226444241</v>
          </cell>
          <cell r="Y54">
            <v>98.7</v>
          </cell>
          <cell r="Z54">
            <v>54.285000000000004</v>
          </cell>
          <cell r="AA54">
            <v>0.12</v>
          </cell>
          <cell r="AB54">
            <v>6.5141999999999998</v>
          </cell>
          <cell r="AC54">
            <v>0</v>
          </cell>
          <cell r="AD54">
            <v>0</v>
          </cell>
          <cell r="AE54">
            <v>0</v>
          </cell>
          <cell r="AI54">
            <v>60.799200000000006</v>
          </cell>
          <cell r="AJ54">
            <v>19147</v>
          </cell>
          <cell r="AN54">
            <v>0.8</v>
          </cell>
        </row>
        <row r="55">
          <cell r="B55">
            <v>1321</v>
          </cell>
          <cell r="C55" t="str">
            <v>Drill - Diesel</v>
          </cell>
          <cell r="D55" t="str">
            <v>DrillTechD75KS</v>
          </cell>
          <cell r="E55" t="str">
            <v>75000 lb</v>
          </cell>
          <cell r="F55">
            <v>0.93</v>
          </cell>
          <cell r="G55" t="str">
            <v>USA</v>
          </cell>
          <cell r="I55">
            <v>1152136.5</v>
          </cell>
          <cell r="J55">
            <v>1152136.5</v>
          </cell>
          <cell r="K55">
            <v>45000</v>
          </cell>
          <cell r="L55">
            <v>2</v>
          </cell>
          <cell r="M55">
            <v>5826.6</v>
          </cell>
          <cell r="Q55">
            <v>11.32447760204608</v>
          </cell>
          <cell r="S55">
            <v>19.773735969519102</v>
          </cell>
          <cell r="T55">
            <v>2.4717169961898877</v>
          </cell>
          <cell r="Y55">
            <v>98.7</v>
          </cell>
          <cell r="Z55">
            <v>54.285000000000004</v>
          </cell>
          <cell r="AA55">
            <v>0.12</v>
          </cell>
          <cell r="AB55">
            <v>6.5141999999999998</v>
          </cell>
          <cell r="AC55">
            <v>1</v>
          </cell>
          <cell r="AD55">
            <v>0</v>
          </cell>
          <cell r="AE55">
            <v>31.5</v>
          </cell>
          <cell r="AI55">
            <v>93.299200000000013</v>
          </cell>
          <cell r="AJ55">
            <v>19147</v>
          </cell>
          <cell r="AN55">
            <v>1</v>
          </cell>
        </row>
        <row r="56">
          <cell r="B56">
            <v>247</v>
          </cell>
          <cell r="C56" t="str">
            <v>Hydraulic Excavator</v>
          </cell>
          <cell r="D56" t="str">
            <v>Caterpillar345CL</v>
          </cell>
          <cell r="E56" t="str">
            <v>44 t</v>
          </cell>
          <cell r="F56">
            <v>1</v>
          </cell>
          <cell r="G56" t="str">
            <v>USA</v>
          </cell>
          <cell r="H56">
            <v>1</v>
          </cell>
          <cell r="I56">
            <v>582937</v>
          </cell>
          <cell r="J56">
            <v>582937</v>
          </cell>
          <cell r="K56">
            <v>45000</v>
          </cell>
          <cell r="L56">
            <v>2</v>
          </cell>
          <cell r="M56">
            <v>5530.91</v>
          </cell>
          <cell r="Q56">
            <v>9.1249813318804254</v>
          </cell>
          <cell r="S56">
            <v>15.933182785472916</v>
          </cell>
          <cell r="T56">
            <v>1.9916478481841144</v>
          </cell>
          <cell r="Y56">
            <v>90.34</v>
          </cell>
          <cell r="Z56">
            <v>49.687000000000005</v>
          </cell>
          <cell r="AA56">
            <v>0.12</v>
          </cell>
          <cell r="AB56">
            <v>5.96244</v>
          </cell>
          <cell r="AC56">
            <v>0</v>
          </cell>
          <cell r="AD56">
            <v>4.125</v>
          </cell>
          <cell r="AE56">
            <v>27.3</v>
          </cell>
          <cell r="AI56">
            <v>87.07444000000001</v>
          </cell>
          <cell r="AJ56">
            <v>19147</v>
          </cell>
          <cell r="AN56">
            <v>0.52</v>
          </cell>
        </row>
      </sheetData>
      <sheetData sheetId="52" refreshError="1"/>
      <sheetData sheetId="5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ción"/>
      <sheetName val="PORTADA"/>
      <sheetName val="CARRETERAS"/>
      <sheetName val="TABLA DE CONTENIDO"/>
      <sheetName val="GENERALIDADES "/>
      <sheetName val="CUMPLIMIENTO % "/>
      <sheetName val="CUMPLIMIENTO %  (2)"/>
      <sheetName val="ESTADO RED"/>
      <sheetName val="SEMAFORO 45A-04"/>
      <sheetName val="SEMAFORO 55-01"/>
      <sheetName val="SEMAFORO 56-07"/>
      <sheetName val="SEMAFORO 55CN-03"/>
      <sheetName val="SEMAFORO 55CN-01"/>
      <sheetName val="TORTA EST. VIAS "/>
      <sheetName val="EST. VIAS"/>
      <sheetName val="MAPA EST RED"/>
      <sheetName val="NECESIDAD VIA"/>
      <sheetName val="Necesidades cr."/>
      <sheetName val="SITIOS CRITICOS"/>
      <sheetName val="CANT OBRA B-C"/>
      <sheetName val="CANT OBRA C-G"/>
      <sheetName val="CANT OBRA Z-U"/>
      <sheetName val="CANT OBRA B-T"/>
      <sheetName val="INF. EMERGENCIAS"/>
      <sheetName val="PUENTES"/>
      <sheetName val="NEC PTES"/>
      <sheetName val="PONTONES"/>
      <sheetName val="NEC. PONTONES"/>
      <sheetName val="señal v"/>
      <sheetName val="señal H"/>
      <sheetName val="ACCIDENTALIDAD junio"/>
      <sheetName val="ACCIDENTALIDAD julio"/>
      <sheetName val="ACCIDENTALIDAD agosto"/>
      <sheetName val="ACCIDENT."/>
      <sheetName val="DEFENSA VIAS"/>
      <sheetName val="ZONAS RETIRO"/>
      <sheetName val="SEGUIMIENTO"/>
      <sheetName val="CUANTI AMV"/>
      <sheetName val="CUALI AMV"/>
      <sheetName val="CUANTI MICRO"/>
      <sheetName val="CUALI MICRO"/>
      <sheetName val="CALIDAD"/>
      <sheetName val="FOTOG"/>
      <sheetName val="PRENSA"/>
      <sheetName val="COMENTARIOS"/>
      <sheetName val="ACC.EJECUTIVO"/>
      <sheetName val="RESUM.ACCID"/>
      <sheetName val="RESUM.ACCID (2)"/>
      <sheetName val="CRA.MODI"/>
      <sheetName val="BD100-45-P1"/>
      <sheetName val="TABLA_DE_CONTENIDO"/>
      <sheetName val="GENERALIDADES_"/>
      <sheetName val="CUMPLIMIENTO_%_"/>
      <sheetName val="CUMPLIMIENTO_%__(2)"/>
      <sheetName val="ESTADO_RED"/>
      <sheetName val="SEMAFORO_45A-04"/>
      <sheetName val="SEMAFORO_55-01"/>
      <sheetName val="SEMAFORO_56-07"/>
      <sheetName val="SEMAFORO_55CN-03"/>
      <sheetName val="SEMAFORO_55CN-01"/>
      <sheetName val="TORTA_EST__VIAS_"/>
      <sheetName val="EST__VIAS"/>
      <sheetName val="MAPA_EST_RED"/>
      <sheetName val="NECESIDAD_VIA"/>
      <sheetName val="Necesidades_cr_"/>
      <sheetName val="SITIOS_CRITICOS"/>
      <sheetName val="CANT_OBRA_B-C"/>
      <sheetName val="CANT_OBRA_C-G"/>
      <sheetName val="CANT_OBRA_Z-U"/>
      <sheetName val="CANT_OBRA_B-T"/>
      <sheetName val="INF__EMERGENCIAS"/>
      <sheetName val="NEC_PTES"/>
      <sheetName val="NEC__PONTONES"/>
      <sheetName val="señal_v"/>
      <sheetName val="señal_H"/>
      <sheetName val="ACCIDENTALIDAD_junio"/>
      <sheetName val="ACCIDENTALIDAD_julio"/>
      <sheetName val="ACCIDENTALIDAD_agosto"/>
      <sheetName val="ACCIDENT_"/>
      <sheetName val="DEFENSA_VIAS"/>
      <sheetName val="ZONAS_RETIRO"/>
      <sheetName val="CUANTI_AMV"/>
      <sheetName val="CUALI_AMV"/>
      <sheetName val="CUANTI_MICRO"/>
      <sheetName val="CUALI_MICRO"/>
      <sheetName val="ACC_EJECUTIVO"/>
      <sheetName val="RESUM_ACCID"/>
      <sheetName val="RESUM_ACCID_(2)"/>
    </sheetNames>
    <sheetDataSet>
      <sheetData sheetId="0">
        <row r="2">
          <cell r="A2" t="str">
            <v>REGIONAL CUNDINAMARCA</v>
          </cell>
        </row>
      </sheetData>
      <sheetData sheetId="1" refreshError="1"/>
      <sheetData sheetId="2" refreshError="1">
        <row r="2">
          <cell r="A2" t="str">
            <v>REGIONAL CUNDINAMARCA</v>
          </cell>
        </row>
      </sheetData>
      <sheetData sheetId="3" refreshError="1"/>
      <sheetData sheetId="4" refreshError="1">
        <row r="2">
          <cell r="A2" t="str">
            <v>REGIONAL CUNDINAMARCA</v>
          </cell>
        </row>
        <row r="9">
          <cell r="E9" t="str">
            <v>EDGAR EDUARDO HERNANDEZ Q.</v>
          </cell>
        </row>
      </sheetData>
      <sheetData sheetId="5">
        <row r="8">
          <cell r="E8" t="str">
            <v>BIMESTRE: JULIO - AGOSTO DE 2001</v>
          </cell>
        </row>
      </sheetData>
      <sheetData sheetId="6" refreshError="1"/>
      <sheetData sheetId="7" refreshError="1">
        <row r="8">
          <cell r="E8" t="str">
            <v>BIMESTRE: JULIO - AGOSTO DE 2001</v>
          </cell>
        </row>
      </sheetData>
      <sheetData sheetId="8">
        <row r="8">
          <cell r="E8" t="str">
            <v>BIMESTRE: JULIO - AGOSTO DE 2001</v>
          </cell>
        </row>
      </sheetData>
      <sheetData sheetId="9">
        <row r="8">
          <cell r="E8" t="str">
            <v>BIMESTRE: JULIO - AGOSTO DE 2001</v>
          </cell>
        </row>
      </sheetData>
      <sheetData sheetId="10">
        <row r="8">
          <cell r="E8" t="str">
            <v>BIMESTRE: JULIO - AGOSTO DE 2001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REGIONAL CUNDINAMARCA</v>
          </cell>
        </row>
      </sheetData>
      <sheetData sheetId="45">
        <row r="2">
          <cell r="A2" t="str">
            <v>REGIONAL CUNDINAMARCA</v>
          </cell>
        </row>
      </sheetData>
      <sheetData sheetId="46">
        <row r="2">
          <cell r="A2" t="str">
            <v>REGIONAL CUNDINAMARCA</v>
          </cell>
        </row>
      </sheetData>
      <sheetData sheetId="47">
        <row r="2">
          <cell r="A2" t="str">
            <v>REGIONAL CUNDINAMARCA</v>
          </cell>
        </row>
      </sheetData>
      <sheetData sheetId="48"/>
      <sheetData sheetId="49" refreshError="1"/>
      <sheetData sheetId="50"/>
      <sheetData sheetId="51">
        <row r="8">
          <cell r="E8" t="str">
            <v>BIMESTRE: JULIO - AGOSTO DE 2001</v>
          </cell>
        </row>
      </sheetData>
      <sheetData sheetId="52">
        <row r="8">
          <cell r="E8" t="str">
            <v>BIMESTRE: JULIO - AGOSTO DE 2001</v>
          </cell>
        </row>
      </sheetData>
      <sheetData sheetId="53"/>
      <sheetData sheetId="54">
        <row r="8">
          <cell r="E8" t="str">
            <v>BIMESTRE: JULIO - AGOSTO DE 2001</v>
          </cell>
        </row>
      </sheetData>
      <sheetData sheetId="55">
        <row r="8">
          <cell r="E8" t="str">
            <v>BIMESTRE: JULIO - AGOSTO DE 2001</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2">
          <cell r="A2" t="str">
            <v>REGIONAL CUNDINAMARCA</v>
          </cell>
        </row>
      </sheetData>
      <sheetData sheetId="86">
        <row r="2">
          <cell r="A2" t="str">
            <v>REGIONAL CUNDINAMARCA</v>
          </cell>
        </row>
      </sheetData>
      <sheetData sheetId="87">
        <row r="2">
          <cell r="A2" t="str">
            <v>REGIONAL CUNDINAMARCA</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entes"/>
      <sheetName val="Costo Directo"/>
      <sheetName val="Concretos y Acero"/>
      <sheetName val="EQUIPOS pte"/>
      <sheetName val="Formaleta"/>
      <sheetName val="MATERIALES"/>
      <sheetName val="MO"/>
      <sheetName val="Tensionamiento"/>
      <sheetName val="TARIFAS EQUIPOS"/>
    </sheetNames>
    <sheetDataSet>
      <sheetData sheetId="0"/>
      <sheetData sheetId="1">
        <row r="62">
          <cell r="E62">
            <v>17353</v>
          </cell>
        </row>
      </sheetData>
      <sheetData sheetId="2"/>
      <sheetData sheetId="3">
        <row r="23">
          <cell r="G23">
            <v>386571.39230969717</v>
          </cell>
        </row>
      </sheetData>
      <sheetData sheetId="4"/>
      <sheetData sheetId="5"/>
      <sheetData sheetId="6"/>
      <sheetData sheetId="7"/>
      <sheetData sheetId="8">
        <row r="33">
          <cell r="R33">
            <v>102099.18</v>
          </cell>
          <cell r="S33">
            <v>195311.42</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Port Expansion"/>
      <sheetName val="M&amp;N"/>
      <sheetName val="Phase 2 - RAPISCOL"/>
      <sheetName val="PSM05-053"/>
      <sheetName val="PSM04-049"/>
      <sheetName val="PSM05-054"/>
      <sheetName val="PSM05-055"/>
      <sheetName val="Tiburon recv 12-9-05"/>
      <sheetName val="PSM05-057"/>
      <sheetName val="PSM05-060"/>
      <sheetName val="PSM05-062"/>
      <sheetName val="PSM05-063"/>
      <sheetName val="PSM05-064"/>
      <sheetName val="PSM05-071"/>
      <sheetName val="PSM05-072"/>
      <sheetName val="PSM05-076"/>
      <sheetName val="PSM05-078"/>
      <sheetName val="PSM05-081"/>
      <sheetName val="PSM05-083"/>
      <sheetName val="PSM05-088"/>
      <sheetName val="PSM05-090"/>
      <sheetName val="PSM05-091"/>
      <sheetName val="PSM05-095"/>
      <sheetName val="PSM06-097"/>
      <sheetName val="PSM06-099"/>
      <sheetName val="PSM06-100"/>
      <sheetName val="PSM06-103"/>
      <sheetName val="PSM06-104"/>
    </sheetNames>
    <sheetDataSet>
      <sheetData sheetId="0"/>
      <sheetData sheetId="1" refreshError="1"/>
      <sheetData sheetId="2" refreshError="1"/>
      <sheetData sheetId="3" refreshError="1"/>
      <sheetData sheetId="4" refreshError="1"/>
      <sheetData sheetId="5" refreshError="1"/>
      <sheetData sheetId="6" refreshError="1">
        <row r="289">
          <cell r="C289">
            <v>2340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ummary"/>
      <sheetName val="Options"/>
      <sheetName val="Rail Capex Depreciation"/>
      <sheetName val="Title"/>
      <sheetName val="Parameters"/>
      <sheetName val="NPV Summary"/>
      <sheetName val="NPV Summary 100% Carboandes"/>
      <sheetName val="NPV Summary only Carboandes"/>
      <sheetName val="Cost Summ"/>
      <sheetName val="Economic  Graphs"/>
      <sheetName val="Sensitivities"/>
      <sheetName val="Quantity Graphs"/>
      <sheetName val="Deprec"/>
      <sheetName val="Coal Stocks &amp; Wkg Cap"/>
      <sheetName val="Total Cap"/>
      <sheetName val="Other Cap"/>
      <sheetName val="Init Cap"/>
      <sheetName val="Repl Cap"/>
      <sheetName val="Init"/>
      <sheetName val="Repl"/>
      <sheetName val="Total Op Costs"/>
      <sheetName val="Other Op Costs"/>
      <sheetName val="Blasting"/>
      <sheetName val="Total Lab Costs"/>
      <sheetName val="Total Lab Nos"/>
      <sheetName val="Mtce Lab Costs"/>
      <sheetName val="Mtce Lab Nos"/>
      <sheetName val="Op Lab Costs"/>
      <sheetName val="Op Lab Nos"/>
      <sheetName val="Tot Equip Op Costs"/>
      <sheetName val="Equip Ownership Cost"/>
      <sheetName val="Spare parts"/>
      <sheetName val="Tyres"/>
      <sheetName val="Power"/>
      <sheetName val="Fuel &amp; lube"/>
      <sheetName val="Fuel Cons"/>
      <sheetName val="Power Consump"/>
      <sheetName val="Equip Annual Hours"/>
      <sheetName val="Fleet Cost Hrs"/>
      <sheetName val="Fleet Op Hrs"/>
      <sheetName val="Utilisation"/>
      <sheetName val="Roster"/>
      <sheetName val="Fleet"/>
      <sheetName val="Combined Schedule Summary"/>
      <sheetName val="Paste In Schedule_LJ"/>
      <sheetName val="Paste In Schedule_LJ2"/>
      <sheetName val="Paste In Utilisation"/>
      <sheetName val="Paste In Fleet"/>
      <sheetName val="Paste in Roster"/>
      <sheetName val="Equip Data"/>
      <sheetName val="Not Used ------&gt;"/>
      <sheetName val="Update_Header_Footer"/>
    </sheetNames>
    <sheetDataSet>
      <sheetData sheetId="0"/>
      <sheetData sheetId="1"/>
      <sheetData sheetId="2"/>
      <sheetData sheetId="3"/>
      <sheetData sheetId="4" refreshError="1">
        <row r="18">
          <cell r="R18">
            <v>0.35</v>
          </cell>
        </row>
        <row r="31">
          <cell r="I31">
            <v>10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BS.DATOS"/>
      <sheetName val="INFORMACIÓN REFERENCIA"/>
      <sheetName val="CALCULO POI"/>
      <sheetName val="BD COSTOS UNIDAD CONSTRUCTIVA"/>
      <sheetName val="CALCULO COSTOS DE OPERACIÓN"/>
      <sheetName val="INPUTS"/>
      <sheetName val="REFERENCIAS"/>
      <sheetName val="DEMANDABASE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turitas Valuation Summary"/>
      <sheetName val="Title"/>
      <sheetName val="Options"/>
      <sheetName val="Project Finance"/>
      <sheetName val="Equipment Leasing"/>
      <sheetName val="Parameters"/>
      <sheetName val="Pricing"/>
      <sheetName val="NPV Summary"/>
      <sheetName val="Cost Summ"/>
      <sheetName val="Sensitivities"/>
      <sheetName val="Economic  Graphs"/>
      <sheetName val="Quantity Graphs"/>
      <sheetName val="Deprec"/>
      <sheetName val="Coal Stocks &amp; Wkg Cap"/>
      <sheetName val="Total Cap"/>
      <sheetName val="Other Cap"/>
      <sheetName val="Init Cap"/>
      <sheetName val="Repl Cap"/>
      <sheetName val="Init"/>
      <sheetName val="Repl"/>
      <sheetName val="Total Op Costs"/>
      <sheetName val="Other Op Costs"/>
      <sheetName val="Royalties"/>
      <sheetName val="Blasting"/>
      <sheetName val="Total Lab Costs"/>
      <sheetName val="Total Lab Nos"/>
      <sheetName val="Mtce Lab Costs"/>
      <sheetName val="Mtce Lab Nos"/>
      <sheetName val="Op Lab Costs"/>
      <sheetName val="Op Lab Nos"/>
      <sheetName val="Tot Equip Op Costs"/>
      <sheetName val="Equip Ownership Cost"/>
      <sheetName val="Spare parts"/>
      <sheetName val="Tyres"/>
      <sheetName val="Power"/>
      <sheetName val="Fuel &amp; lube"/>
      <sheetName val="Fuel Cons"/>
      <sheetName val="Power Consump"/>
      <sheetName val="Equip Annual Hours"/>
      <sheetName val="Fleet Cost Hrs"/>
      <sheetName val="Fleet Op Hrs"/>
      <sheetName val="Utilisation"/>
      <sheetName val="Roster"/>
      <sheetName val="Fleet"/>
      <sheetName val="Combined Schedule Summary"/>
      <sheetName val="Paste in 2007 Capex"/>
      <sheetName val="Paste In Schedule_CDJ"/>
      <sheetName val="Paste In Schedule_Cal"/>
      <sheetName val="Paste In Utilisation"/>
      <sheetName val="Paste In Fleet"/>
      <sheetName val="Paste in Roster"/>
      <sheetName val="Equip Data"/>
      <sheetName val="Not Used ------&gt;"/>
      <sheetName val="Update_Header_Footer"/>
    </sheetNames>
    <sheetDataSet>
      <sheetData sheetId="0" refreshError="1"/>
      <sheetData sheetId="1"/>
      <sheetData sheetId="2" refreshError="1"/>
      <sheetData sheetId="3" refreshError="1"/>
      <sheetData sheetId="4" refreshError="1"/>
      <sheetData sheetId="5" refreshError="1">
        <row r="31">
          <cell r="I31">
            <v>5</v>
          </cell>
          <cell r="J31">
            <v>0.2</v>
          </cell>
        </row>
        <row r="33">
          <cell r="I33">
            <v>20</v>
          </cell>
          <cell r="J33">
            <v>0.05</v>
          </cell>
        </row>
        <row r="34">
          <cell r="I34">
            <v>20</v>
          </cell>
          <cell r="J34">
            <v>0.05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ummary"/>
      <sheetName val="Cover"/>
      <sheetName val="Summary for IG"/>
      <sheetName val="Summary page"/>
      <sheetName val="Index"/>
      <sheetName val="Title"/>
      <sheetName val="NPV Summary"/>
      <sheetName val="Price"/>
      <sheetName val="Cost Summ"/>
      <sheetName val="Tax workings"/>
      <sheetName val="Sensitivities"/>
      <sheetName val="Tax summary"/>
      <sheetName val="Economic  Graphs"/>
      <sheetName val="Quantity Graphs"/>
      <sheetName val="Deprec"/>
      <sheetName val="Coal Stocks &amp; Wkg Cap"/>
      <sheetName val="Total Cap"/>
      <sheetName val="Other Cap GIAG"/>
      <sheetName val="Other Cap JG"/>
      <sheetName val="mine capital"/>
      <sheetName val="Propuerto op costs"/>
      <sheetName val="Propuerto capex"/>
      <sheetName val="Updated CAPEX"/>
      <sheetName val="Repl Cap"/>
      <sheetName val="Repl Cap - Contractor"/>
      <sheetName val="Init Cap"/>
      <sheetName val="Init Cap - Contractor"/>
      <sheetName val="Init"/>
      <sheetName val="Repl"/>
      <sheetName val="Total Op Costs"/>
      <sheetName val="Other Op Costs"/>
      <sheetName val="Royalties"/>
      <sheetName val="Other Op Costs-Security"/>
      <sheetName val="Rail Opex"/>
      <sheetName val="Blasting"/>
      <sheetName val="Contractors"/>
      <sheetName val="Total Lab Costs"/>
      <sheetName val="Total Lab Nos"/>
      <sheetName val="Mtce Lab Costs"/>
      <sheetName val="Mtce Lab Nos"/>
      <sheetName val="Op Lab Costs"/>
      <sheetName val="Op Lab Nos"/>
      <sheetName val="Tot Equip Op Costs"/>
      <sheetName val="Equip Ownership Cost"/>
      <sheetName val="Spare parts"/>
      <sheetName val="Tyres"/>
      <sheetName val="Power"/>
      <sheetName val="Fuel &amp; lube"/>
      <sheetName val="Power Consump"/>
      <sheetName val="Fuel Cons"/>
      <sheetName val="Equip Annual Hours"/>
      <sheetName val="Fleet Cost Hrs"/>
      <sheetName val="Fleet Op Hrs"/>
      <sheetName val="Roster"/>
      <sheetName val="Utilisation"/>
      <sheetName val="Fleet"/>
      <sheetName val="Combined Schedule Summary"/>
      <sheetName val="Waste Sched"/>
      <sheetName val="Coal Sched"/>
      <sheetName val="Waste Sched GIAG"/>
      <sheetName val="Coal Sched GIAG"/>
      <sheetName val="Waste Sched Update"/>
      <sheetName val="Coal Sched Update"/>
      <sheetName val="Paste In Utilisation"/>
      <sheetName val="Paste in Roster"/>
      <sheetName val="Paste In Fleet"/>
      <sheetName val="Paste In Utilisation GIAG"/>
      <sheetName val="Paste in Roster GIAG"/>
      <sheetName val="Paste In Fleet GIAG"/>
      <sheetName val="Paste In Utilisation Update"/>
      <sheetName val="Paste in Roster Update"/>
      <sheetName val="Paste In Fleet Update"/>
      <sheetName val="Equip Data"/>
      <sheetName val="Depr Custom duties - Prodeco"/>
      <sheetName val="Cashflow"/>
      <sheetName val="Summary"/>
      <sheetName val="PV -JV"/>
      <sheetName val="Not Used ------&gt;"/>
      <sheetName val="Nom IS&amp;BS"/>
      <sheetName val="Update_Header_Footer"/>
    </sheetNames>
    <sheetDataSet>
      <sheetData sheetId="0" refreshError="1"/>
      <sheetData sheetId="1" refreshError="1"/>
      <sheetData sheetId="2" refreshError="1"/>
      <sheetData sheetId="3" refreshError="1"/>
      <sheetData sheetId="4" refreshError="1">
        <row r="57">
          <cell r="L57">
            <v>12</v>
          </cell>
        </row>
        <row r="66">
          <cell r="T66">
            <v>10</v>
          </cell>
          <cell r="U66">
            <v>0.1</v>
          </cell>
        </row>
      </sheetData>
      <sheetData sheetId="5" refreshError="1">
        <row r="28">
          <cell r="L28" t="str">
            <v xml:space="preserve">PRODECO/CDJ RAIL ACCESS - OPTION 1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 Summary Page"/>
      <sheetName val="Log"/>
      <sheetName val="Drivers"/>
      <sheetName val="Inputs_28kt"/>
      <sheetName val="Inputs_28upID"/>
      <sheetName val="Inputs_32t"/>
      <sheetName val="Inputs_37kt"/>
      <sheetName val="Inputs-SUMMARY"/>
      <sheetName val="Toggles"/>
      <sheetName val="Workings"/>
      <sheetName val="Output"/>
      <sheetName val="DBOutput"/>
      <sheetName val="Core"/>
      <sheetName val="Core_real"/>
      <sheetName val="Tax"/>
      <sheetName val="Royalties"/>
      <sheetName val="Finan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H3">
            <v>1</v>
          </cell>
          <cell r="I3">
            <v>1</v>
          </cell>
          <cell r="J3">
            <v>2</v>
          </cell>
          <cell r="K3">
            <v>3</v>
          </cell>
          <cell r="L3">
            <v>4</v>
          </cell>
          <cell r="M3">
            <v>5</v>
          </cell>
          <cell r="N3">
            <v>6</v>
          </cell>
          <cell r="O3">
            <v>7</v>
          </cell>
          <cell r="P3">
            <v>8</v>
          </cell>
          <cell r="Q3">
            <v>9</v>
          </cell>
          <cell r="R3">
            <v>10</v>
          </cell>
          <cell r="S3">
            <v>11</v>
          </cell>
          <cell r="T3">
            <v>12</v>
          </cell>
          <cell r="U3">
            <v>13</v>
          </cell>
          <cell r="V3">
            <v>14</v>
          </cell>
          <cell r="W3">
            <v>15</v>
          </cell>
          <cell r="X3">
            <v>16</v>
          </cell>
          <cell r="Y3">
            <v>17</v>
          </cell>
          <cell r="Z3">
            <v>18</v>
          </cell>
          <cell r="AA3">
            <v>19</v>
          </cell>
          <cell r="AB3">
            <v>20</v>
          </cell>
          <cell r="AC3">
            <v>21</v>
          </cell>
          <cell r="AD3">
            <v>22</v>
          </cell>
          <cell r="AE3">
            <v>23</v>
          </cell>
          <cell r="AF3">
            <v>24</v>
          </cell>
          <cell r="AG3">
            <v>25</v>
          </cell>
          <cell r="AH3">
            <v>26</v>
          </cell>
          <cell r="AI3">
            <v>27</v>
          </cell>
          <cell r="AJ3">
            <v>28</v>
          </cell>
          <cell r="AK3">
            <v>29</v>
          </cell>
          <cell r="AL3">
            <v>30</v>
          </cell>
          <cell r="AM3">
            <v>31</v>
          </cell>
          <cell r="AN3">
            <v>32</v>
          </cell>
          <cell r="AO3">
            <v>33</v>
          </cell>
          <cell r="AP3">
            <v>34</v>
          </cell>
          <cell r="AQ3">
            <v>35</v>
          </cell>
          <cell r="AR3">
            <v>36</v>
          </cell>
          <cell r="AS3">
            <v>37</v>
          </cell>
          <cell r="AT3">
            <v>38</v>
          </cell>
          <cell r="AU3">
            <v>39</v>
          </cell>
          <cell r="AV3">
            <v>40</v>
          </cell>
          <cell r="AW3">
            <v>41</v>
          </cell>
          <cell r="AX3">
            <v>42</v>
          </cell>
          <cell r="AY3">
            <v>43</v>
          </cell>
          <cell r="AZ3">
            <v>44</v>
          </cell>
          <cell r="BA3">
            <v>45</v>
          </cell>
          <cell r="BB3">
            <v>46</v>
          </cell>
          <cell r="BC3">
            <v>47</v>
          </cell>
          <cell r="BD3">
            <v>48</v>
          </cell>
          <cell r="BE3">
            <v>49</v>
          </cell>
          <cell r="BF3">
            <v>50</v>
          </cell>
          <cell r="BG3">
            <v>51</v>
          </cell>
          <cell r="BH3">
            <v>52</v>
          </cell>
          <cell r="BI3">
            <v>53</v>
          </cell>
          <cell r="BJ3">
            <v>54</v>
          </cell>
          <cell r="BK3">
            <v>55</v>
          </cell>
          <cell r="BL3">
            <v>56</v>
          </cell>
          <cell r="BM3">
            <v>57</v>
          </cell>
          <cell r="BN3">
            <v>58</v>
          </cell>
          <cell r="BO3">
            <v>59</v>
          </cell>
          <cell r="BP3">
            <v>60</v>
          </cell>
          <cell r="BQ3">
            <v>61</v>
          </cell>
          <cell r="BR3">
            <v>62</v>
          </cell>
        </row>
        <row r="266">
          <cell r="H266">
            <v>1</v>
          </cell>
          <cell r="I266">
            <v>1</v>
          </cell>
          <cell r="J266">
            <v>1</v>
          </cell>
          <cell r="K266">
            <v>1</v>
          </cell>
          <cell r="L266">
            <v>1</v>
          </cell>
          <cell r="M266">
            <v>1</v>
          </cell>
          <cell r="N266">
            <v>1</v>
          </cell>
          <cell r="O266">
            <v>1</v>
          </cell>
          <cell r="P266">
            <v>1</v>
          </cell>
          <cell r="Q266">
            <v>1</v>
          </cell>
          <cell r="R266">
            <v>1</v>
          </cell>
          <cell r="S266">
            <v>1</v>
          </cell>
          <cell r="T266">
            <v>1</v>
          </cell>
          <cell r="U266">
            <v>1</v>
          </cell>
          <cell r="V266">
            <v>1</v>
          </cell>
          <cell r="W266">
            <v>1</v>
          </cell>
          <cell r="X266">
            <v>1</v>
          </cell>
          <cell r="Y266">
            <v>1</v>
          </cell>
          <cell r="Z266">
            <v>1</v>
          </cell>
          <cell r="AA266">
            <v>1</v>
          </cell>
          <cell r="AB266">
            <v>1</v>
          </cell>
          <cell r="AC266">
            <v>1</v>
          </cell>
          <cell r="AD266">
            <v>1</v>
          </cell>
          <cell r="AE266">
            <v>1</v>
          </cell>
          <cell r="AF266">
            <v>1</v>
          </cell>
          <cell r="AG266">
            <v>1</v>
          </cell>
          <cell r="AH266">
            <v>1</v>
          </cell>
          <cell r="AI266">
            <v>1</v>
          </cell>
          <cell r="AJ266">
            <v>1</v>
          </cell>
          <cell r="AK266">
            <v>1</v>
          </cell>
          <cell r="AL266">
            <v>1</v>
          </cell>
          <cell r="AM266">
            <v>1</v>
          </cell>
          <cell r="AN266">
            <v>1</v>
          </cell>
          <cell r="AO266">
            <v>1</v>
          </cell>
          <cell r="AP266">
            <v>1</v>
          </cell>
          <cell r="AQ266">
            <v>1</v>
          </cell>
          <cell r="AR266">
            <v>1</v>
          </cell>
          <cell r="AS266">
            <v>1</v>
          </cell>
          <cell r="AT266">
            <v>1</v>
          </cell>
          <cell r="AU266">
            <v>1</v>
          </cell>
          <cell r="AV266">
            <v>1</v>
          </cell>
          <cell r="AW266">
            <v>1</v>
          </cell>
          <cell r="AX266">
            <v>1</v>
          </cell>
          <cell r="AY266">
            <v>1</v>
          </cell>
          <cell r="AZ266">
            <v>1</v>
          </cell>
          <cell r="BA266">
            <v>1</v>
          </cell>
          <cell r="BB266">
            <v>1</v>
          </cell>
          <cell r="BC266">
            <v>1</v>
          </cell>
          <cell r="BD266">
            <v>1</v>
          </cell>
          <cell r="BE266">
            <v>1</v>
          </cell>
          <cell r="BF266">
            <v>1</v>
          </cell>
          <cell r="BG266">
            <v>1</v>
          </cell>
          <cell r="BH266">
            <v>1</v>
          </cell>
          <cell r="BI266">
            <v>1</v>
          </cell>
          <cell r="BJ266">
            <v>1</v>
          </cell>
          <cell r="BK266">
            <v>1</v>
          </cell>
          <cell r="BL266">
            <v>1</v>
          </cell>
          <cell r="BM266">
            <v>1</v>
          </cell>
          <cell r="BN266">
            <v>1</v>
          </cell>
          <cell r="BO266">
            <v>1</v>
          </cell>
          <cell r="BP266">
            <v>1</v>
          </cell>
          <cell r="BQ266">
            <v>1</v>
          </cell>
          <cell r="BR266">
            <v>1</v>
          </cell>
        </row>
        <row r="279">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row>
        <row r="464">
          <cell r="H464">
            <v>8.2600000000000007E-2</v>
          </cell>
          <cell r="I464">
            <v>7.0211197026236405E-2</v>
          </cell>
          <cell r="J464">
            <v>7.7699999899087602E-2</v>
          </cell>
          <cell r="K464">
            <v>7.8425000111062501E-2</v>
          </cell>
          <cell r="L464">
            <v>7.8424999980129209E-2</v>
          </cell>
          <cell r="M464">
            <v>7.842499994123911E-2</v>
          </cell>
          <cell r="N464">
            <v>0.08</v>
          </cell>
          <cell r="O464">
            <v>0.08</v>
          </cell>
          <cell r="P464">
            <v>0.08</v>
          </cell>
          <cell r="Q464">
            <v>0.08</v>
          </cell>
          <cell r="R464">
            <v>0.08</v>
          </cell>
          <cell r="S464">
            <v>0.08</v>
          </cell>
          <cell r="T464">
            <v>0.08</v>
          </cell>
          <cell r="U464">
            <v>0.08</v>
          </cell>
          <cell r="V464">
            <v>0.08</v>
          </cell>
          <cell r="W464">
            <v>0.08</v>
          </cell>
          <cell r="X464">
            <v>0.08</v>
          </cell>
          <cell r="Y464">
            <v>0.08</v>
          </cell>
          <cell r="Z464">
            <v>0.08</v>
          </cell>
          <cell r="AA464">
            <v>0.08</v>
          </cell>
          <cell r="AB464">
            <v>0.08</v>
          </cell>
          <cell r="AC464">
            <v>0.08</v>
          </cell>
          <cell r="AD464">
            <v>0.08</v>
          </cell>
          <cell r="AE464">
            <v>0.08</v>
          </cell>
          <cell r="AF464">
            <v>0.08</v>
          </cell>
          <cell r="AG464">
            <v>0.08</v>
          </cell>
          <cell r="AH464">
            <v>0.08</v>
          </cell>
          <cell r="AI464">
            <v>0.08</v>
          </cell>
          <cell r="AJ464">
            <v>0.08</v>
          </cell>
          <cell r="AK464">
            <v>0.08</v>
          </cell>
          <cell r="AL464">
            <v>0.08</v>
          </cell>
          <cell r="AM464">
            <v>0.08</v>
          </cell>
          <cell r="AN464">
            <v>0.08</v>
          </cell>
          <cell r="AO464">
            <v>0.08</v>
          </cell>
          <cell r="AP464">
            <v>0.08</v>
          </cell>
          <cell r="AQ464">
            <v>0.08</v>
          </cell>
          <cell r="AR464">
            <v>0.08</v>
          </cell>
          <cell r="AS464">
            <v>0.08</v>
          </cell>
          <cell r="AT464">
            <v>0.08</v>
          </cell>
          <cell r="AU464">
            <v>0.08</v>
          </cell>
          <cell r="AV464">
            <v>0.08</v>
          </cell>
          <cell r="AW464">
            <v>0.08</v>
          </cell>
          <cell r="AX464">
            <v>0.08</v>
          </cell>
          <cell r="AY464">
            <v>0.08</v>
          </cell>
          <cell r="AZ464">
            <v>0.08</v>
          </cell>
          <cell r="BA464">
            <v>0.08</v>
          </cell>
          <cell r="BB464">
            <v>0.08</v>
          </cell>
          <cell r="BC464">
            <v>0.08</v>
          </cell>
          <cell r="BD464">
            <v>0.08</v>
          </cell>
          <cell r="BE464">
            <v>0.08</v>
          </cell>
          <cell r="BF464">
            <v>0.08</v>
          </cell>
          <cell r="BG464">
            <v>0.08</v>
          </cell>
          <cell r="BH464">
            <v>0.08</v>
          </cell>
          <cell r="BI464">
            <v>0.08</v>
          </cell>
          <cell r="BJ464">
            <v>0.08</v>
          </cell>
          <cell r="BK464">
            <v>0.08</v>
          </cell>
          <cell r="BL464">
            <v>0.08</v>
          </cell>
          <cell r="BM464">
            <v>0.08</v>
          </cell>
          <cell r="BN464">
            <v>0.08</v>
          </cell>
          <cell r="BO464">
            <v>0.08</v>
          </cell>
          <cell r="BP464">
            <v>0.08</v>
          </cell>
          <cell r="BQ464">
            <v>0.08</v>
          </cell>
          <cell r="BR464">
            <v>0.08</v>
          </cell>
        </row>
        <row r="466">
          <cell r="H466">
            <v>0.38500000000000001</v>
          </cell>
          <cell r="I466">
            <v>0.38500000000000001</v>
          </cell>
          <cell r="J466">
            <v>0.38500000000000001</v>
          </cell>
          <cell r="K466">
            <v>0.38500000000000001</v>
          </cell>
          <cell r="L466">
            <v>0.35</v>
          </cell>
          <cell r="M466">
            <v>0.35</v>
          </cell>
          <cell r="N466">
            <v>0.35</v>
          </cell>
          <cell r="O466">
            <v>0.35</v>
          </cell>
          <cell r="P466">
            <v>0.35</v>
          </cell>
          <cell r="Q466">
            <v>0.35</v>
          </cell>
          <cell r="R466">
            <v>0.35</v>
          </cell>
          <cell r="S466">
            <v>0.35</v>
          </cell>
          <cell r="T466">
            <v>0.35</v>
          </cell>
          <cell r="U466">
            <v>0.35</v>
          </cell>
          <cell r="V466">
            <v>0.35</v>
          </cell>
          <cell r="W466">
            <v>0.35</v>
          </cell>
          <cell r="X466">
            <v>0.35</v>
          </cell>
          <cell r="Y466">
            <v>0.35</v>
          </cell>
          <cell r="Z466">
            <v>0.35</v>
          </cell>
          <cell r="AA466">
            <v>0.35</v>
          </cell>
          <cell r="AB466">
            <v>0.35</v>
          </cell>
          <cell r="AC466">
            <v>0.35</v>
          </cell>
          <cell r="AD466">
            <v>0.35</v>
          </cell>
          <cell r="AE466">
            <v>0.35</v>
          </cell>
          <cell r="AF466">
            <v>0.35</v>
          </cell>
          <cell r="AG466">
            <v>0.35</v>
          </cell>
          <cell r="AH466">
            <v>0.35</v>
          </cell>
          <cell r="AI466">
            <v>0.35</v>
          </cell>
          <cell r="AJ466">
            <v>0.35</v>
          </cell>
          <cell r="AK466">
            <v>0.35</v>
          </cell>
          <cell r="AL466">
            <v>0.35</v>
          </cell>
          <cell r="AM466">
            <v>0.35</v>
          </cell>
          <cell r="AN466">
            <v>0.35</v>
          </cell>
          <cell r="AO466">
            <v>0.35</v>
          </cell>
          <cell r="AP466">
            <v>0.35</v>
          </cell>
          <cell r="AQ466">
            <v>0.35</v>
          </cell>
          <cell r="AR466">
            <v>0.35</v>
          </cell>
          <cell r="AS466">
            <v>0.35</v>
          </cell>
          <cell r="AT466">
            <v>0.35</v>
          </cell>
          <cell r="AU466">
            <v>0.35</v>
          </cell>
          <cell r="AV466">
            <v>0.35</v>
          </cell>
          <cell r="AW466">
            <v>0.35</v>
          </cell>
          <cell r="AX466">
            <v>0.35</v>
          </cell>
          <cell r="AY466">
            <v>0.35</v>
          </cell>
          <cell r="AZ466">
            <v>0.35</v>
          </cell>
          <cell r="BA466">
            <v>0.35</v>
          </cell>
          <cell r="BB466">
            <v>0.35</v>
          </cell>
          <cell r="BC466">
            <v>0.35</v>
          </cell>
          <cell r="BD466">
            <v>0.35</v>
          </cell>
          <cell r="BE466">
            <v>0.35</v>
          </cell>
          <cell r="BF466">
            <v>0.35</v>
          </cell>
          <cell r="BG466">
            <v>0.35</v>
          </cell>
          <cell r="BH466">
            <v>0.35</v>
          </cell>
          <cell r="BI466">
            <v>0.35</v>
          </cell>
          <cell r="BJ466">
            <v>0.35</v>
          </cell>
          <cell r="BK466">
            <v>0.35</v>
          </cell>
          <cell r="BL466">
            <v>0.35</v>
          </cell>
          <cell r="BM466">
            <v>0.35</v>
          </cell>
          <cell r="BN466">
            <v>0.35</v>
          </cell>
          <cell r="BO466">
            <v>0.35</v>
          </cell>
          <cell r="BP466">
            <v>0.35</v>
          </cell>
          <cell r="BQ466">
            <v>0.35</v>
          </cell>
          <cell r="BR466">
            <v>0.35</v>
          </cell>
        </row>
      </sheetData>
      <sheetData sheetId="9" refreshError="1"/>
      <sheetData sheetId="10" refreshError="1">
        <row r="8">
          <cell r="H8">
            <v>1.0189999999999999</v>
          </cell>
          <cell r="I8">
            <v>1</v>
          </cell>
          <cell r="J8">
            <v>1.0249999999999999</v>
          </cell>
          <cell r="K8">
            <v>1.0506249999999999</v>
          </cell>
          <cell r="L8">
            <v>1.0768906249999999</v>
          </cell>
          <cell r="M8">
            <v>1.1038128906249998</v>
          </cell>
          <cell r="N8">
            <v>1.1314082128906247</v>
          </cell>
          <cell r="O8">
            <v>1.1596934182128902</v>
          </cell>
          <cell r="P8">
            <v>1.1886857536682123</v>
          </cell>
          <cell r="Q8">
            <v>1.2184028975099175</v>
          </cell>
          <cell r="R8">
            <v>1.2488629699476652</v>
          </cell>
          <cell r="S8">
            <v>1.2800845441963566</v>
          </cell>
          <cell r="T8">
            <v>1.3120866578012655</v>
          </cell>
          <cell r="U8">
            <v>1.3448888242462971</v>
          </cell>
          <cell r="V8">
            <v>1.3785110448524545</v>
          </cell>
          <cell r="W8">
            <v>1.4129738209737657</v>
          </cell>
          <cell r="X8">
            <v>1.4482981664981096</v>
          </cell>
          <cell r="Y8">
            <v>1.4845056206605622</v>
          </cell>
          <cell r="Z8">
            <v>1.5216182611770761</v>
          </cell>
          <cell r="AA8">
            <v>1.5596587177065029</v>
          </cell>
          <cell r="AB8">
            <v>1.5986501856491653</v>
          </cell>
          <cell r="AC8">
            <v>1.6386164402903942</v>
          </cell>
          <cell r="AD8">
            <v>1.6795818512976539</v>
          </cell>
          <cell r="AE8">
            <v>1.721571397580095</v>
          </cell>
          <cell r="AF8">
            <v>1.7646106825195973</v>
          </cell>
          <cell r="AG8">
            <v>1.8087259495825871</v>
          </cell>
          <cell r="AH8">
            <v>1.8539440983221516</v>
          </cell>
          <cell r="AI8">
            <v>1.9002927007802053</v>
          </cell>
          <cell r="AJ8">
            <v>1.9478000182997102</v>
          </cell>
          <cell r="AK8">
            <v>1.9964950187572028</v>
          </cell>
          <cell r="AL8">
            <v>2.0464073942261325</v>
          </cell>
          <cell r="AM8">
            <v>2.0464073942261325</v>
          </cell>
          <cell r="AN8">
            <v>2.0464073942261325</v>
          </cell>
          <cell r="AO8">
            <v>2.0464073942261325</v>
          </cell>
          <cell r="AP8">
            <v>2.0464073942261325</v>
          </cell>
          <cell r="AQ8">
            <v>2.0464073942261325</v>
          </cell>
          <cell r="AR8">
            <v>2.0464073942261325</v>
          </cell>
          <cell r="AS8">
            <v>2.0464073942261325</v>
          </cell>
          <cell r="AT8">
            <v>2.0464073942261325</v>
          </cell>
          <cell r="AU8">
            <v>2.0464073942261325</v>
          </cell>
          <cell r="AV8">
            <v>2.0464073942261325</v>
          </cell>
          <cell r="AW8">
            <v>2.0464073942261325</v>
          </cell>
          <cell r="AX8">
            <v>2.0464073942261325</v>
          </cell>
          <cell r="AY8">
            <v>2.0464073942261325</v>
          </cell>
          <cell r="AZ8">
            <v>2.0464073942261325</v>
          </cell>
          <cell r="BA8">
            <v>2.0464073942261325</v>
          </cell>
          <cell r="BB8">
            <v>2.0464073942261325</v>
          </cell>
          <cell r="BC8">
            <v>2.0464073942261325</v>
          </cell>
          <cell r="BD8">
            <v>2.0464073942261325</v>
          </cell>
          <cell r="BE8">
            <v>2.0464073942261325</v>
          </cell>
          <cell r="BF8">
            <v>2.0464073942261325</v>
          </cell>
          <cell r="BG8">
            <v>2.0464073942261325</v>
          </cell>
          <cell r="BH8">
            <v>2.0464073942261325</v>
          </cell>
          <cell r="BI8">
            <v>2.0464073942261325</v>
          </cell>
          <cell r="BJ8">
            <v>2.0464073942261325</v>
          </cell>
          <cell r="BK8">
            <v>2.0464073942261325</v>
          </cell>
          <cell r="BL8">
            <v>2.0464073942261325</v>
          </cell>
          <cell r="BM8">
            <v>2.0464073942261325</v>
          </cell>
          <cell r="BN8">
            <v>2.0464073942261325</v>
          </cell>
          <cell r="BO8">
            <v>2.0464073942261325</v>
          </cell>
          <cell r="BP8">
            <v>2.0464073942261325</v>
          </cell>
          <cell r="BQ8">
            <v>2.0464073942261325</v>
          </cell>
          <cell r="BR8">
            <v>2.0464073942261325</v>
          </cell>
        </row>
        <row r="299">
          <cell r="H299">
            <v>0.97799999999999998</v>
          </cell>
          <cell r="I299">
            <v>10.586175000000001</v>
          </cell>
          <cell r="J299">
            <v>2.2945351621093746</v>
          </cell>
          <cell r="K299">
            <v>0.56323233958544916</v>
          </cell>
          <cell r="L299">
            <v>5.174012543515623</v>
          </cell>
          <cell r="M299">
            <v>6.4781730204488372</v>
          </cell>
          <cell r="N299">
            <v>5.7668306546156041</v>
          </cell>
          <cell r="O299">
            <v>8.0815986640953259</v>
          </cell>
          <cell r="P299">
            <v>14.200878096211088</v>
          </cell>
          <cell r="Q299">
            <v>13.411840410243737</v>
          </cell>
          <cell r="R299">
            <v>15.707658864755569</v>
          </cell>
          <cell r="S299">
            <v>9.6425615866079184</v>
          </cell>
          <cell r="T299">
            <v>9.343671591781769</v>
          </cell>
          <cell r="U299">
            <v>9.9972695052330032</v>
          </cell>
          <cell r="V299">
            <v>8.7397093640836641</v>
          </cell>
          <cell r="W299">
            <v>9.1751470254400047</v>
          </cell>
          <cell r="X299">
            <v>9.1034961668128354</v>
          </cell>
          <cell r="Y299">
            <v>9.06904416860759</v>
          </cell>
          <cell r="Z299">
            <v>9.5341641078242159</v>
          </cell>
          <cell r="AA299">
            <v>7.6841087512955486</v>
          </cell>
          <cell r="AB299">
            <v>10.307367692344945</v>
          </cell>
          <cell r="AC299">
            <v>17.190244796607878</v>
          </cell>
          <cell r="AD299">
            <v>27.201885126603621</v>
          </cell>
          <cell r="AE299">
            <v>11.853327577933403</v>
          </cell>
          <cell r="AF299">
            <v>10.363704868778445</v>
          </cell>
          <cell r="AG299">
            <v>6.0755676203879174</v>
          </cell>
          <cell r="AH299">
            <v>5.9737886385631649</v>
          </cell>
          <cell r="AI299">
            <v>0.39100721907353875</v>
          </cell>
          <cell r="AJ299">
            <v>0.68763680735039334</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
      <sheetName val="SALARIO ADMINISTRACION"/>
      <sheetName val="SALARIOS OBRA"/>
      <sheetName val="FACTOR PREST OBRA"/>
      <sheetName val="A.I.U."/>
      <sheetName val="INSUMOS-EQUIPOS"/>
      <sheetName val="CONCRETOS Y MORTEROS"/>
      <sheetName val="APU HIDROSAN"/>
      <sheetName val="APU ELECT"/>
      <sheetName val="APU ELECTRICOS"/>
      <sheetName val="APU "/>
      <sheetName val="PRESUPUESTO"/>
      <sheetName val="FLJ.CAJ"/>
      <sheetName val="FLJ.CAJ (2)"/>
      <sheetName val="01- PRELIMINARES"/>
      <sheetName val="02-CIMENTACIÓN"/>
      <sheetName val="03-DESAGUES E INST SUBTERR"/>
      <sheetName val="04-ESTRUCTURA"/>
      <sheetName val="05-MAMPOSTERIA"/>
      <sheetName val="06-PREFABRICADOS"/>
      <sheetName val="07-INSTALACIONES  HS Y GAS"/>
      <sheetName val="08-INST ELECTRICAS"/>
      <sheetName val="09-PAÑETES"/>
      <sheetName val="10-PISOS"/>
      <sheetName val="11-CUBIERTA E IMPERMEAB"/>
      <sheetName val="12-13-CARP. METALICA-MADERA"/>
      <sheetName val="14-ENCHAPES"/>
      <sheetName val="16-APA. SANITARIOS Y ACCESORIOS"/>
      <sheetName val="17-CIELO RASO Y DIVISIONES"/>
      <sheetName val="18-PINTURA Y ESTUCO"/>
      <sheetName val="19-CERRADURAS Y VIDRIOS"/>
      <sheetName val="20-O.EXTERIORES,ASEO,VARIOS "/>
    </sheetNames>
    <sheetDataSet>
      <sheetData sheetId="0"/>
      <sheetData sheetId="1"/>
      <sheetData sheetId="2"/>
      <sheetData sheetId="3"/>
      <sheetData sheetId="4"/>
      <sheetData sheetId="5">
        <row r="14">
          <cell r="B14">
            <v>2135.8516666666665</v>
          </cell>
        </row>
        <row r="33">
          <cell r="B33">
            <v>310.59000000000003</v>
          </cell>
        </row>
        <row r="74">
          <cell r="B74">
            <v>39882.85</v>
          </cell>
        </row>
        <row r="76">
          <cell r="B76">
            <v>37167.270000000004</v>
          </cell>
        </row>
        <row r="198">
          <cell r="B198">
            <v>10836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os"/>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Returns"/>
      <sheetName val="Balance Sheet"/>
      <sheetName val="Dividends"/>
      <sheetName val="Equipment Assumptions"/>
      <sheetName val="Budget Assumptions"/>
      <sheetName val="Material Assumptions"/>
      <sheetName val="Cash Costs"/>
      <sheetName val="Loading Type RH200W - hours"/>
      <sheetName val="Loading Type EX3600 - hours"/>
      <sheetName val="Loading Type RH120W - hours"/>
      <sheetName val="Loading Type OtherW - hours"/>
      <sheetName val="Loading Type RH40C - hours"/>
      <sheetName val="Loading Type 992C - hours"/>
      <sheetName val="Drill&amp;Blast"/>
      <sheetName val="Mine Hours"/>
      <sheetName val="MARC Rates"/>
      <sheetName val="MineSupportCostsandContractors"/>
      <sheetName val="MineEquipmentCosts"/>
      <sheetName val="EquipDeprnReplmt~"/>
      <sheetName val="Opex~"/>
      <sheetName val="Operations CAL"/>
      <sheetName val="Maintenance CAL"/>
      <sheetName val="Dates &amp; Flags"/>
      <sheetName val="Cuentas"/>
      <sheetName val="CtaGeneral-A"/>
      <sheetName val="Hoja3"/>
      <sheetName val="Hoja2"/>
      <sheetName val="Hoja1"/>
      <sheetName val="Fixed Assets~"/>
    </sheetNames>
    <sheetDataSet>
      <sheetData sheetId="0" refreshError="1"/>
      <sheetData sheetId="1" refreshError="1"/>
      <sheetData sheetId="2" refreshError="1"/>
      <sheetData sheetId="3" refreshError="1"/>
      <sheetData sheetId="4">
        <row r="3">
          <cell r="J3">
            <v>0.55000000000000004</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11">
          <cell r="A11" t="str">
            <v>Hydraulic Shovels RH200</v>
          </cell>
          <cell r="F11" t="str">
            <v>Feed</v>
          </cell>
          <cell r="G11" t="str">
            <v>Hrs</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row>
        <row r="12">
          <cell r="A12" t="str">
            <v>Hydraulic Shovels RH170</v>
          </cell>
          <cell r="F12" t="str">
            <v>Feed</v>
          </cell>
          <cell r="G12" t="str">
            <v>Hrs</v>
          </cell>
          <cell r="J12">
            <v>0</v>
          </cell>
          <cell r="K12">
            <v>0</v>
          </cell>
          <cell r="L12">
            <v>0</v>
          </cell>
          <cell r="M12">
            <v>0</v>
          </cell>
          <cell r="N12">
            <v>0</v>
          </cell>
          <cell r="O12">
            <v>0</v>
          </cell>
          <cell r="P12">
            <v>2835.2213624000001</v>
          </cell>
          <cell r="Q12">
            <v>2535.0354366749993</v>
          </cell>
          <cell r="R12">
            <v>2613.64131</v>
          </cell>
          <cell r="S12">
            <v>2402.8089658999997</v>
          </cell>
          <cell r="T12">
            <v>2473.4938686450005</v>
          </cell>
          <cell r="U12">
            <v>2464.4452424000001</v>
          </cell>
          <cell r="V12">
            <v>2622.39912</v>
          </cell>
          <cell r="W12">
            <v>2539.4440499999996</v>
          </cell>
          <cell r="X12">
            <v>2431.8425999999999</v>
          </cell>
          <cell r="Y12">
            <v>2369.9099430399997</v>
          </cell>
          <cell r="Z12">
            <v>2367.9786995200002</v>
          </cell>
          <cell r="AA12">
            <v>2738.3718758400009</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row>
        <row r="13">
          <cell r="A13" t="str">
            <v>Hydraulic Shovels RH120</v>
          </cell>
          <cell r="F13" t="str">
            <v>Feed</v>
          </cell>
          <cell r="G13" t="str">
            <v>Hrs</v>
          </cell>
          <cell r="J13">
            <v>0</v>
          </cell>
          <cell r="K13">
            <v>0</v>
          </cell>
          <cell r="L13">
            <v>0</v>
          </cell>
          <cell r="M13">
            <v>0</v>
          </cell>
          <cell r="N13">
            <v>0</v>
          </cell>
          <cell r="O13">
            <v>0</v>
          </cell>
          <cell r="P13">
            <v>1167.4440904000001</v>
          </cell>
          <cell r="Q13">
            <v>1023.5708558796875</v>
          </cell>
          <cell r="R13">
            <v>1055.3095368749998</v>
          </cell>
          <cell r="S13">
            <v>1013.6850324890621</v>
          </cell>
          <cell r="T13">
            <v>1020.3162208160621</v>
          </cell>
          <cell r="U13">
            <v>971.28136024000003</v>
          </cell>
          <cell r="V13">
            <v>1097.6329649999998</v>
          </cell>
          <cell r="W13">
            <v>1059.7295362500001</v>
          </cell>
          <cell r="X13">
            <v>1002.2139200000003</v>
          </cell>
          <cell r="Y13">
            <v>999.8057572199998</v>
          </cell>
          <cell r="Z13">
            <v>998.99101385999995</v>
          </cell>
          <cell r="AA13">
            <v>1116.742280616</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row>
        <row r="14">
          <cell r="A14" t="str">
            <v>Hydraulic Shovels Other</v>
          </cell>
          <cell r="F14" t="str">
            <v>Feed</v>
          </cell>
          <cell r="G14" t="str">
            <v>Hrs</v>
          </cell>
          <cell r="J14">
            <v>0</v>
          </cell>
          <cell r="K14">
            <v>0</v>
          </cell>
          <cell r="L14">
            <v>0</v>
          </cell>
          <cell r="M14">
            <v>0</v>
          </cell>
          <cell r="N14">
            <v>0</v>
          </cell>
          <cell r="O14">
            <v>0</v>
          </cell>
          <cell r="P14">
            <v>1053.3330138947372</v>
          </cell>
          <cell r="Q14">
            <v>1763.0885555822369</v>
          </cell>
          <cell r="R14">
            <v>1817.7580539473686</v>
          </cell>
          <cell r="S14">
            <v>1422.7158350723685</v>
          </cell>
          <cell r="T14">
            <v>1057.986968953026</v>
          </cell>
          <cell r="U14">
            <v>1007.1417089684214</v>
          </cell>
          <cell r="V14">
            <v>1244.2802842105261</v>
          </cell>
          <cell r="W14">
            <v>1367.3929500000008</v>
          </cell>
          <cell r="X14">
            <v>1186.8322736842106</v>
          </cell>
          <cell r="Y14">
            <v>1403.2361504842102</v>
          </cell>
          <cell r="Z14">
            <v>1402.0926510315787</v>
          </cell>
          <cell r="AA14">
            <v>1702.4746201768419</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row>
        <row r="15">
          <cell r="A15" t="str">
            <v>Hydraulic Shovels RH40</v>
          </cell>
          <cell r="F15" t="str">
            <v>Feed</v>
          </cell>
          <cell r="G15" t="str">
            <v>Hrs</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883.89590800044164</v>
          </cell>
          <cell r="Y15">
            <v>920.10201384246545</v>
          </cell>
          <cell r="Z15">
            <v>909.28013220430933</v>
          </cell>
          <cell r="AA15">
            <v>959.10349229670067</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row>
        <row r="16">
          <cell r="A16" t="str">
            <v>Front End Loaders</v>
          </cell>
          <cell r="F16" t="str">
            <v>Feed</v>
          </cell>
          <cell r="G16" t="str">
            <v>Hrs</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353.55836320017664</v>
          </cell>
          <cell r="Y16">
            <v>368.04080553698611</v>
          </cell>
          <cell r="Z16">
            <v>363.71205288172371</v>
          </cell>
          <cell r="AA16">
            <v>383.64139691868036</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row>
        <row r="17">
          <cell r="A17" t="str">
            <v>CAT793</v>
          </cell>
          <cell r="F17" t="str">
            <v>Feed</v>
          </cell>
          <cell r="G17" t="str">
            <v>Hrs</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row>
        <row r="18">
          <cell r="A18" t="str">
            <v>CAT789</v>
          </cell>
          <cell r="F18" t="str">
            <v>Feed</v>
          </cell>
          <cell r="G18" t="str">
            <v>Hrs</v>
          </cell>
          <cell r="J18">
            <v>0</v>
          </cell>
          <cell r="K18">
            <v>0</v>
          </cell>
          <cell r="L18">
            <v>0</v>
          </cell>
          <cell r="M18">
            <v>0</v>
          </cell>
          <cell r="N18">
            <v>0</v>
          </cell>
          <cell r="O18">
            <v>0</v>
          </cell>
          <cell r="P18">
            <v>9979.9791956480003</v>
          </cell>
          <cell r="Q18">
            <v>9024.7261545629972</v>
          </cell>
          <cell r="R18">
            <v>9931.8369779999994</v>
          </cell>
          <cell r="S18">
            <v>8986.5055324659988</v>
          </cell>
          <cell r="T18">
            <v>9300.3369461052007</v>
          </cell>
          <cell r="U18">
            <v>9217.0252065760014</v>
          </cell>
          <cell r="V18">
            <v>9860.2206912000001</v>
          </cell>
          <cell r="W18">
            <v>9548.3096279999972</v>
          </cell>
          <cell r="X18">
            <v>9143.7281759999987</v>
          </cell>
          <cell r="Y18">
            <v>9005.6577835519984</v>
          </cell>
          <cell r="Z18">
            <v>8998.3190581760009</v>
          </cell>
          <cell r="AA18">
            <v>10241.510815641604</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row>
        <row r="19">
          <cell r="A19" t="str">
            <v>CAT777</v>
          </cell>
          <cell r="F19" t="str">
            <v>Feed</v>
          </cell>
          <cell r="G19" t="str">
            <v>Hrs</v>
          </cell>
          <cell r="J19">
            <v>0</v>
          </cell>
          <cell r="K19">
            <v>0</v>
          </cell>
          <cell r="L19">
            <v>0</v>
          </cell>
          <cell r="M19">
            <v>0</v>
          </cell>
          <cell r="N19">
            <v>0</v>
          </cell>
          <cell r="O19">
            <v>0</v>
          </cell>
          <cell r="P19">
            <v>13420.542938571662</v>
          </cell>
          <cell r="Q19">
            <v>14200.336347834313</v>
          </cell>
          <cell r="R19">
            <v>13434.361556477732</v>
          </cell>
          <cell r="S19">
            <v>12145.372445045141</v>
          </cell>
          <cell r="T19">
            <v>11006.292917957609</v>
          </cell>
          <cell r="U19">
            <v>10622.821306220245</v>
          </cell>
          <cell r="V19">
            <v>12149.065828663966</v>
          </cell>
          <cell r="W19">
            <v>12244.058792307696</v>
          </cell>
          <cell r="X19">
            <v>14374.459870123013</v>
          </cell>
          <cell r="Y19">
            <v>14941.151623900398</v>
          </cell>
          <cell r="Z19">
            <v>14893.557719897628</v>
          </cell>
          <cell r="AA19">
            <v>17214.199098940207</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row>
        <row r="20">
          <cell r="A20" t="str">
            <v>Production Drills</v>
          </cell>
          <cell r="F20" t="str">
            <v>Feed</v>
          </cell>
          <cell r="G20" t="str">
            <v>Hrs</v>
          </cell>
          <cell r="J20">
            <v>872.92402526491389</v>
          </cell>
          <cell r="K20">
            <v>872.92402526491389</v>
          </cell>
          <cell r="L20">
            <v>872.92402526491389</v>
          </cell>
          <cell r="M20">
            <v>872.92402526491389</v>
          </cell>
          <cell r="N20">
            <v>872.92402526491389</v>
          </cell>
          <cell r="O20">
            <v>872.92402526491389</v>
          </cell>
          <cell r="P20">
            <v>2254.3412155616156</v>
          </cell>
          <cell r="Q20">
            <v>2180.6037875502043</v>
          </cell>
          <cell r="R20">
            <v>2245.4681844040965</v>
          </cell>
          <cell r="S20">
            <v>2036.2819772784264</v>
          </cell>
          <cell r="T20">
            <v>2000.4486578907199</v>
          </cell>
          <cell r="U20">
            <v>1963.343112878038</v>
          </cell>
          <cell r="V20">
            <v>2153.2330594724754</v>
          </cell>
          <cell r="W20">
            <v>2117.1128666333698</v>
          </cell>
          <cell r="X20">
            <v>1996.4465792857252</v>
          </cell>
          <cell r="Y20">
            <v>2007.2135719347566</v>
          </cell>
          <cell r="Z20">
            <v>2005.320949239906</v>
          </cell>
          <cell r="AA20">
            <v>2316.6308843953248</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row>
        <row r="21">
          <cell r="A21" t="str">
            <v>Coal Drills</v>
          </cell>
          <cell r="F21" t="str">
            <v>Feed</v>
          </cell>
          <cell r="G21" t="str">
            <v>Hrs</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40</v>
          </cell>
          <cell r="AK21">
            <v>40</v>
          </cell>
          <cell r="AL21">
            <v>40</v>
          </cell>
          <cell r="AM21">
            <v>40</v>
          </cell>
          <cell r="AN21">
            <v>40</v>
          </cell>
          <cell r="AO21">
            <v>40</v>
          </cell>
          <cell r="AP21">
            <v>40</v>
          </cell>
          <cell r="AQ21">
            <v>40</v>
          </cell>
          <cell r="AR21">
            <v>40</v>
          </cell>
          <cell r="AS21">
            <v>40</v>
          </cell>
          <cell r="AT21">
            <v>40</v>
          </cell>
          <cell r="AU21">
            <v>40</v>
          </cell>
          <cell r="AV21">
            <v>40</v>
          </cell>
          <cell r="AW21">
            <v>40</v>
          </cell>
          <cell r="AX21">
            <v>40</v>
          </cell>
          <cell r="AY21">
            <v>40</v>
          </cell>
          <cell r="AZ21">
            <v>40</v>
          </cell>
          <cell r="BA21">
            <v>40</v>
          </cell>
          <cell r="BB21">
            <v>40</v>
          </cell>
          <cell r="BC21">
            <v>40</v>
          </cell>
          <cell r="BD21">
            <v>40</v>
          </cell>
          <cell r="BE21">
            <v>40</v>
          </cell>
          <cell r="BF21">
            <v>40</v>
          </cell>
          <cell r="BG21">
            <v>40</v>
          </cell>
          <cell r="BH21">
            <v>40</v>
          </cell>
          <cell r="BI21">
            <v>40</v>
          </cell>
          <cell r="BJ21">
            <v>40</v>
          </cell>
          <cell r="BK21">
            <v>40</v>
          </cell>
          <cell r="BL21">
            <v>40</v>
          </cell>
          <cell r="BM21">
            <v>40</v>
          </cell>
          <cell r="BN21">
            <v>40</v>
          </cell>
          <cell r="BO21">
            <v>40</v>
          </cell>
          <cell r="BP21">
            <v>40</v>
          </cell>
          <cell r="BQ21">
            <v>40</v>
          </cell>
          <cell r="BR21">
            <v>40</v>
          </cell>
          <cell r="BS21">
            <v>40</v>
          </cell>
          <cell r="BT21">
            <v>40</v>
          </cell>
          <cell r="BU21">
            <v>40</v>
          </cell>
          <cell r="BV21">
            <v>40</v>
          </cell>
          <cell r="BW21">
            <v>40</v>
          </cell>
          <cell r="BX21">
            <v>40</v>
          </cell>
        </row>
        <row r="22">
          <cell r="A22" t="str">
            <v>Track Dozers D10</v>
          </cell>
          <cell r="F22" t="str">
            <v>Feed</v>
          </cell>
          <cell r="G22" t="str">
            <v>Hrs</v>
          </cell>
          <cell r="J22">
            <v>0</v>
          </cell>
          <cell r="K22">
            <v>0</v>
          </cell>
          <cell r="L22">
            <v>0</v>
          </cell>
          <cell r="M22">
            <v>0</v>
          </cell>
          <cell r="N22">
            <v>0</v>
          </cell>
          <cell r="O22">
            <v>0</v>
          </cell>
          <cell r="P22">
            <v>0</v>
          </cell>
          <cell r="Q22">
            <v>0</v>
          </cell>
          <cell r="R22">
            <v>0</v>
          </cell>
          <cell r="S22">
            <v>962.95718504687511</v>
          </cell>
          <cell r="T22">
            <v>2402.4981123750003</v>
          </cell>
          <cell r="U22">
            <v>2348.348465</v>
          </cell>
          <cell r="V22">
            <v>2530.1737499999999</v>
          </cell>
          <cell r="W22">
            <v>2500.02</v>
          </cell>
          <cell r="X22">
            <v>2375.75</v>
          </cell>
          <cell r="Y22">
            <v>2407.5781055000007</v>
          </cell>
          <cell r="Z22">
            <v>2382.7138714999996</v>
          </cell>
          <cell r="AA22">
            <v>2668.6529279999995</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row>
        <row r="23">
          <cell r="A23" t="str">
            <v>Track Dozers D9</v>
          </cell>
          <cell r="F23" t="str">
            <v>Feed</v>
          </cell>
          <cell r="G23" t="str">
            <v>Hrs</v>
          </cell>
          <cell r="J23">
            <v>0</v>
          </cell>
          <cell r="K23">
            <v>0</v>
          </cell>
          <cell r="L23">
            <v>0</v>
          </cell>
          <cell r="M23">
            <v>0</v>
          </cell>
          <cell r="N23">
            <v>0</v>
          </cell>
          <cell r="O23">
            <v>0</v>
          </cell>
          <cell r="P23">
            <v>1609.9975290000002</v>
          </cell>
          <cell r="Q23">
            <v>1503.6586848749998</v>
          </cell>
          <cell r="R23">
            <v>1565.8019999999999</v>
          </cell>
          <cell r="S23">
            <v>2888.8715551406253</v>
          </cell>
          <cell r="T23">
            <v>3363.4973573250004</v>
          </cell>
          <cell r="U23">
            <v>3287.6878509999997</v>
          </cell>
          <cell r="V23">
            <v>3542.24325</v>
          </cell>
          <cell r="W23">
            <v>3500.0279999999998</v>
          </cell>
          <cell r="X23">
            <v>3326.05</v>
          </cell>
          <cell r="Y23">
            <v>3370.6093477000004</v>
          </cell>
          <cell r="Z23">
            <v>3335.7994200999992</v>
          </cell>
          <cell r="AA23">
            <v>3736.1140992000001</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row>
        <row r="24">
          <cell r="A24" t="str">
            <v>Track Dozers D7</v>
          </cell>
          <cell r="F24" t="str">
            <v>Feed</v>
          </cell>
          <cell r="G24" t="str">
            <v>Hrs</v>
          </cell>
          <cell r="J24">
            <v>0</v>
          </cell>
          <cell r="K24">
            <v>0</v>
          </cell>
          <cell r="L24">
            <v>0</v>
          </cell>
          <cell r="M24">
            <v>0</v>
          </cell>
          <cell r="N24">
            <v>0</v>
          </cell>
          <cell r="O24">
            <v>0</v>
          </cell>
          <cell r="P24">
            <v>0</v>
          </cell>
          <cell r="Q24">
            <v>0</v>
          </cell>
          <cell r="R24">
            <v>0</v>
          </cell>
          <cell r="S24">
            <v>481.47859252343756</v>
          </cell>
          <cell r="T24">
            <v>480.49962247500002</v>
          </cell>
          <cell r="U24">
            <v>469.669693</v>
          </cell>
          <cell r="V24">
            <v>506.03474999999997</v>
          </cell>
          <cell r="W24">
            <v>500.00400000000002</v>
          </cell>
          <cell r="X24">
            <v>475.15</v>
          </cell>
          <cell r="Y24">
            <v>481.51562110000009</v>
          </cell>
          <cell r="Z24">
            <v>476.54277429999991</v>
          </cell>
          <cell r="AA24">
            <v>533.73058559999993</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row>
        <row r="25">
          <cell r="A25" t="str">
            <v>Wheel Dozers 834</v>
          </cell>
          <cell r="F25" t="str">
            <v>Feed</v>
          </cell>
          <cell r="G25" t="str">
            <v>Hrs</v>
          </cell>
          <cell r="J25">
            <v>0</v>
          </cell>
          <cell r="K25">
            <v>0</v>
          </cell>
          <cell r="L25">
            <v>0</v>
          </cell>
          <cell r="M25">
            <v>0</v>
          </cell>
          <cell r="N25">
            <v>0</v>
          </cell>
          <cell r="O25">
            <v>0</v>
          </cell>
          <cell r="P25">
            <v>0</v>
          </cell>
          <cell r="Q25">
            <v>1398.7522649999999</v>
          </cell>
          <cell r="R25">
            <v>1456.56</v>
          </cell>
          <cell r="S25">
            <v>1343.6611884375</v>
          </cell>
          <cell r="T25">
            <v>1340.929179</v>
          </cell>
          <cell r="U25">
            <v>1310.7061199999998</v>
          </cell>
          <cell r="V25">
            <v>1412.19</v>
          </cell>
          <cell r="W25">
            <v>1395.36</v>
          </cell>
          <cell r="X25">
            <v>1768</v>
          </cell>
          <cell r="Y25">
            <v>1791.6860320000001</v>
          </cell>
          <cell r="Z25">
            <v>1773.1824159999996</v>
          </cell>
          <cell r="AA25">
            <v>1985.9742719999999</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row>
        <row r="26">
          <cell r="A26" t="str">
            <v>Graders</v>
          </cell>
          <cell r="F26" t="str">
            <v>Feed</v>
          </cell>
          <cell r="G26" t="str">
            <v>Hrs</v>
          </cell>
          <cell r="J26">
            <v>0</v>
          </cell>
          <cell r="K26">
            <v>0</v>
          </cell>
          <cell r="L26">
            <v>0</v>
          </cell>
          <cell r="M26">
            <v>0</v>
          </cell>
          <cell r="N26">
            <v>0</v>
          </cell>
          <cell r="O26">
            <v>0</v>
          </cell>
          <cell r="P26">
            <v>1747.2841399999998</v>
          </cell>
          <cell r="Q26">
            <v>1631.8776424999999</v>
          </cell>
          <cell r="R26">
            <v>1699.32</v>
          </cell>
          <cell r="S26">
            <v>1567.60471984375</v>
          </cell>
          <cell r="T26">
            <v>1564.4173755000002</v>
          </cell>
          <cell r="U26">
            <v>1529.1571399999996</v>
          </cell>
          <cell r="V26">
            <v>1647.5550000000001</v>
          </cell>
          <cell r="W26">
            <v>1627.92</v>
          </cell>
          <cell r="X26">
            <v>1547</v>
          </cell>
          <cell r="Y26">
            <v>1567.7252780000001</v>
          </cell>
          <cell r="Z26">
            <v>1551.5346139999997</v>
          </cell>
          <cell r="AA26">
            <v>1737.727488</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row>
        <row r="27">
          <cell r="A27" t="str">
            <v>Water Trucks</v>
          </cell>
          <cell r="F27" t="str">
            <v>Feed</v>
          </cell>
          <cell r="G27" t="str">
            <v>Hrs</v>
          </cell>
          <cell r="J27">
            <v>0</v>
          </cell>
          <cell r="K27">
            <v>0</v>
          </cell>
          <cell r="L27">
            <v>0</v>
          </cell>
          <cell r="M27">
            <v>0</v>
          </cell>
          <cell r="N27">
            <v>0</v>
          </cell>
          <cell r="O27">
            <v>0</v>
          </cell>
          <cell r="P27">
            <v>873.64206999999988</v>
          </cell>
          <cell r="Q27">
            <v>815.93882124999993</v>
          </cell>
          <cell r="R27">
            <v>849.66</v>
          </cell>
          <cell r="S27">
            <v>783.802359921875</v>
          </cell>
          <cell r="T27">
            <v>782.20868775000008</v>
          </cell>
          <cell r="U27">
            <v>764.57856999999979</v>
          </cell>
          <cell r="V27">
            <v>823.77750000000003</v>
          </cell>
          <cell r="W27">
            <v>813.96</v>
          </cell>
          <cell r="X27">
            <v>773.5</v>
          </cell>
          <cell r="Y27">
            <v>783.86263900000006</v>
          </cell>
          <cell r="Z27">
            <v>775.76730699999985</v>
          </cell>
          <cell r="AA27">
            <v>868.863744</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row>
        <row r="28">
          <cell r="A28" t="str">
            <v>Ancillary Excavator 330</v>
          </cell>
          <cell r="F28" t="str">
            <v>Feed</v>
          </cell>
          <cell r="G28" t="str">
            <v>Hrs</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663</v>
          </cell>
          <cell r="Y28">
            <v>671.88226200000008</v>
          </cell>
          <cell r="Z28">
            <v>664.94340599999987</v>
          </cell>
          <cell r="AA28">
            <v>744.74035200000003</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row>
        <row r="29">
          <cell r="A29" t="str">
            <v>Crushers</v>
          </cell>
          <cell r="F29" t="str">
            <v>Feed</v>
          </cell>
          <cell r="G29" t="str">
            <v>Hrs</v>
          </cell>
          <cell r="J29">
            <v>778.78125</v>
          </cell>
          <cell r="K29">
            <v>769.5</v>
          </cell>
          <cell r="L29">
            <v>731.25</v>
          </cell>
          <cell r="M29">
            <v>741.04661250000004</v>
          </cell>
          <cell r="N29">
            <v>733.39346249999983</v>
          </cell>
          <cell r="O29">
            <v>821.40479999999991</v>
          </cell>
          <cell r="P29">
            <v>693.77458500000012</v>
          </cell>
          <cell r="Q29">
            <v>771.37073437499998</v>
          </cell>
          <cell r="R29">
            <v>726.94125000000008</v>
          </cell>
          <cell r="S29">
            <v>733.57972971679692</v>
          </cell>
          <cell r="T29">
            <v>321.67510635937498</v>
          </cell>
          <cell r="U29">
            <v>299.96858812499994</v>
          </cell>
          <cell r="V29">
            <v>338.76984375000001</v>
          </cell>
          <cell r="W29">
            <v>338.58</v>
          </cell>
          <cell r="X29">
            <v>321.75</v>
          </cell>
          <cell r="Y29">
            <v>333.47097562499999</v>
          </cell>
          <cell r="Z29">
            <v>330.02705812499994</v>
          </cell>
          <cell r="AA29">
            <v>369.63216</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row>
        <row r="30">
          <cell r="A30" t="str">
            <v>Stockpile Loaders</v>
          </cell>
          <cell r="F30" t="str">
            <v>Feed</v>
          </cell>
          <cell r="G30" t="str">
            <v>Hrs</v>
          </cell>
          <cell r="J30">
            <v>0</v>
          </cell>
          <cell r="K30">
            <v>0</v>
          </cell>
          <cell r="L30">
            <v>0</v>
          </cell>
          <cell r="M30">
            <v>0</v>
          </cell>
          <cell r="N30">
            <v>0</v>
          </cell>
          <cell r="O30">
            <v>0</v>
          </cell>
          <cell r="P30">
            <v>0</v>
          </cell>
          <cell r="Q30">
            <v>0</v>
          </cell>
          <cell r="R30">
            <v>0</v>
          </cell>
          <cell r="S30">
            <v>335.91529710937505</v>
          </cell>
          <cell r="T30">
            <v>335.23229475000005</v>
          </cell>
          <cell r="U30">
            <v>327.67652999999996</v>
          </cell>
          <cell r="V30">
            <v>353.04750000000001</v>
          </cell>
          <cell r="W30">
            <v>348.84</v>
          </cell>
          <cell r="X30">
            <v>331.5</v>
          </cell>
          <cell r="Y30">
            <v>335.94113100000004</v>
          </cell>
          <cell r="Z30">
            <v>332.47170299999993</v>
          </cell>
          <cell r="AA30">
            <v>372.37017600000001</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row>
        <row r="94">
          <cell r="A94" t="str">
            <v>Hydraulic Shovels RH200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row>
        <row r="95">
          <cell r="A95" t="str">
            <v>Hydraulic Shovels RH170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row>
        <row r="96">
          <cell r="A96" t="str">
            <v>Hydraulic Shovels RH120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row>
        <row r="97">
          <cell r="A97" t="str">
            <v>Hydraulic Shovels RH40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row>
        <row r="98">
          <cell r="A98" t="str">
            <v>Front End Loaders</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row>
        <row r="99">
          <cell r="A99" t="str">
            <v>CAT793</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row>
        <row r="100">
          <cell r="A100" t="str">
            <v>CAT789</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row>
        <row r="101">
          <cell r="A101" t="str">
            <v>CAT777</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row>
        <row r="102">
          <cell r="A102" t="str">
            <v>Production Drills</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row>
        <row r="103">
          <cell r="A103" t="str">
            <v>Coal Drills</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row>
        <row r="104">
          <cell r="A104" t="str">
            <v>Track Dozers D10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row>
        <row r="105">
          <cell r="A105" t="str">
            <v>Track Dozers D9</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row>
        <row r="106">
          <cell r="A106" t="str">
            <v>Track Dozers D7</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row>
        <row r="107">
          <cell r="A107" t="str">
            <v>Wheel Dozers 834</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row>
        <row r="108">
          <cell r="A108" t="str">
            <v>Graders</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row>
        <row r="109">
          <cell r="A109" t="str">
            <v>Water Trucks</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row>
        <row r="110">
          <cell r="A110" t="str">
            <v>Ancillary Excavator 330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row>
        <row r="111">
          <cell r="A111" t="str">
            <v>Crushers</v>
          </cell>
        </row>
        <row r="112">
          <cell r="A112" t="str">
            <v>Stockpile Loaders</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ow r="11">
          <cell r="P11" t="str">
            <v>5300  Materials and Supplies  DO NOT USE</v>
          </cell>
          <cell r="Q11" t="str">
            <v>MINING CODES</v>
          </cell>
          <cell r="S11" t="str">
            <v>5220  Utillities  DO NOT USE</v>
          </cell>
          <cell r="T11" t="str">
            <v>Process ProductionPrimary Cushing-22060100</v>
          </cell>
        </row>
        <row r="12">
          <cell r="P12" t="str">
            <v>1000  Production Statistics</v>
          </cell>
          <cell r="Q12" t="str">
            <v>Mine Drilling 22020010</v>
          </cell>
          <cell r="S12" t="str">
            <v xml:space="preserve">5221       Utilities - Electricity   </v>
          </cell>
          <cell r="T12" t="str">
            <v>Process ProductionConveying and feeding-22060110</v>
          </cell>
        </row>
        <row r="13">
          <cell r="P13" t="str">
            <v>1001      Waste Mined</v>
          </cell>
          <cell r="Q13" t="str">
            <v>Mine Blasting 22020020</v>
          </cell>
          <cell r="S13" t="str">
            <v xml:space="preserve">5222       Utilities - Natural Gas   </v>
          </cell>
          <cell r="T13" t="str">
            <v>Process ProductionGrinding-22060120</v>
          </cell>
        </row>
        <row r="14">
          <cell r="P14" t="str">
            <v>1002      Oxide Mined</v>
          </cell>
          <cell r="Q14" t="str">
            <v>Mine Loading 22020030</v>
          </cell>
          <cell r="S14" t="str">
            <v xml:space="preserve">5223       Utilities - Water   </v>
          </cell>
          <cell r="T14" t="str">
            <v>Process ProductionSAG Mill-22060121</v>
          </cell>
        </row>
        <row r="15">
          <cell r="P15" t="str">
            <v>1003      VC Sulphide Mined</v>
          </cell>
          <cell r="Q15" t="str">
            <v>Mine CAT 375 22020031</v>
          </cell>
          <cell r="S15" t="str">
            <v xml:space="preserve">5224       Utilities - Sewer   </v>
          </cell>
          <cell r="T15" t="str">
            <v>Process ProductionBall Mill 1-22060122</v>
          </cell>
        </row>
        <row r="16">
          <cell r="P16" t="str">
            <v>1004      IN Sulphide Mined</v>
          </cell>
          <cell r="Q16" t="str">
            <v>Mine CAT 994 22020032</v>
          </cell>
          <cell r="S16" t="str">
            <v xml:space="preserve">5225       Utilities - Compressed Air   </v>
          </cell>
          <cell r="T16" t="str">
            <v>Process ProductionBall Mill 2-22060123</v>
          </cell>
        </row>
        <row r="17">
          <cell r="P17" t="str">
            <v>1005      Oxide Ag HG</v>
          </cell>
          <cell r="Q17" t="str">
            <v>Mine Hydraulic Shovels 22020033</v>
          </cell>
          <cell r="S17" t="str">
            <v>5300  Materials and Supplies  DO NOT USE</v>
          </cell>
          <cell r="T17" t="str">
            <v>Process ProductionPebble Crusher-22060124</v>
          </cell>
        </row>
        <row r="18">
          <cell r="P18" t="str">
            <v>1006      VCS AG Head Grade</v>
          </cell>
          <cell r="Q18" t="str">
            <v>Mine Hauling 22020040</v>
          </cell>
          <cell r="S18" t="str">
            <v xml:space="preserve">5302       Supplies - Operating   </v>
          </cell>
          <cell r="T18" t="str">
            <v>Process ProductionLead Flotation Circuit-22060130</v>
          </cell>
        </row>
        <row r="19">
          <cell r="P19" t="str">
            <v>1007      INS AG Head Grade</v>
          </cell>
          <cell r="Q19" t="str">
            <v>Mine CAT 785 22020041</v>
          </cell>
          <cell r="S19" t="str">
            <v xml:space="preserve">5303       Supplies - Field   </v>
          </cell>
          <cell r="T19" t="str">
            <v>Process ProductionLead Regrind-22060131</v>
          </cell>
        </row>
        <row r="20">
          <cell r="P20" t="str">
            <v>1008      Oxide Pg HG</v>
          </cell>
          <cell r="Q20" t="str">
            <v>Mine CAT 789 22020042</v>
          </cell>
          <cell r="S20" t="str">
            <v xml:space="preserve">5304       Supplies - Office   </v>
          </cell>
          <cell r="T20" t="str">
            <v>Process ProductionZinc Flotation Circuit-22060140</v>
          </cell>
        </row>
        <row r="21">
          <cell r="P21" t="str">
            <v>1009       VCS Pb HG</v>
          </cell>
          <cell r="Q21" t="str">
            <v>Mine Rehandle 22020049</v>
          </cell>
          <cell r="S21" t="str">
            <v xml:space="preserve">5305       Small Equipment and Tools   </v>
          </cell>
          <cell r="T21" t="str">
            <v>Process ProductionZinc Regrind-22060141</v>
          </cell>
        </row>
        <row r="22">
          <cell r="P22" t="str">
            <v>1010       INS Pb HG</v>
          </cell>
          <cell r="Q22" t="str">
            <v>Mine Dozing 22020050</v>
          </cell>
          <cell r="S22" t="str">
            <v>5321       Grinding Balls  DO NOT USE</v>
          </cell>
          <cell r="T22" t="str">
            <v>Process ProductionConcentrate Dewatering-22060150</v>
          </cell>
        </row>
        <row r="23">
          <cell r="P23" t="str">
            <v>1011       Oxide Zn HG</v>
          </cell>
          <cell r="Q23" t="str">
            <v>Mine Road Maintenance 22020060</v>
          </cell>
          <cell r="S23" t="str">
            <v xml:space="preserve">5321010       Grinding Balls -125mm  </v>
          </cell>
          <cell r="T23" t="str">
            <v>Process ProductionThickening-22060151</v>
          </cell>
        </row>
        <row r="24">
          <cell r="P24" t="str">
            <v>1012       VCS Zn HG</v>
          </cell>
          <cell r="Q24" t="str">
            <v>Mine Dewatering 22020070</v>
          </cell>
          <cell r="S24" t="str">
            <v xml:space="preserve">5321020       Grinding Balls - 50mm  </v>
          </cell>
          <cell r="T24" t="str">
            <v>Process ProductionFiltering-22060152</v>
          </cell>
        </row>
        <row r="25">
          <cell r="P25" t="str">
            <v>1013       INS Zn HG</v>
          </cell>
          <cell r="Q25" t="str">
            <v>Mine Suport (Lighting Plants, RTD) 22020080</v>
          </cell>
          <cell r="S25" t="str">
            <v xml:space="preserve">5321030       Grinding Balls - 25mm  </v>
          </cell>
          <cell r="T25" t="str">
            <v>Process ProductionThickener/Tailings-22060160</v>
          </cell>
        </row>
        <row r="26">
          <cell r="P26" t="str">
            <v>1014      Mill Feed VCS</v>
          </cell>
          <cell r="Q26" t="str">
            <v>Mine Planning 22020510</v>
          </cell>
          <cell r="S26" t="str">
            <v xml:space="preserve">5330       Liners &amp; Bolts   </v>
          </cell>
          <cell r="T26" t="str">
            <v>Process ProductionConcentrate Loadout-22060170</v>
          </cell>
        </row>
        <row r="27">
          <cell r="P27" t="str">
            <v>1015      Mill Feed INS</v>
          </cell>
          <cell r="Q27" t="str">
            <v>Mine Survey 22020520</v>
          </cell>
          <cell r="S27" t="str">
            <v xml:space="preserve">5331       Tires   </v>
          </cell>
          <cell r="T27" t="str">
            <v>Process ProductionWater systems-22060180</v>
          </cell>
        </row>
        <row r="28">
          <cell r="P28" t="str">
            <v>1016      Mill Feed Ag HG</v>
          </cell>
          <cell r="Q28" t="str">
            <v>Mine Geology 22020530</v>
          </cell>
          <cell r="S28" t="str">
            <v xml:space="preserve">5340       Filter Cloth   </v>
          </cell>
          <cell r="T28" t="str">
            <v>Process ProductionUtilities-22060190</v>
          </cell>
        </row>
        <row r="29">
          <cell r="P29" t="str">
            <v>1017      Mill Feed Pb Head Grade</v>
          </cell>
          <cell r="Q29" t="str">
            <v>Exploration Services 22020540</v>
          </cell>
          <cell r="S29" t="str">
            <v>5350  Components &amp; Parts  DO NOT USE</v>
          </cell>
          <cell r="T29" t="str">
            <v>Process ProductionLaboratory Services-22060200</v>
          </cell>
        </row>
        <row r="30">
          <cell r="P30" t="str">
            <v>1018      Mill feed Zn HG</v>
          </cell>
          <cell r="Q30" t="str">
            <v>Mine G &amp; A 22020930</v>
          </cell>
          <cell r="S30" t="str">
            <v xml:space="preserve">5351       Mechanical   </v>
          </cell>
          <cell r="T30" t="str">
            <v>Process ProductionMetallurgical Laboratory-22060210</v>
          </cell>
        </row>
        <row r="31">
          <cell r="P31" t="str">
            <v>1019      Mill Recov Ag</v>
          </cell>
          <cell r="Q31" t="str">
            <v>MINE MAINTENANCE CODES</v>
          </cell>
          <cell r="S31" t="str">
            <v xml:space="preserve">5352       Electrical/Instrumentation   </v>
          </cell>
          <cell r="T31" t="str">
            <v>Process ProductionAdminsitration-22060930</v>
          </cell>
        </row>
        <row r="32">
          <cell r="P32" t="str">
            <v>1020      Mill Recov Pb</v>
          </cell>
          <cell r="Q32" t="str">
            <v>MMaint- Drilling 22021010</v>
          </cell>
          <cell r="S32" t="str">
            <v xml:space="preserve">5353       Ground Engaging Tools   </v>
          </cell>
          <cell r="T32" t="str">
            <v>Process MaintenancePrimary Cushing-22061100</v>
          </cell>
        </row>
        <row r="33">
          <cell r="P33" t="str">
            <v>1021      Mill Recov Zn</v>
          </cell>
          <cell r="Q33" t="str">
            <v>MMaint- Blasting 22021020</v>
          </cell>
          <cell r="S33" t="str">
            <v xml:space="preserve">5354       Piping / Plumbing   </v>
          </cell>
          <cell r="T33" t="str">
            <v>Process MaintenanceConveying and feeding-22061110</v>
          </cell>
        </row>
        <row r="34">
          <cell r="P34" t="str">
            <v>1022      Vol Pb Conc</v>
          </cell>
          <cell r="Q34" t="str">
            <v>MMaint- Loading 22021030</v>
          </cell>
          <cell r="S34" t="str">
            <v xml:space="preserve">5355       Buildings   </v>
          </cell>
          <cell r="T34" t="str">
            <v>Process MaintenanceGrinding-22061120</v>
          </cell>
        </row>
        <row r="35">
          <cell r="P35" t="str">
            <v>1023      Vol Zn Con</v>
          </cell>
          <cell r="Q35" t="str">
            <v>MMaint- CAT 375 22021031</v>
          </cell>
          <cell r="S35" t="str">
            <v xml:space="preserve">5356       Undercarriage   </v>
          </cell>
          <cell r="T35" t="str">
            <v>Process MaintenanceSAG Mill-22061121</v>
          </cell>
        </row>
        <row r="36">
          <cell r="P36" t="str">
            <v>1024      Ag in Pb con</v>
          </cell>
          <cell r="Q36" t="str">
            <v>MMaint- CAT 994 22021032</v>
          </cell>
          <cell r="S36" t="str">
            <v xml:space="preserve">5360       Rubber Wear Parts   </v>
          </cell>
          <cell r="T36" t="str">
            <v>Process MaintenanceBall Mill 1-22061122</v>
          </cell>
        </row>
        <row r="37">
          <cell r="P37" t="str">
            <v>1025      Ag in Zn con</v>
          </cell>
          <cell r="Q37" t="str">
            <v>MMaint- Hydraulic Shovels 22021033</v>
          </cell>
          <cell r="S37" t="str">
            <v xml:space="preserve">5365       Steel Sections   </v>
          </cell>
          <cell r="T37" t="str">
            <v>Process MaintenanceBall Mill 2-22061123</v>
          </cell>
        </row>
        <row r="38">
          <cell r="P38" t="str">
            <v>1026      Gross Silver Prod</v>
          </cell>
          <cell r="Q38" t="str">
            <v>MMaint- Hauling 22021040</v>
          </cell>
          <cell r="S38" t="str">
            <v>5370  Fuel Oil and Grease  DO NOT USE</v>
          </cell>
          <cell r="T38" t="str">
            <v>Process MaintenancePebble Crusher-22061124</v>
          </cell>
        </row>
        <row r="39">
          <cell r="P39" t="str">
            <v>1027      Gross Pb Prod</v>
          </cell>
          <cell r="Q39" t="str">
            <v>MMaint- CAT 785 22021041</v>
          </cell>
          <cell r="S39" t="str">
            <v xml:space="preserve">5371       Diesel   </v>
          </cell>
          <cell r="T39" t="str">
            <v>Process MaintenanceLead Flotation Circuit-22061130</v>
          </cell>
        </row>
        <row r="40">
          <cell r="P40" t="str">
            <v>1028      Gross Zn Prod</v>
          </cell>
          <cell r="Q40" t="str">
            <v>MMaint- CAT 789 22021042</v>
          </cell>
          <cell r="S40" t="str">
            <v xml:space="preserve">5372       Gasoline   </v>
          </cell>
          <cell r="T40" t="str">
            <v>Process MaintenanceLead Regrind-22061131</v>
          </cell>
        </row>
        <row r="41">
          <cell r="P41" t="str">
            <v>1029      Net Payable Ag</v>
          </cell>
          <cell r="Q41" t="str">
            <v>MMaint- Rehandle 22021049</v>
          </cell>
          <cell r="S41" t="str">
            <v xml:space="preserve">5373       Oil and Grease   </v>
          </cell>
          <cell r="T41" t="str">
            <v>Process MaintenanceZinc Flotation Circuit-22061140</v>
          </cell>
        </row>
        <row r="42">
          <cell r="P42" t="str">
            <v>1030      Net Payable Pb</v>
          </cell>
          <cell r="Q42" t="str">
            <v>MMaint- Dozing 22021050</v>
          </cell>
          <cell r="S42" t="str">
            <v xml:space="preserve">5375       General Consumables   </v>
          </cell>
          <cell r="T42" t="str">
            <v>Process MaintenanceZinc Regrind-22061141</v>
          </cell>
        </row>
        <row r="43">
          <cell r="P43" t="str">
            <v>1031      Net Payable Zn</v>
          </cell>
          <cell r="Q43" t="str">
            <v>MMaint- Road Maintenance 22021060</v>
          </cell>
          <cell r="S43" t="str">
            <v>5400  Reagents  DO NOT USE</v>
          </cell>
          <cell r="T43" t="str">
            <v>Process MaintenanceConcentrate Dewatering-22061150</v>
          </cell>
        </row>
        <row r="44">
          <cell r="P44" t="str">
            <v>1032      Gross Revenue</v>
          </cell>
          <cell r="Q44" t="str">
            <v>MMaint- Dewatering 22021070</v>
          </cell>
          <cell r="S44" t="str">
            <v>5401       Collector - Primary  DO NOT USE</v>
          </cell>
          <cell r="T44" t="str">
            <v>Process MaintenanceThickening-22061151</v>
          </cell>
        </row>
        <row r="45">
          <cell r="P45" t="str">
            <v>1033      Net Revenue</v>
          </cell>
          <cell r="Q45" t="str">
            <v>MMaint- Suport 22021080</v>
          </cell>
          <cell r="S45" t="str">
            <v xml:space="preserve">5401010           Aero 65  </v>
          </cell>
          <cell r="T45" t="str">
            <v>Process MaintenanceFiltering-22061152</v>
          </cell>
        </row>
        <row r="46">
          <cell r="P46" t="str">
            <v>5301  DO NOT USE  DO NOT USE</v>
          </cell>
          <cell r="Q46" t="str">
            <v>MMaint- G &amp; A 22021930</v>
          </cell>
          <cell r="S46" t="str">
            <v xml:space="preserve">5401020           Aero 238  </v>
          </cell>
          <cell r="T46" t="str">
            <v>Process MaintenanceThickener/Tailings-22061160</v>
          </cell>
        </row>
        <row r="47">
          <cell r="P47" t="str">
            <v>6301       Depreciation</v>
          </cell>
          <cell r="S47" t="str">
            <v xml:space="preserve">5401030           SIPX  </v>
          </cell>
          <cell r="T47" t="str">
            <v>Process MaintenanceConcentrate Loadout-22061170</v>
          </cell>
        </row>
        <row r="48">
          <cell r="P48" t="str">
            <v>5842       Leasing costs</v>
          </cell>
          <cell r="S48" t="str">
            <v xml:space="preserve">5401040           PAX  </v>
          </cell>
          <cell r="T48" t="str">
            <v>Process MaintenanceWater systems-22061180</v>
          </cell>
        </row>
        <row r="49">
          <cell r="P49" t="str">
            <v xml:space="preserve">5302       Supplies - Operating   </v>
          </cell>
          <cell r="S49" t="str">
            <v xml:space="preserve">5405       Flocculants   </v>
          </cell>
          <cell r="T49" t="str">
            <v>Process MaintenanceUtilities-22061190</v>
          </cell>
        </row>
        <row r="50">
          <cell r="P50" t="str">
            <v xml:space="preserve">5303       Supplies - Field   </v>
          </cell>
          <cell r="S50" t="str">
            <v xml:space="preserve">5410       Chemicals - Other   </v>
          </cell>
          <cell r="T50" t="str">
            <v>Process MaintenanceBuilding Maintenance-22061470</v>
          </cell>
        </row>
        <row r="51">
          <cell r="P51" t="str">
            <v xml:space="preserve">5304       Supplies - Office   </v>
          </cell>
          <cell r="S51" t="str">
            <v xml:space="preserve">5415       Frother   </v>
          </cell>
          <cell r="T51" t="str">
            <v>Process MaintenanceCraneage and Rigging Services-22061480</v>
          </cell>
        </row>
        <row r="52">
          <cell r="P52" t="str">
            <v xml:space="preserve">5305       Small Equipment and Tools   </v>
          </cell>
          <cell r="S52" t="str">
            <v xml:space="preserve">5420       Lime   </v>
          </cell>
          <cell r="T52" t="str">
            <v>Process MaintenanceAdminsitration-22061930</v>
          </cell>
        </row>
        <row r="53">
          <cell r="P53" t="str">
            <v xml:space="preserve">5306       Office Equipment   </v>
          </cell>
          <cell r="S53" t="str">
            <v>5425       Depressants  DO NOT USE</v>
          </cell>
        </row>
        <row r="54">
          <cell r="P54" t="str">
            <v xml:space="preserve">5307       Computer Equipment   </v>
          </cell>
          <cell r="S54" t="str">
            <v xml:space="preserve">5425010           Zn Oxide  </v>
          </cell>
        </row>
        <row r="55">
          <cell r="P55" t="str">
            <v xml:space="preserve">5310       Software   </v>
          </cell>
          <cell r="S55" t="str">
            <v xml:space="preserve">5425020           Na Cyanide  </v>
          </cell>
        </row>
        <row r="56">
          <cell r="P56" t="str">
            <v>5315  Explosives &amp; Accessories  DO NOT USE</v>
          </cell>
          <cell r="S56" t="str">
            <v xml:space="preserve">5430       Activator   </v>
          </cell>
        </row>
        <row r="57">
          <cell r="P57" t="str">
            <v xml:space="preserve">5316       Bulk   </v>
          </cell>
        </row>
        <row r="58">
          <cell r="P58" t="str">
            <v xml:space="preserve">5317       Accessories   </v>
          </cell>
        </row>
        <row r="59">
          <cell r="P59" t="str">
            <v xml:space="preserve">5318       Explosives   </v>
          </cell>
        </row>
        <row r="60">
          <cell r="P60" t="str">
            <v xml:space="preserve">5331  Tires   </v>
          </cell>
        </row>
        <row r="61">
          <cell r="P61" t="str">
            <v>5350  Components &amp; Parts  DO NOT USE</v>
          </cell>
        </row>
        <row r="62">
          <cell r="P62" t="str">
            <v xml:space="preserve">5351       Mechanical   </v>
          </cell>
        </row>
        <row r="63">
          <cell r="P63" t="str">
            <v xml:space="preserve">5352       Electrical/Instrumentation   </v>
          </cell>
        </row>
        <row r="64">
          <cell r="P64" t="str">
            <v xml:space="preserve">5353       Ground Engaging Tools   </v>
          </cell>
        </row>
        <row r="65">
          <cell r="P65" t="str">
            <v xml:space="preserve">5354       Piping / Plumbing   </v>
          </cell>
        </row>
        <row r="66">
          <cell r="P66" t="str">
            <v xml:space="preserve">5355       Buildings   </v>
          </cell>
        </row>
        <row r="67">
          <cell r="P67" t="str">
            <v xml:space="preserve">5356       Undercarriage   </v>
          </cell>
        </row>
        <row r="68">
          <cell r="P68" t="str">
            <v xml:space="preserve">5360       Rubber Wear Parts   </v>
          </cell>
        </row>
        <row r="69">
          <cell r="P69" t="str">
            <v xml:space="preserve">5365       Steel Sections   </v>
          </cell>
        </row>
        <row r="70">
          <cell r="P70" t="str">
            <v>5370  Fuel Oil and Grease  DO NOT USE</v>
          </cell>
        </row>
        <row r="71">
          <cell r="P71" t="str">
            <v xml:space="preserve">5371       Diesel   </v>
          </cell>
        </row>
        <row r="72">
          <cell r="P72" t="str">
            <v xml:space="preserve">5372       Gasoline   </v>
          </cell>
        </row>
        <row r="73">
          <cell r="P73" t="str">
            <v xml:space="preserve">5373       Oil and Grease   </v>
          </cell>
        </row>
        <row r="74">
          <cell r="P74" t="str">
            <v xml:space="preserve">5375       General Consumables   </v>
          </cell>
        </row>
        <row r="75">
          <cell r="P75" t="str">
            <v>5500  Contractors  DO NOT USE</v>
          </cell>
        </row>
        <row r="76">
          <cell r="P76" t="str">
            <v xml:space="preserve">5501       Contract - ECPM   </v>
          </cell>
        </row>
        <row r="77">
          <cell r="P77" t="str">
            <v xml:space="preserve">5502       Contract - Drilling Services   </v>
          </cell>
        </row>
        <row r="78">
          <cell r="P78" t="str">
            <v xml:space="preserve">5503       Contract - Maintenance and Rep   </v>
          </cell>
        </row>
        <row r="79">
          <cell r="P79" t="str">
            <v xml:space="preserve">5504       Contract - Mining   </v>
          </cell>
        </row>
        <row r="80">
          <cell r="P80" t="str">
            <v xml:space="preserve">5510       Contract - Construction   </v>
          </cell>
        </row>
        <row r="81">
          <cell r="P81" t="str">
            <v xml:space="preserve">5529       Contract - Other   </v>
          </cell>
        </row>
        <row r="82">
          <cell r="P82" t="str">
            <v>5530  Professional Fees  DO NOT USE</v>
          </cell>
        </row>
        <row r="83">
          <cell r="P83" t="str">
            <v xml:space="preserve">5534       Professional Fees: Legal Fees   </v>
          </cell>
        </row>
        <row r="84">
          <cell r="P84" t="str">
            <v xml:space="preserve">5535       IT Consulting   </v>
          </cell>
        </row>
        <row r="85">
          <cell r="P85" t="str">
            <v xml:space="preserve">5536       Other Professional Services   </v>
          </cell>
        </row>
        <row r="86">
          <cell r="P86" t="str">
            <v xml:space="preserve">5623       Permit Costs   </v>
          </cell>
        </row>
        <row r="87">
          <cell r="P87" t="str">
            <v xml:space="preserve">5624       Licenses Costs   </v>
          </cell>
        </row>
        <row r="88">
          <cell r="P88" t="str">
            <v xml:space="preserve">5625       Fines   </v>
          </cell>
        </row>
        <row r="89">
          <cell r="P89" t="str">
            <v>5640  Freight, Shipping &amp; Postage  DO NOT USE</v>
          </cell>
        </row>
        <row r="90">
          <cell r="P90" t="str">
            <v xml:space="preserve">5641       Postage   </v>
          </cell>
        </row>
        <row r="91">
          <cell r="P91" t="str">
            <v xml:space="preserve">5642       Shipping Service   </v>
          </cell>
        </row>
        <row r="92">
          <cell r="P92" t="str">
            <v xml:space="preserve">5643       Freight &amp; Delivery   </v>
          </cell>
        </row>
        <row r="93">
          <cell r="P93" t="str">
            <v xml:space="preserve">5644       Customs And Duties   </v>
          </cell>
        </row>
        <row r="94">
          <cell r="P94" t="str">
            <v>5700  Travel &amp; Entertainment  DO NOT USE</v>
          </cell>
        </row>
        <row r="95">
          <cell r="P95" t="str">
            <v xml:space="preserve">5701       Travel: Transportation   </v>
          </cell>
        </row>
        <row r="96">
          <cell r="P96" t="str">
            <v xml:space="preserve">5702       Travel: Fares   </v>
          </cell>
        </row>
        <row r="97">
          <cell r="P97" t="str">
            <v xml:space="preserve">5703       Travel: Lodging   </v>
          </cell>
        </row>
        <row r="98">
          <cell r="P98" t="str">
            <v xml:space="preserve">5704       Travel: Meals   </v>
          </cell>
        </row>
        <row r="99">
          <cell r="P99" t="str">
            <v xml:space="preserve">5705       External Visitors   </v>
          </cell>
        </row>
        <row r="100">
          <cell r="P100" t="str">
            <v xml:space="preserve">5706       Entertainment   </v>
          </cell>
        </row>
        <row r="101">
          <cell r="P101" t="str">
            <v xml:space="preserve">5710       Travel: Other   </v>
          </cell>
        </row>
        <row r="102">
          <cell r="P102" t="str">
            <v xml:space="preserve">5711       Travel: Vehicles and Other   </v>
          </cell>
        </row>
        <row r="103">
          <cell r="P103" t="str">
            <v xml:space="preserve">5712       Gasoline &amp; Minor Maint.   </v>
          </cell>
        </row>
        <row r="104">
          <cell r="P104" t="str">
            <v>5800  Other Costs  DO NOT USE</v>
          </cell>
        </row>
        <row r="105">
          <cell r="P105" t="str">
            <v xml:space="preserve">5801       Copying &amp; Reproduction   </v>
          </cell>
        </row>
        <row r="106">
          <cell r="P106" t="str">
            <v xml:space="preserve">5802       Photos and maps   </v>
          </cell>
        </row>
        <row r="107">
          <cell r="P107" t="str">
            <v xml:space="preserve">5803       Subscriptions &amp; Publications   </v>
          </cell>
        </row>
        <row r="108">
          <cell r="P108" t="str">
            <v xml:space="preserve">5804       Education, Seminars, Conferences   </v>
          </cell>
        </row>
        <row r="109">
          <cell r="P109" t="str">
            <v xml:space="preserve">5805       Membership Dues   </v>
          </cell>
        </row>
        <row r="110">
          <cell r="P110" t="str">
            <v xml:space="preserve">5808       Other General Costs   </v>
          </cell>
        </row>
        <row r="111">
          <cell r="P111" t="str">
            <v xml:space="preserve">5809       Medical Expenses   </v>
          </cell>
        </row>
      </sheetData>
      <sheetData sheetId="24" refreshError="1"/>
      <sheetData sheetId="25" refreshError="1"/>
      <sheetData sheetId="26" refreshError="1"/>
      <sheetData sheetId="27" refreshError="1"/>
      <sheetData sheetId="2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sheetName val="PRESUP"/>
      <sheetName val="Informe"/>
      <sheetName val="Cantidades"/>
    </sheetNames>
    <sheetDataSet>
      <sheetData sheetId="0"/>
      <sheetData sheetId="1">
        <row r="1">
          <cell r="A1" t="str">
            <v>DISELECSA LTDA</v>
          </cell>
          <cell r="E1" t="str">
            <v>Pagina:</v>
          </cell>
          <cell r="F1">
            <v>1</v>
          </cell>
        </row>
        <row r="2">
          <cell r="A2" t="str">
            <v xml:space="preserve">PROYECTO : CONSTRUCCION REDES EN MEDIA Y BAJA TENSION - </v>
          </cell>
          <cell r="E2" t="str">
            <v>Fecha :</v>
          </cell>
          <cell r="F2" t="str">
            <v>JUL 27/05</v>
          </cell>
        </row>
        <row r="3">
          <cell r="B3" t="str">
            <v>ETAPA 8 SECCION B - MANZ 120 y 147</v>
          </cell>
          <cell r="E3" t="str">
            <v>Informe:</v>
          </cell>
          <cell r="F3" t="str">
            <v>F. PRECIOS</v>
          </cell>
        </row>
        <row r="4">
          <cell r="A4" t="str">
            <v xml:space="preserve">URBANIZACION LOS ROBLES                       </v>
          </cell>
          <cell r="E4" t="str">
            <v xml:space="preserve"> </v>
          </cell>
        </row>
        <row r="5">
          <cell r="A5" t="str">
            <v>CASTRO TCHERASSI S.A.</v>
          </cell>
          <cell r="E5" t="str">
            <v>VERSION 01</v>
          </cell>
        </row>
        <row r="6">
          <cell r="E6" t="str">
            <v xml:space="preserve"> </v>
          </cell>
        </row>
        <row r="7">
          <cell r="A7" t="str">
            <v>ITEM</v>
          </cell>
          <cell r="B7" t="str">
            <v>DESCRIPCION</v>
          </cell>
          <cell r="C7" t="str">
            <v>UNIDAD</v>
          </cell>
          <cell r="D7" t="str">
            <v>CANT</v>
          </cell>
          <cell r="E7" t="str">
            <v>V/UNIT</v>
          </cell>
          <cell r="F7" t="str">
            <v>V/TOTAL</v>
          </cell>
        </row>
        <row r="9">
          <cell r="A9">
            <v>1</v>
          </cell>
          <cell r="B9" t="str">
            <v>REDES MEDIA Y BAJA TENSION AEREAS</v>
          </cell>
          <cell r="F9">
            <v>0</v>
          </cell>
        </row>
        <row r="10">
          <cell r="A10">
            <v>1.01</v>
          </cell>
          <cell r="B10" t="str">
            <v>Sum e Inst de Poste de Concreto de 12 x 750 Kgs ( Excv, Hincada y aplomada, Tpte)</v>
          </cell>
          <cell r="C10" t="str">
            <v>UN</v>
          </cell>
          <cell r="D10">
            <v>1</v>
          </cell>
          <cell r="E10">
            <v>699535</v>
          </cell>
          <cell r="F10">
            <v>699535</v>
          </cell>
        </row>
        <row r="11">
          <cell r="A11">
            <v>1.02</v>
          </cell>
          <cell r="B11" t="str">
            <v>Sum e Inst de Poste Autosoportado de Concreto de 12 x 1750 Kgs (Hincada y aplomada, Tpte)</v>
          </cell>
          <cell r="C11" t="str">
            <v>UN</v>
          </cell>
          <cell r="D11">
            <v>2</v>
          </cell>
          <cell r="E11">
            <v>1730445</v>
          </cell>
          <cell r="F11">
            <v>3460890</v>
          </cell>
        </row>
        <row r="12">
          <cell r="A12">
            <v>1.03</v>
          </cell>
          <cell r="B12" t="str">
            <v xml:space="preserve">Construccion de Base Autosoportada </v>
          </cell>
          <cell r="C12" t="str">
            <v>UN</v>
          </cell>
          <cell r="D12">
            <v>2</v>
          </cell>
          <cell r="E12">
            <v>686236</v>
          </cell>
          <cell r="F12">
            <v>1372472</v>
          </cell>
        </row>
        <row r="13">
          <cell r="A13">
            <v>1.04</v>
          </cell>
          <cell r="B13" t="str">
            <v>Sum e Inst de Estruc Paso tipo Senc  3 FASES (LINE POST)</v>
          </cell>
          <cell r="C13" t="str">
            <v>UN</v>
          </cell>
          <cell r="D13">
            <v>0</v>
          </cell>
          <cell r="E13">
            <v>509799</v>
          </cell>
          <cell r="F13">
            <v>0</v>
          </cell>
        </row>
        <row r="14">
          <cell r="A14">
            <v>1.05</v>
          </cell>
          <cell r="B14" t="str">
            <v>Sum e Inst de Estruc Term Corrida      3 FASES (LINE POST)</v>
          </cell>
          <cell r="C14" t="str">
            <v>UN</v>
          </cell>
          <cell r="D14">
            <v>0</v>
          </cell>
          <cell r="E14">
            <v>1410677</v>
          </cell>
          <cell r="F14">
            <v>0</v>
          </cell>
        </row>
        <row r="15">
          <cell r="A15">
            <v>1.06</v>
          </cell>
          <cell r="B15" t="str">
            <v xml:space="preserve">Sum e Inst de Estructura Terminal       3 FASES </v>
          </cell>
          <cell r="C15" t="str">
            <v>UN</v>
          </cell>
          <cell r="D15">
            <v>1</v>
          </cell>
          <cell r="E15">
            <v>719772</v>
          </cell>
          <cell r="F15">
            <v>719772</v>
          </cell>
        </row>
        <row r="16">
          <cell r="A16">
            <v>1.07</v>
          </cell>
          <cell r="B16" t="str">
            <v>Sum e Inst de Estruc Paso tipo Senc   2 FASES (LINE POST)</v>
          </cell>
          <cell r="C16" t="str">
            <v>UN</v>
          </cell>
          <cell r="D16">
            <v>0</v>
          </cell>
          <cell r="E16">
            <v>399350</v>
          </cell>
          <cell r="F16">
            <v>0</v>
          </cell>
        </row>
        <row r="17">
          <cell r="A17">
            <v>1.08</v>
          </cell>
          <cell r="B17" t="str">
            <v>Sum e Inst de Estructura de Terminal Corrida      2 FASES</v>
          </cell>
          <cell r="C17" t="str">
            <v>UN</v>
          </cell>
          <cell r="E17">
            <v>1057487</v>
          </cell>
          <cell r="F17">
            <v>0</v>
          </cell>
        </row>
        <row r="18">
          <cell r="A18">
            <v>1.0900000000000001</v>
          </cell>
          <cell r="B18" t="str">
            <v>Sum e Inst de Estructura Terminal       2 FASES</v>
          </cell>
          <cell r="C18" t="str">
            <v>UN</v>
          </cell>
          <cell r="D18">
            <v>2</v>
          </cell>
          <cell r="E18">
            <v>602437</v>
          </cell>
          <cell r="F18">
            <v>1204874</v>
          </cell>
        </row>
        <row r="19">
          <cell r="A19">
            <v>1.1000000000000001</v>
          </cell>
          <cell r="B19" t="str">
            <v>Sum e Inst de Retenida Directa a tierra</v>
          </cell>
          <cell r="C19" t="str">
            <v>UN</v>
          </cell>
          <cell r="D19">
            <v>0</v>
          </cell>
          <cell r="E19">
            <v>147313</v>
          </cell>
          <cell r="F19">
            <v>0</v>
          </cell>
        </row>
        <row r="20">
          <cell r="A20">
            <v>1.1100000000000001</v>
          </cell>
          <cell r="B20" t="str">
            <v>Sum e Inst de Retenida Doble a tierra</v>
          </cell>
          <cell r="C20" t="str">
            <v>UN</v>
          </cell>
          <cell r="D20">
            <v>0</v>
          </cell>
          <cell r="E20">
            <v>250116</v>
          </cell>
          <cell r="F20">
            <v>0</v>
          </cell>
        </row>
        <row r="21">
          <cell r="A21">
            <v>1.1200000000000001</v>
          </cell>
          <cell r="B21" t="str">
            <v>Sum e Inst de Cruceta auxiliar para protecciones de transformador</v>
          </cell>
          <cell r="C21" t="str">
            <v>UN</v>
          </cell>
          <cell r="D21">
            <v>3</v>
          </cell>
          <cell r="E21">
            <v>167486</v>
          </cell>
          <cell r="F21">
            <v>502458</v>
          </cell>
        </row>
        <row r="22">
          <cell r="A22">
            <v>1.1299999999999999</v>
          </cell>
          <cell r="B22" t="str">
            <v>Sum e Inst de Transformador de  25 kva 13.200 v (Incluye Protecciones , y herrajes y bajante a tierra)</v>
          </cell>
          <cell r="C22" t="str">
            <v>UN</v>
          </cell>
          <cell r="D22">
            <v>1</v>
          </cell>
          <cell r="E22">
            <v>3793609</v>
          </cell>
          <cell r="F22">
            <v>3793609</v>
          </cell>
        </row>
        <row r="23">
          <cell r="A23">
            <v>1.1399999999999999</v>
          </cell>
          <cell r="B23" t="str">
            <v>Sum e Inst de Transformador de 37,5 kva 13.200 v , conexión en caliente (Incluye Protecciones , y herrajes y bajante a tierra)</v>
          </cell>
          <cell r="C23" t="str">
            <v>UN</v>
          </cell>
          <cell r="D23">
            <v>1</v>
          </cell>
          <cell r="E23">
            <v>4200432</v>
          </cell>
          <cell r="F23">
            <v>4200432</v>
          </cell>
        </row>
        <row r="24">
          <cell r="A24">
            <v>1.1499999999999999</v>
          </cell>
          <cell r="B24" t="str">
            <v>Sum e Inst de Transformador de  50 kva 13.200 v , conexión en caliente (Incluye Protecciones , y herrajes y bajante a tierra)</v>
          </cell>
          <cell r="C24" t="str">
            <v>UN</v>
          </cell>
          <cell r="D24">
            <v>1</v>
          </cell>
          <cell r="E24">
            <v>4944520</v>
          </cell>
          <cell r="F24">
            <v>4944520</v>
          </cell>
        </row>
        <row r="25">
          <cell r="A25">
            <v>1.1599999999999999</v>
          </cell>
          <cell r="B25" t="str">
            <v xml:space="preserve">Instalación de bajante y conexión de Transformador red sec. Trenzada </v>
          </cell>
          <cell r="C25" t="str">
            <v>UN</v>
          </cell>
          <cell r="D25">
            <v>3</v>
          </cell>
          <cell r="E25">
            <v>245429</v>
          </cell>
          <cell r="F25">
            <v>736287</v>
          </cell>
        </row>
        <row r="26">
          <cell r="A26">
            <v>1.17</v>
          </cell>
          <cell r="B26" t="str">
            <v>Sum e Inst de Seccionamiento de línea 3F - 100 Amp  (Incluye Protecciones  y herrajes . Montaje en caliente)</v>
          </cell>
          <cell r="C26" t="str">
            <v>UN</v>
          </cell>
          <cell r="E26">
            <v>882804</v>
          </cell>
          <cell r="F26">
            <v>0</v>
          </cell>
        </row>
        <row r="27">
          <cell r="A27">
            <v>1.18</v>
          </cell>
          <cell r="B27" t="str">
            <v xml:space="preserve">Sum e Inst de Seccionamiento de línea 3F - 100 Amp en caliente (Incluye Protecciones, Aisladores  y herrajes) . </v>
          </cell>
          <cell r="C27" t="str">
            <v>UN</v>
          </cell>
          <cell r="E27">
            <v>879375</v>
          </cell>
          <cell r="F27">
            <v>0</v>
          </cell>
        </row>
        <row r="28">
          <cell r="A28">
            <v>1.19</v>
          </cell>
          <cell r="B28" t="str">
            <v xml:space="preserve">Sum e Inst de Seccionamiento de línea 2F - 100 Amp  en caliente (Incluye Protecciones, Aisladores  y herrajes) . </v>
          </cell>
          <cell r="C28" t="str">
            <v>UN</v>
          </cell>
          <cell r="D28">
            <v>0</v>
          </cell>
          <cell r="E28">
            <v>584536</v>
          </cell>
          <cell r="F28">
            <v>0</v>
          </cell>
        </row>
        <row r="29">
          <cell r="A29">
            <v>1.2</v>
          </cell>
          <cell r="B29" t="str">
            <v>Sum, riega y tendido de Cable Tipo ACSR No 1/0  - 3 hilos</v>
          </cell>
          <cell r="C29" t="str">
            <v>ML</v>
          </cell>
          <cell r="D29">
            <v>35</v>
          </cell>
          <cell r="E29">
            <v>9716</v>
          </cell>
          <cell r="F29">
            <v>340060</v>
          </cell>
        </row>
        <row r="30">
          <cell r="A30">
            <v>1.21</v>
          </cell>
          <cell r="B30" t="str">
            <v>Sum, riega y tendido de Cable Tipo ACSR No 1/0  - 2 hilos</v>
          </cell>
          <cell r="C30" t="str">
            <v>ML</v>
          </cell>
          <cell r="D30">
            <v>60</v>
          </cell>
          <cell r="E30">
            <v>6478</v>
          </cell>
          <cell r="F30">
            <v>388680</v>
          </cell>
        </row>
        <row r="31">
          <cell r="A31">
            <v>1.22</v>
          </cell>
          <cell r="B31" t="str">
            <v>Sum, riega y tendido de Cable Tipo ACSR No 4/0  - 3 hilos</v>
          </cell>
          <cell r="C31" t="str">
            <v>ML</v>
          </cell>
          <cell r="E31">
            <v>16835</v>
          </cell>
          <cell r="F31">
            <v>0</v>
          </cell>
        </row>
        <row r="32">
          <cell r="A32">
            <v>1.23</v>
          </cell>
          <cell r="B32" t="str">
            <v>Sum, riega y tendido de Cable Tipo ACSR No 4/0  - 2 hilos</v>
          </cell>
          <cell r="C32" t="str">
            <v>ML</v>
          </cell>
          <cell r="E32">
            <v>10703</v>
          </cell>
          <cell r="F32">
            <v>0</v>
          </cell>
        </row>
        <row r="33">
          <cell r="A33">
            <v>1.24</v>
          </cell>
          <cell r="B33" t="str">
            <v xml:space="preserve">Remodelación de redes en MT existentes </v>
          </cell>
          <cell r="C33" t="str">
            <v>GLO</v>
          </cell>
          <cell r="D33">
            <v>1</v>
          </cell>
          <cell r="E33">
            <v>2121981</v>
          </cell>
          <cell r="F33">
            <v>2121981</v>
          </cell>
        </row>
        <row r="34">
          <cell r="B34" t="str">
            <v>SUBTOTAL REDES MEDIA TENSION</v>
          </cell>
          <cell r="F34">
            <v>24485570</v>
          </cell>
        </row>
        <row r="36">
          <cell r="A36">
            <v>2</v>
          </cell>
          <cell r="B36" t="str">
            <v>REDES BAJA TENSION</v>
          </cell>
        </row>
        <row r="37">
          <cell r="A37">
            <v>2.0099999999999998</v>
          </cell>
          <cell r="B37" t="str">
            <v>Sum e Inst de Poste de Concreto de 9 x 510 Kgs ( Excv, Hincada y aplomada, Tpte)</v>
          </cell>
          <cell r="C37" t="str">
            <v>UN</v>
          </cell>
          <cell r="D37">
            <v>4</v>
          </cell>
          <cell r="E37">
            <v>413416</v>
          </cell>
          <cell r="F37">
            <v>1653664</v>
          </cell>
        </row>
        <row r="38">
          <cell r="A38">
            <v>2.02</v>
          </cell>
          <cell r="B38" t="str">
            <v>Sum e Inst de Poste Autosoportado de Concreto de 9 x 1500 Kgs (Hincada y aplomada, Tpte)</v>
          </cell>
          <cell r="C38" t="str">
            <v>UN</v>
          </cell>
          <cell r="D38">
            <v>2</v>
          </cell>
          <cell r="E38">
            <v>909743</v>
          </cell>
          <cell r="F38">
            <v>1819486</v>
          </cell>
        </row>
        <row r="39">
          <cell r="A39">
            <v>2.0299999999999998</v>
          </cell>
          <cell r="B39" t="str">
            <v xml:space="preserve">Construccion de Base Autosoportada </v>
          </cell>
          <cell r="C39" t="str">
            <v>UN</v>
          </cell>
          <cell r="D39">
            <v>2</v>
          </cell>
          <cell r="E39">
            <v>610335</v>
          </cell>
          <cell r="F39">
            <v>1220670</v>
          </cell>
        </row>
        <row r="40">
          <cell r="A40">
            <v>2.04</v>
          </cell>
          <cell r="B40" t="str">
            <v xml:space="preserve">Estructura sec tipo alineación en  poste   prim ó sec. </v>
          </cell>
          <cell r="C40" t="str">
            <v>UN</v>
          </cell>
          <cell r="D40">
            <v>2</v>
          </cell>
          <cell r="E40">
            <v>15021</v>
          </cell>
          <cell r="F40">
            <v>30042</v>
          </cell>
        </row>
        <row r="41">
          <cell r="A41">
            <v>2.0499999999999998</v>
          </cell>
          <cell r="B41" t="str">
            <v xml:space="preserve">Estructura sec alineación en angulo  en  poste   prim ó sec. </v>
          </cell>
          <cell r="C41" t="str">
            <v>UN</v>
          </cell>
          <cell r="D41">
            <v>0</v>
          </cell>
          <cell r="E41">
            <v>21936</v>
          </cell>
          <cell r="F41">
            <v>0</v>
          </cell>
        </row>
        <row r="42">
          <cell r="A42">
            <v>2.06</v>
          </cell>
          <cell r="B42" t="str">
            <v xml:space="preserve">Estructura secund.  Fin de línea en  poste  prim ó sec. </v>
          </cell>
          <cell r="C42" t="str">
            <v>UN</v>
          </cell>
          <cell r="D42">
            <v>8</v>
          </cell>
          <cell r="E42">
            <v>31363</v>
          </cell>
          <cell r="F42">
            <v>250904</v>
          </cell>
        </row>
        <row r="43">
          <cell r="A43">
            <v>2.0699999999999998</v>
          </cell>
          <cell r="B43" t="str">
            <v xml:space="preserve">Estructura secund. Tipo anclaje en  poste prim ó sec  </v>
          </cell>
          <cell r="C43" t="str">
            <v>UN</v>
          </cell>
          <cell r="D43">
            <v>2</v>
          </cell>
          <cell r="E43">
            <v>51178</v>
          </cell>
          <cell r="F43">
            <v>102356</v>
          </cell>
        </row>
        <row r="44">
          <cell r="A44">
            <v>2.08</v>
          </cell>
          <cell r="B44" t="str">
            <v>Cruce aereo puenteado red secundaria  a neutro desnudo (tipo SAX1)</v>
          </cell>
          <cell r="C44" t="str">
            <v>UN</v>
          </cell>
          <cell r="D44">
            <v>2</v>
          </cell>
          <cell r="E44">
            <v>44549</v>
          </cell>
          <cell r="F44">
            <v>89098</v>
          </cell>
        </row>
        <row r="45">
          <cell r="A45">
            <v>2.09</v>
          </cell>
          <cell r="B45" t="str">
            <v>Sum e inst de tapones selladores y conector aislado de perforacion para puentes, cruces, aterrizaje, alumbrado publico y derivacion de cajas de abonados red trenzada</v>
          </cell>
          <cell r="C45" t="str">
            <v>Glo</v>
          </cell>
          <cell r="D45">
            <v>1</v>
          </cell>
          <cell r="E45">
            <v>1237703</v>
          </cell>
          <cell r="F45">
            <v>1237703</v>
          </cell>
        </row>
        <row r="46">
          <cell r="A46">
            <v>2.1</v>
          </cell>
          <cell r="B46" t="str">
            <v>Sum e inst de varilla polo a tierra cola de circuito (incluye varilla Cu, cable Cu desnudo)</v>
          </cell>
          <cell r="C46" t="str">
            <v>UN</v>
          </cell>
          <cell r="D46">
            <v>6</v>
          </cell>
          <cell r="E46">
            <v>119411</v>
          </cell>
          <cell r="F46">
            <v>716466</v>
          </cell>
        </row>
        <row r="47">
          <cell r="A47">
            <v>2.11</v>
          </cell>
          <cell r="B47" t="str">
            <v>Sum e Inst de Retenida Secundaria</v>
          </cell>
          <cell r="C47" t="str">
            <v>UN</v>
          </cell>
          <cell r="D47">
            <v>3</v>
          </cell>
          <cell r="E47">
            <v>136128</v>
          </cell>
          <cell r="F47">
            <v>408384</v>
          </cell>
        </row>
        <row r="48">
          <cell r="A48">
            <v>2.12</v>
          </cell>
          <cell r="B48" t="str">
            <v>Sum e Inst de Retenida Sec.  en Guitarra a tierra</v>
          </cell>
          <cell r="C48" t="str">
            <v>UN</v>
          </cell>
          <cell r="D48">
            <v>0</v>
          </cell>
          <cell r="E48">
            <v>196220</v>
          </cell>
          <cell r="F48">
            <v>0</v>
          </cell>
        </row>
        <row r="49">
          <cell r="A49">
            <v>2.13</v>
          </cell>
          <cell r="B49" t="str">
            <v>Sum, tendido y tensionado de Linea secundaria en cable triplex 2 x 2 + 2 AAAC- XLPE 600V</v>
          </cell>
          <cell r="C49" t="str">
            <v>ML</v>
          </cell>
          <cell r="E49">
            <v>9450.68</v>
          </cell>
          <cell r="F49">
            <v>0</v>
          </cell>
        </row>
        <row r="50">
          <cell r="A50">
            <v>2.14</v>
          </cell>
          <cell r="B50" t="str">
            <v>Sum, tendido y tensionado de Linea secundaria en cable triplex 2 x 1/0 + 1/0 AAAC- XLPE 600V</v>
          </cell>
          <cell r="C50" t="str">
            <v>ML</v>
          </cell>
          <cell r="D50">
            <v>165</v>
          </cell>
          <cell r="E50">
            <v>13431.55</v>
          </cell>
          <cell r="F50">
            <v>2216206</v>
          </cell>
        </row>
        <row r="51">
          <cell r="A51">
            <v>2.15</v>
          </cell>
          <cell r="B51" t="str">
            <v>Sum, tendido y tensionado de Linea secundaria en cable triplex 2 x 4/0 + 4/0 AAAC- XLPE 600V</v>
          </cell>
          <cell r="C51" t="str">
            <v>ML</v>
          </cell>
          <cell r="D51">
            <v>109</v>
          </cell>
          <cell r="E51">
            <v>22093.119999999999</v>
          </cell>
          <cell r="F51">
            <v>2408150.08</v>
          </cell>
        </row>
        <row r="52">
          <cell r="A52">
            <v>2.16</v>
          </cell>
          <cell r="B52" t="str">
            <v>Sum, tendido y tensionado de Linea neutro  en cable desnudo 1/0  ACSR</v>
          </cell>
          <cell r="C52" t="str">
            <v>ML</v>
          </cell>
          <cell r="D52">
            <v>25</v>
          </cell>
          <cell r="E52">
            <v>2979</v>
          </cell>
          <cell r="F52">
            <v>74475</v>
          </cell>
        </row>
        <row r="53">
          <cell r="A53">
            <v>2.17</v>
          </cell>
          <cell r="B53" t="str">
            <v>Sum y montaje de Caja para acometida de 9 circuitos</v>
          </cell>
          <cell r="C53" t="str">
            <v>UN</v>
          </cell>
          <cell r="D53">
            <v>13</v>
          </cell>
          <cell r="E53">
            <v>326251</v>
          </cell>
          <cell r="F53">
            <v>4241263</v>
          </cell>
        </row>
        <row r="54">
          <cell r="A54">
            <v>2.1800000000000002</v>
          </cell>
          <cell r="B54" t="str">
            <v xml:space="preserve">Sum y montaje de Caja para acometida de 4 circuitos </v>
          </cell>
          <cell r="C54" t="str">
            <v>UN</v>
          </cell>
          <cell r="D54">
            <v>0</v>
          </cell>
          <cell r="E54">
            <v>246740</v>
          </cell>
          <cell r="F54">
            <v>0</v>
          </cell>
        </row>
        <row r="55">
          <cell r="B55" t="str">
            <v>SUBTOTAL REDES BAJA TENSION</v>
          </cell>
          <cell r="F55">
            <v>16468867.08</v>
          </cell>
        </row>
        <row r="57">
          <cell r="A57">
            <v>3</v>
          </cell>
          <cell r="B57" t="str">
            <v>ALUMBRADO - LUMINARIAS</v>
          </cell>
        </row>
        <row r="58">
          <cell r="A58">
            <v>3.01</v>
          </cell>
          <cell r="B58" t="str">
            <v>Sum e Inst de luminaria de Sodio de 150 W Incluye ( Brazo , pernos y cableados)</v>
          </cell>
          <cell r="C58" t="str">
            <v>UN</v>
          </cell>
          <cell r="D58">
            <v>10</v>
          </cell>
          <cell r="E58">
            <v>316694</v>
          </cell>
          <cell r="F58">
            <v>3166940</v>
          </cell>
        </row>
        <row r="59">
          <cell r="A59">
            <v>3.02</v>
          </cell>
          <cell r="B59" t="str">
            <v>Sum e Inst de luminaria de Sodio de 70 W Incluye ( Brazo, pernos y cableados)</v>
          </cell>
          <cell r="C59" t="str">
            <v>UN</v>
          </cell>
          <cell r="D59">
            <v>3</v>
          </cell>
          <cell r="E59">
            <v>193373</v>
          </cell>
          <cell r="F59">
            <v>580119</v>
          </cell>
        </row>
        <row r="60">
          <cell r="A60">
            <v>3.03</v>
          </cell>
          <cell r="B60" t="str">
            <v>Sum, tendido y tensionado de Linea secundaria en cable duplex 2 x 2  AAAC- XLPE 600V</v>
          </cell>
          <cell r="C60" t="str">
            <v>ML</v>
          </cell>
          <cell r="D60">
            <v>0</v>
          </cell>
          <cell r="E60">
            <v>7291</v>
          </cell>
          <cell r="F60">
            <v>0</v>
          </cell>
        </row>
        <row r="61">
          <cell r="A61">
            <v>3.04</v>
          </cell>
          <cell r="B61" t="str">
            <v>Sum e instalacion de materiales y accesorios exclusivo de alumbrado publico ( incluye herrajes,perchas, aisl.carrete, conectores aislados, tapones, retenidas )</v>
          </cell>
          <cell r="C61" t="str">
            <v>GLO</v>
          </cell>
          <cell r="D61">
            <v>0</v>
          </cell>
          <cell r="E61">
            <v>1095402</v>
          </cell>
          <cell r="F61">
            <v>0</v>
          </cell>
        </row>
        <row r="62">
          <cell r="A62">
            <v>3.05</v>
          </cell>
          <cell r="B62" t="str">
            <v>Sum e Inst de Poste de Concreto de 9 x 510 Kgs exclusivo de alumbrado ( Excv, Hincada y aplomada, Tpte)</v>
          </cell>
          <cell r="C62" t="str">
            <v>UN</v>
          </cell>
          <cell r="D62">
            <v>0</v>
          </cell>
          <cell r="E62">
            <v>413416</v>
          </cell>
          <cell r="F62">
            <v>0</v>
          </cell>
        </row>
        <row r="63">
          <cell r="A63">
            <v>3.06</v>
          </cell>
          <cell r="B63" t="str">
            <v>Sum e Inst de Poste de Concreto de 12 x 510 Kgs exclusivo de alumbrado ( Excv, Hincada y aplomada, Tpte)</v>
          </cell>
          <cell r="C63" t="str">
            <v>UN</v>
          </cell>
          <cell r="D63">
            <v>0</v>
          </cell>
          <cell r="E63">
            <v>646267</v>
          </cell>
          <cell r="F63">
            <v>0</v>
          </cell>
        </row>
        <row r="64">
          <cell r="B64" t="str">
            <v>SUBTOTAL ALUMBRADO - LUMINARIAS</v>
          </cell>
          <cell r="F64">
            <v>3747059</v>
          </cell>
        </row>
        <row r="66">
          <cell r="A66">
            <v>4</v>
          </cell>
          <cell r="B66" t="str">
            <v>ACOMETIDAS</v>
          </cell>
        </row>
        <row r="67">
          <cell r="A67">
            <v>4.01</v>
          </cell>
          <cell r="B67" t="str">
            <v>Sum y montaje de acometidas 220 V (incluye cable,  anclajes y contador 220 V)</v>
          </cell>
          <cell r="C67" t="str">
            <v>UN</v>
          </cell>
          <cell r="D67">
            <v>59</v>
          </cell>
          <cell r="E67">
            <v>294761</v>
          </cell>
          <cell r="F67">
            <v>17390899</v>
          </cell>
        </row>
        <row r="68">
          <cell r="A68" t="str">
            <v xml:space="preserve"> </v>
          </cell>
          <cell r="B68" t="str">
            <v>SUBTOTAL ACOMETIDAS</v>
          </cell>
          <cell r="F68">
            <v>17390899</v>
          </cell>
        </row>
        <row r="70">
          <cell r="B70" t="str">
            <v>SUBTOTAL COSTOS DIRECTOS</v>
          </cell>
          <cell r="F70">
            <v>62092395.079999998</v>
          </cell>
        </row>
        <row r="72">
          <cell r="B72" t="str">
            <v>ADMINISTRACION</v>
          </cell>
          <cell r="C72" t="str">
            <v>%</v>
          </cell>
          <cell r="D72">
            <v>0.08</v>
          </cell>
          <cell r="F72">
            <v>4967391.6063999999</v>
          </cell>
        </row>
        <row r="73">
          <cell r="B73" t="str">
            <v>IMPREVISTOS</v>
          </cell>
          <cell r="C73" t="str">
            <v>%</v>
          </cell>
          <cell r="D73">
            <v>0.02</v>
          </cell>
          <cell r="F73">
            <v>1241847.9016</v>
          </cell>
        </row>
        <row r="74">
          <cell r="B74" t="str">
            <v>UTILIDADES</v>
          </cell>
          <cell r="C74" t="str">
            <v>%</v>
          </cell>
          <cell r="D74">
            <v>0.05</v>
          </cell>
          <cell r="F74">
            <v>3104619.7540000002</v>
          </cell>
        </row>
        <row r="76">
          <cell r="B76" t="str">
            <v>COSTOS INDIRECTOS</v>
          </cell>
          <cell r="F76">
            <v>9313859.2620000001</v>
          </cell>
        </row>
        <row r="78">
          <cell r="B78" t="str">
            <v>VALOR IVA (16 %) SOBRE UTILIDAD ESTIMADA</v>
          </cell>
          <cell r="F78">
            <v>496739.16064000002</v>
          </cell>
        </row>
        <row r="80">
          <cell r="B80" t="str">
            <v>VALOR TOTAL PRESUPUESTO</v>
          </cell>
          <cell r="F80">
            <v>71902993.502639994</v>
          </cell>
        </row>
        <row r="83">
          <cell r="B83" t="str">
            <v>ATENTAMENTE</v>
          </cell>
        </row>
        <row r="86">
          <cell r="B86" t="str">
            <v>ING. ANGEL QUINTANA S.</v>
          </cell>
          <cell r="D86" t="str">
            <v xml:space="preserve">VoBo   ING. JAIME MERLANO </v>
          </cell>
        </row>
        <row r="87">
          <cell r="B87" t="str">
            <v>DIRECTOR DE PROYECTO</v>
          </cell>
          <cell r="D87" t="str">
            <v xml:space="preserve">             DIRECTOR TECNICO</v>
          </cell>
        </row>
        <row r="88">
          <cell r="B88" t="str">
            <v>CC.ARCHIVO</v>
          </cell>
        </row>
        <row r="90">
          <cell r="B90" t="str">
            <v>Sum y montaje de acometidas 110 V (incluye cable,  anclajes y contador 110 V)</v>
          </cell>
        </row>
      </sheetData>
      <sheetData sheetId="2"/>
      <sheetData sheetId="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ICOS"/>
      <sheetName val="deuda"/>
      <sheetName val="consumo1"/>
    </sheetNames>
    <sheetDataSet>
      <sheetData sheetId="0"/>
      <sheetData sheetId="1">
        <row r="1">
          <cell r="A1" t="str">
            <v>NIC</v>
          </cell>
          <cell r="B1" t="str">
            <v>DEUDA</v>
          </cell>
          <cell r="C1" t="str">
            <v>MESES</v>
          </cell>
        </row>
        <row r="2">
          <cell r="A2">
            <v>5012005</v>
          </cell>
          <cell r="B2">
            <v>122957</v>
          </cell>
          <cell r="C2">
            <v>40</v>
          </cell>
        </row>
        <row r="3">
          <cell r="A3">
            <v>5049861</v>
          </cell>
          <cell r="B3">
            <v>339090</v>
          </cell>
          <cell r="C3">
            <v>5</v>
          </cell>
        </row>
        <row r="4">
          <cell r="A4">
            <v>5051089</v>
          </cell>
          <cell r="B4">
            <v>54550</v>
          </cell>
          <cell r="C4">
            <v>1</v>
          </cell>
        </row>
        <row r="5">
          <cell r="A5">
            <v>5054224</v>
          </cell>
          <cell r="B5">
            <v>19640</v>
          </cell>
          <cell r="C5">
            <v>1</v>
          </cell>
        </row>
        <row r="6">
          <cell r="A6">
            <v>5059043</v>
          </cell>
          <cell r="B6">
            <v>1497930</v>
          </cell>
          <cell r="C6">
            <v>40</v>
          </cell>
        </row>
        <row r="7">
          <cell r="A7">
            <v>5059827</v>
          </cell>
          <cell r="B7">
            <v>2159589</v>
          </cell>
          <cell r="C7">
            <v>38</v>
          </cell>
        </row>
        <row r="8">
          <cell r="A8">
            <v>5059829</v>
          </cell>
          <cell r="B8">
            <v>6142595</v>
          </cell>
          <cell r="C8">
            <v>38</v>
          </cell>
        </row>
        <row r="9">
          <cell r="A9">
            <v>5059839</v>
          </cell>
          <cell r="B9">
            <v>2618083</v>
          </cell>
          <cell r="C9">
            <v>38</v>
          </cell>
        </row>
        <row r="10">
          <cell r="A10">
            <v>5060085</v>
          </cell>
          <cell r="B10">
            <v>149750</v>
          </cell>
          <cell r="C10">
            <v>1</v>
          </cell>
        </row>
        <row r="11">
          <cell r="A11">
            <v>5060385</v>
          </cell>
          <cell r="B11">
            <v>383302</v>
          </cell>
          <cell r="C11">
            <v>28</v>
          </cell>
        </row>
        <row r="12">
          <cell r="A12">
            <v>5062083</v>
          </cell>
          <cell r="B12">
            <v>15320</v>
          </cell>
          <cell r="C12">
            <v>1</v>
          </cell>
        </row>
        <row r="13">
          <cell r="A13">
            <v>5071575</v>
          </cell>
          <cell r="B13">
            <v>221383</v>
          </cell>
          <cell r="C13">
            <v>14</v>
          </cell>
        </row>
        <row r="14">
          <cell r="A14">
            <v>5071820</v>
          </cell>
          <cell r="B14">
            <v>16000</v>
          </cell>
          <cell r="C14">
            <v>1</v>
          </cell>
        </row>
        <row r="15">
          <cell r="A15">
            <v>5071824</v>
          </cell>
          <cell r="B15">
            <v>343098</v>
          </cell>
          <cell r="C15">
            <v>44</v>
          </cell>
        </row>
        <row r="16">
          <cell r="A16">
            <v>5071840</v>
          </cell>
          <cell r="B16">
            <v>486540</v>
          </cell>
          <cell r="C16">
            <v>4</v>
          </cell>
        </row>
        <row r="17">
          <cell r="A17">
            <v>5071841</v>
          </cell>
          <cell r="B17">
            <v>49480</v>
          </cell>
          <cell r="C17">
            <v>1</v>
          </cell>
        </row>
        <row r="18">
          <cell r="A18">
            <v>5071844</v>
          </cell>
          <cell r="B18">
            <v>516870</v>
          </cell>
          <cell r="C18">
            <v>8</v>
          </cell>
        </row>
        <row r="19">
          <cell r="A19">
            <v>5071866</v>
          </cell>
          <cell r="B19">
            <v>33750</v>
          </cell>
          <cell r="C19">
            <v>1</v>
          </cell>
        </row>
        <row r="20">
          <cell r="A20">
            <v>5071873</v>
          </cell>
          <cell r="B20">
            <v>11000</v>
          </cell>
          <cell r="C20">
            <v>2</v>
          </cell>
        </row>
        <row r="21">
          <cell r="A21">
            <v>5071875</v>
          </cell>
          <cell r="B21">
            <v>50950</v>
          </cell>
          <cell r="C21">
            <v>1</v>
          </cell>
        </row>
        <row r="22">
          <cell r="A22">
            <v>5071891</v>
          </cell>
          <cell r="B22">
            <v>115685</v>
          </cell>
          <cell r="C22">
            <v>53</v>
          </cell>
        </row>
        <row r="23">
          <cell r="A23">
            <v>5071904</v>
          </cell>
          <cell r="B23">
            <v>102720</v>
          </cell>
          <cell r="C23">
            <v>5</v>
          </cell>
        </row>
        <row r="24">
          <cell r="A24">
            <v>5106181</v>
          </cell>
          <cell r="B24">
            <v>26280</v>
          </cell>
          <cell r="C24">
            <v>3</v>
          </cell>
        </row>
        <row r="25">
          <cell r="A25">
            <v>5106187</v>
          </cell>
          <cell r="B25">
            <v>25360</v>
          </cell>
          <cell r="C25">
            <v>2</v>
          </cell>
        </row>
        <row r="26">
          <cell r="A26">
            <v>5106265</v>
          </cell>
          <cell r="B26">
            <v>43220</v>
          </cell>
          <cell r="C26">
            <v>1</v>
          </cell>
        </row>
        <row r="27">
          <cell r="A27">
            <v>5106270</v>
          </cell>
          <cell r="B27">
            <v>30740</v>
          </cell>
          <cell r="C27">
            <v>1</v>
          </cell>
        </row>
        <row r="28">
          <cell r="A28">
            <v>5106273</v>
          </cell>
          <cell r="B28">
            <v>186270</v>
          </cell>
          <cell r="C28">
            <v>2</v>
          </cell>
        </row>
        <row r="29">
          <cell r="A29">
            <v>5106295</v>
          </cell>
          <cell r="B29">
            <v>695740</v>
          </cell>
          <cell r="C29">
            <v>1</v>
          </cell>
        </row>
        <row r="30">
          <cell r="A30">
            <v>5106296</v>
          </cell>
          <cell r="B30">
            <v>2599895</v>
          </cell>
          <cell r="C30">
            <v>52</v>
          </cell>
        </row>
        <row r="31">
          <cell r="A31">
            <v>5106308</v>
          </cell>
          <cell r="B31">
            <v>587690</v>
          </cell>
          <cell r="C31">
            <v>8</v>
          </cell>
        </row>
        <row r="32">
          <cell r="A32">
            <v>5106310</v>
          </cell>
          <cell r="B32">
            <v>393980</v>
          </cell>
          <cell r="C32">
            <v>7</v>
          </cell>
        </row>
        <row r="33">
          <cell r="A33">
            <v>5106340</v>
          </cell>
          <cell r="B33">
            <v>219080</v>
          </cell>
          <cell r="C33">
            <v>4</v>
          </cell>
        </row>
        <row r="34">
          <cell r="A34">
            <v>5106342</v>
          </cell>
          <cell r="B34">
            <v>16720</v>
          </cell>
          <cell r="C34">
            <v>1</v>
          </cell>
        </row>
        <row r="35">
          <cell r="A35">
            <v>5106344</v>
          </cell>
          <cell r="B35">
            <v>25990</v>
          </cell>
          <cell r="C35">
            <v>1</v>
          </cell>
        </row>
        <row r="36">
          <cell r="A36">
            <v>5106346</v>
          </cell>
          <cell r="B36">
            <v>548423</v>
          </cell>
          <cell r="C36">
            <v>16</v>
          </cell>
        </row>
        <row r="37">
          <cell r="A37">
            <v>5106349</v>
          </cell>
          <cell r="B37">
            <v>1488902</v>
          </cell>
          <cell r="C37">
            <v>28</v>
          </cell>
        </row>
        <row r="38">
          <cell r="A38">
            <v>5106351</v>
          </cell>
          <cell r="B38">
            <v>43360</v>
          </cell>
          <cell r="C38">
            <v>1</v>
          </cell>
        </row>
        <row r="39">
          <cell r="A39">
            <v>5106352</v>
          </cell>
          <cell r="B39">
            <v>20240</v>
          </cell>
          <cell r="C39">
            <v>1</v>
          </cell>
        </row>
        <row r="40">
          <cell r="A40">
            <v>5106357</v>
          </cell>
          <cell r="B40">
            <v>10400</v>
          </cell>
          <cell r="C40">
            <v>1</v>
          </cell>
        </row>
        <row r="41">
          <cell r="A41">
            <v>5106505</v>
          </cell>
          <cell r="B41">
            <v>119570</v>
          </cell>
          <cell r="C41">
            <v>2</v>
          </cell>
        </row>
        <row r="42">
          <cell r="A42">
            <v>5106506</v>
          </cell>
          <cell r="B42">
            <v>31960</v>
          </cell>
          <cell r="C42">
            <v>2</v>
          </cell>
        </row>
        <row r="43">
          <cell r="A43">
            <v>5109997</v>
          </cell>
          <cell r="B43">
            <v>30000</v>
          </cell>
          <cell r="C43">
            <v>1</v>
          </cell>
        </row>
        <row r="44">
          <cell r="A44">
            <v>5110020</v>
          </cell>
          <cell r="B44">
            <v>377790</v>
          </cell>
          <cell r="C44">
            <v>7</v>
          </cell>
        </row>
        <row r="45">
          <cell r="A45">
            <v>5110329</v>
          </cell>
          <cell r="B45">
            <v>1438880</v>
          </cell>
          <cell r="C45">
            <v>48</v>
          </cell>
        </row>
        <row r="46">
          <cell r="A46">
            <v>5110351</v>
          </cell>
          <cell r="B46">
            <v>1043136</v>
          </cell>
          <cell r="C46">
            <v>40</v>
          </cell>
        </row>
        <row r="47">
          <cell r="A47">
            <v>5110393</v>
          </cell>
          <cell r="B47">
            <v>16140</v>
          </cell>
          <cell r="C47">
            <v>1</v>
          </cell>
        </row>
        <row r="48">
          <cell r="A48">
            <v>5110403</v>
          </cell>
          <cell r="B48">
            <v>820870</v>
          </cell>
          <cell r="C48">
            <v>0</v>
          </cell>
        </row>
        <row r="49">
          <cell r="A49">
            <v>5110491</v>
          </cell>
          <cell r="B49">
            <v>376130</v>
          </cell>
          <cell r="C49">
            <v>1</v>
          </cell>
        </row>
        <row r="50">
          <cell r="A50">
            <v>5110574</v>
          </cell>
          <cell r="B50">
            <v>100000</v>
          </cell>
          <cell r="C50">
            <v>4</v>
          </cell>
        </row>
        <row r="51">
          <cell r="A51">
            <v>5110620</v>
          </cell>
          <cell r="B51">
            <v>103150</v>
          </cell>
          <cell r="C51">
            <v>1</v>
          </cell>
        </row>
        <row r="52">
          <cell r="A52">
            <v>5110651</v>
          </cell>
          <cell r="B52">
            <v>91830</v>
          </cell>
          <cell r="C52">
            <v>0</v>
          </cell>
        </row>
        <row r="53">
          <cell r="A53">
            <v>5110669</v>
          </cell>
          <cell r="B53">
            <v>53220</v>
          </cell>
          <cell r="C53">
            <v>9</v>
          </cell>
        </row>
        <row r="54">
          <cell r="A54">
            <v>5110786</v>
          </cell>
          <cell r="B54">
            <v>16380</v>
          </cell>
          <cell r="C54">
            <v>1</v>
          </cell>
        </row>
        <row r="55">
          <cell r="A55">
            <v>5110823</v>
          </cell>
          <cell r="B55">
            <v>6580</v>
          </cell>
          <cell r="C55">
            <v>6</v>
          </cell>
        </row>
        <row r="56">
          <cell r="A56">
            <v>5110981</v>
          </cell>
          <cell r="B56">
            <v>417880</v>
          </cell>
          <cell r="C56">
            <v>7</v>
          </cell>
        </row>
        <row r="57">
          <cell r="A57">
            <v>5111021</v>
          </cell>
          <cell r="B57">
            <v>40000</v>
          </cell>
          <cell r="C57">
            <v>1</v>
          </cell>
        </row>
        <row r="58">
          <cell r="A58">
            <v>5111085</v>
          </cell>
          <cell r="B58">
            <v>113360</v>
          </cell>
          <cell r="C58">
            <v>1</v>
          </cell>
        </row>
        <row r="59">
          <cell r="A59">
            <v>5111148</v>
          </cell>
          <cell r="B59">
            <v>15020</v>
          </cell>
          <cell r="C59">
            <v>1</v>
          </cell>
        </row>
        <row r="60">
          <cell r="A60">
            <v>5111158</v>
          </cell>
          <cell r="B60">
            <v>18090</v>
          </cell>
          <cell r="C60">
            <v>1</v>
          </cell>
        </row>
        <row r="61">
          <cell r="A61">
            <v>5111187</v>
          </cell>
          <cell r="B61">
            <v>493850</v>
          </cell>
          <cell r="C61">
            <v>16</v>
          </cell>
        </row>
        <row r="62">
          <cell r="A62">
            <v>5111261</v>
          </cell>
          <cell r="B62">
            <v>51770</v>
          </cell>
          <cell r="C62">
            <v>1</v>
          </cell>
        </row>
        <row r="63">
          <cell r="A63">
            <v>5111271</v>
          </cell>
          <cell r="B63">
            <v>2256416</v>
          </cell>
          <cell r="C63">
            <v>53</v>
          </cell>
        </row>
        <row r="64">
          <cell r="A64">
            <v>5111343</v>
          </cell>
          <cell r="B64">
            <v>35355</v>
          </cell>
          <cell r="C64">
            <v>14</v>
          </cell>
        </row>
        <row r="65">
          <cell r="A65">
            <v>5111372</v>
          </cell>
          <cell r="B65">
            <v>19700</v>
          </cell>
          <cell r="C65">
            <v>4</v>
          </cell>
        </row>
        <row r="66">
          <cell r="A66">
            <v>5111378</v>
          </cell>
          <cell r="B66">
            <v>100000</v>
          </cell>
          <cell r="C66">
            <v>1</v>
          </cell>
        </row>
        <row r="67">
          <cell r="A67">
            <v>5111389</v>
          </cell>
          <cell r="B67">
            <v>59090</v>
          </cell>
          <cell r="C67">
            <v>1</v>
          </cell>
        </row>
        <row r="68">
          <cell r="A68">
            <v>5111400</v>
          </cell>
          <cell r="B68">
            <v>23210</v>
          </cell>
          <cell r="C68">
            <v>1</v>
          </cell>
        </row>
        <row r="69">
          <cell r="A69">
            <v>5111409</v>
          </cell>
          <cell r="B69">
            <v>22160</v>
          </cell>
          <cell r="C69">
            <v>1</v>
          </cell>
        </row>
        <row r="70">
          <cell r="A70">
            <v>5111450</v>
          </cell>
          <cell r="B70">
            <v>53660</v>
          </cell>
          <cell r="C70">
            <v>0</v>
          </cell>
        </row>
        <row r="71">
          <cell r="A71">
            <v>5111458</v>
          </cell>
          <cell r="B71">
            <v>95590</v>
          </cell>
          <cell r="C71">
            <v>1</v>
          </cell>
        </row>
        <row r="72">
          <cell r="A72">
            <v>5111500</v>
          </cell>
          <cell r="B72">
            <v>516060</v>
          </cell>
          <cell r="C72">
            <v>0</v>
          </cell>
        </row>
        <row r="73">
          <cell r="A73">
            <v>5111579</v>
          </cell>
          <cell r="B73">
            <v>582100</v>
          </cell>
          <cell r="C73">
            <v>10</v>
          </cell>
        </row>
        <row r="74">
          <cell r="A74">
            <v>5111592</v>
          </cell>
          <cell r="B74">
            <v>153127</v>
          </cell>
          <cell r="C74">
            <v>53</v>
          </cell>
        </row>
        <row r="75">
          <cell r="A75">
            <v>5111861</v>
          </cell>
          <cell r="B75">
            <v>616610</v>
          </cell>
          <cell r="C75">
            <v>0</v>
          </cell>
        </row>
        <row r="76">
          <cell r="A76">
            <v>5111869</v>
          </cell>
          <cell r="B76">
            <v>316810</v>
          </cell>
          <cell r="C76">
            <v>-1</v>
          </cell>
        </row>
        <row r="77">
          <cell r="A77">
            <v>5111927</v>
          </cell>
          <cell r="B77">
            <v>58310</v>
          </cell>
          <cell r="C77">
            <v>1</v>
          </cell>
        </row>
        <row r="78">
          <cell r="A78">
            <v>5111943</v>
          </cell>
          <cell r="B78">
            <v>370830</v>
          </cell>
          <cell r="C78">
            <v>3</v>
          </cell>
        </row>
        <row r="79">
          <cell r="A79">
            <v>5111954</v>
          </cell>
          <cell r="B79">
            <v>1574426</v>
          </cell>
          <cell r="C79">
            <v>38</v>
          </cell>
        </row>
        <row r="80">
          <cell r="A80">
            <v>5111986</v>
          </cell>
          <cell r="B80">
            <v>770180</v>
          </cell>
          <cell r="C80">
            <v>0</v>
          </cell>
        </row>
        <row r="81">
          <cell r="A81">
            <v>5111997</v>
          </cell>
          <cell r="B81">
            <v>497700</v>
          </cell>
          <cell r="C81">
            <v>-1</v>
          </cell>
        </row>
        <row r="82">
          <cell r="A82">
            <v>5112197</v>
          </cell>
          <cell r="B82">
            <v>118560</v>
          </cell>
          <cell r="C82">
            <v>5</v>
          </cell>
        </row>
        <row r="83">
          <cell r="A83">
            <v>5112208</v>
          </cell>
          <cell r="B83">
            <v>217770</v>
          </cell>
          <cell r="C83">
            <v>5</v>
          </cell>
        </row>
        <row r="84">
          <cell r="A84">
            <v>5112239</v>
          </cell>
          <cell r="B84">
            <v>37190</v>
          </cell>
          <cell r="C84">
            <v>1</v>
          </cell>
        </row>
        <row r="85">
          <cell r="A85">
            <v>5112292</v>
          </cell>
          <cell r="B85">
            <v>22750</v>
          </cell>
          <cell r="C85">
            <v>1</v>
          </cell>
        </row>
        <row r="86">
          <cell r="A86">
            <v>5112356</v>
          </cell>
          <cell r="B86">
            <v>614420</v>
          </cell>
          <cell r="C86">
            <v>8</v>
          </cell>
        </row>
        <row r="87">
          <cell r="A87">
            <v>5112416</v>
          </cell>
          <cell r="B87">
            <v>2448827</v>
          </cell>
          <cell r="C87">
            <v>16</v>
          </cell>
        </row>
        <row r="88">
          <cell r="A88">
            <v>5112427</v>
          </cell>
          <cell r="B88">
            <v>9210</v>
          </cell>
          <cell r="C88">
            <v>1</v>
          </cell>
        </row>
        <row r="89">
          <cell r="A89">
            <v>5112485</v>
          </cell>
          <cell r="B89">
            <v>152710</v>
          </cell>
          <cell r="C89">
            <v>4</v>
          </cell>
        </row>
        <row r="90">
          <cell r="A90">
            <v>5112519</v>
          </cell>
          <cell r="B90">
            <v>17210</v>
          </cell>
          <cell r="C90">
            <v>1</v>
          </cell>
        </row>
        <row r="91">
          <cell r="A91">
            <v>5112530</v>
          </cell>
          <cell r="B91">
            <v>332030</v>
          </cell>
          <cell r="C91">
            <v>6</v>
          </cell>
        </row>
        <row r="92">
          <cell r="A92">
            <v>5112574</v>
          </cell>
          <cell r="B92">
            <v>3252</v>
          </cell>
          <cell r="C92">
            <v>1</v>
          </cell>
        </row>
        <row r="93">
          <cell r="A93">
            <v>5112593</v>
          </cell>
          <cell r="B93">
            <v>90</v>
          </cell>
          <cell r="C93">
            <v>1</v>
          </cell>
        </row>
        <row r="94">
          <cell r="A94">
            <v>5112652</v>
          </cell>
          <cell r="B94">
            <v>1671450</v>
          </cell>
          <cell r="C94">
            <v>9</v>
          </cell>
        </row>
        <row r="95">
          <cell r="A95">
            <v>5112674</v>
          </cell>
          <cell r="B95">
            <v>344620</v>
          </cell>
          <cell r="C95">
            <v>4</v>
          </cell>
        </row>
        <row r="96">
          <cell r="A96">
            <v>5112748</v>
          </cell>
          <cell r="B96">
            <v>483880</v>
          </cell>
          <cell r="C96">
            <v>8</v>
          </cell>
        </row>
        <row r="97">
          <cell r="A97">
            <v>5112757</v>
          </cell>
          <cell r="B97">
            <v>415960</v>
          </cell>
          <cell r="C97">
            <v>8</v>
          </cell>
        </row>
        <row r="98">
          <cell r="A98">
            <v>5112776</v>
          </cell>
          <cell r="B98">
            <v>12730</v>
          </cell>
          <cell r="C98">
            <v>1</v>
          </cell>
        </row>
        <row r="99">
          <cell r="A99">
            <v>5112797</v>
          </cell>
          <cell r="B99">
            <v>209680</v>
          </cell>
          <cell r="C99">
            <v>6</v>
          </cell>
        </row>
        <row r="100">
          <cell r="A100">
            <v>5112815</v>
          </cell>
          <cell r="B100">
            <v>500257</v>
          </cell>
          <cell r="C100">
            <v>23</v>
          </cell>
        </row>
        <row r="101">
          <cell r="A101">
            <v>5112833</v>
          </cell>
          <cell r="B101">
            <v>194820</v>
          </cell>
          <cell r="C101">
            <v>4</v>
          </cell>
        </row>
        <row r="102">
          <cell r="A102">
            <v>5112850</v>
          </cell>
          <cell r="B102">
            <v>1522445</v>
          </cell>
          <cell r="C102">
            <v>53</v>
          </cell>
        </row>
        <row r="103">
          <cell r="A103">
            <v>5112861</v>
          </cell>
          <cell r="B103">
            <v>1360504</v>
          </cell>
          <cell r="C103">
            <v>51</v>
          </cell>
        </row>
        <row r="104">
          <cell r="A104">
            <v>5112872</v>
          </cell>
          <cell r="B104">
            <v>1054530</v>
          </cell>
          <cell r="C104">
            <v>28</v>
          </cell>
        </row>
        <row r="105">
          <cell r="A105">
            <v>5113006</v>
          </cell>
          <cell r="B105">
            <v>1064618</v>
          </cell>
          <cell r="C105">
            <v>18</v>
          </cell>
        </row>
        <row r="106">
          <cell r="A106">
            <v>5113017</v>
          </cell>
          <cell r="B106">
            <v>32840</v>
          </cell>
          <cell r="C106">
            <v>1</v>
          </cell>
        </row>
        <row r="107">
          <cell r="A107">
            <v>5113057</v>
          </cell>
          <cell r="B107">
            <v>231760</v>
          </cell>
          <cell r="C107">
            <v>-1</v>
          </cell>
        </row>
        <row r="108">
          <cell r="A108">
            <v>5113086</v>
          </cell>
          <cell r="B108">
            <v>11050</v>
          </cell>
          <cell r="C108">
            <v>1</v>
          </cell>
        </row>
        <row r="109">
          <cell r="A109">
            <v>5113097</v>
          </cell>
          <cell r="B109">
            <v>390431</v>
          </cell>
          <cell r="C109">
            <v>13</v>
          </cell>
        </row>
        <row r="110">
          <cell r="A110">
            <v>5113113</v>
          </cell>
          <cell r="B110">
            <v>1376390</v>
          </cell>
          <cell r="C110">
            <v>8</v>
          </cell>
        </row>
        <row r="111">
          <cell r="A111">
            <v>5113256</v>
          </cell>
          <cell r="B111">
            <v>273779</v>
          </cell>
          <cell r="C111">
            <v>34</v>
          </cell>
        </row>
        <row r="112">
          <cell r="A112">
            <v>5113299</v>
          </cell>
          <cell r="B112">
            <v>324570</v>
          </cell>
          <cell r="C112">
            <v>-1</v>
          </cell>
        </row>
        <row r="113">
          <cell r="A113">
            <v>5113329</v>
          </cell>
          <cell r="B113">
            <v>27150</v>
          </cell>
          <cell r="C113">
            <v>2</v>
          </cell>
        </row>
        <row r="114">
          <cell r="A114">
            <v>5113447</v>
          </cell>
          <cell r="B114">
            <v>1082290</v>
          </cell>
          <cell r="C114">
            <v>-1</v>
          </cell>
        </row>
        <row r="115">
          <cell r="A115">
            <v>5113660</v>
          </cell>
          <cell r="B115">
            <v>24880</v>
          </cell>
          <cell r="C115">
            <v>1</v>
          </cell>
        </row>
        <row r="116">
          <cell r="A116">
            <v>5113704</v>
          </cell>
          <cell r="B116">
            <v>179580</v>
          </cell>
          <cell r="C116">
            <v>7</v>
          </cell>
        </row>
        <row r="117">
          <cell r="A117">
            <v>5113714</v>
          </cell>
          <cell r="B117">
            <v>31850</v>
          </cell>
          <cell r="C117">
            <v>1</v>
          </cell>
        </row>
        <row r="118">
          <cell r="A118">
            <v>5113722</v>
          </cell>
          <cell r="B118">
            <v>36890</v>
          </cell>
          <cell r="C118">
            <v>1</v>
          </cell>
        </row>
        <row r="119">
          <cell r="A119">
            <v>5113786</v>
          </cell>
          <cell r="B119">
            <v>40820</v>
          </cell>
          <cell r="C119">
            <v>1</v>
          </cell>
        </row>
        <row r="120">
          <cell r="A120">
            <v>5113790</v>
          </cell>
          <cell r="B120">
            <v>2205820</v>
          </cell>
          <cell r="C120">
            <v>53</v>
          </cell>
        </row>
        <row r="121">
          <cell r="A121">
            <v>5113870</v>
          </cell>
          <cell r="B121">
            <v>83770</v>
          </cell>
          <cell r="C121">
            <v>-1</v>
          </cell>
        </row>
        <row r="122">
          <cell r="A122">
            <v>5113941</v>
          </cell>
          <cell r="B122">
            <v>386250</v>
          </cell>
          <cell r="C122">
            <v>-1</v>
          </cell>
        </row>
        <row r="123">
          <cell r="A123">
            <v>5113951</v>
          </cell>
          <cell r="B123">
            <v>504640</v>
          </cell>
          <cell r="C123">
            <v>0</v>
          </cell>
        </row>
        <row r="124">
          <cell r="A124">
            <v>5113981</v>
          </cell>
          <cell r="B124">
            <v>41630</v>
          </cell>
          <cell r="C124">
            <v>1</v>
          </cell>
        </row>
        <row r="125">
          <cell r="A125">
            <v>5114063</v>
          </cell>
          <cell r="B125">
            <v>24810</v>
          </cell>
          <cell r="C125">
            <v>1</v>
          </cell>
        </row>
        <row r="126">
          <cell r="A126">
            <v>5114229</v>
          </cell>
          <cell r="B126">
            <v>86700</v>
          </cell>
          <cell r="C126">
            <v>2</v>
          </cell>
        </row>
        <row r="127">
          <cell r="A127">
            <v>5114257</v>
          </cell>
          <cell r="B127">
            <v>1555861</v>
          </cell>
          <cell r="C127">
            <v>29</v>
          </cell>
        </row>
        <row r="128">
          <cell r="A128">
            <v>5114299</v>
          </cell>
          <cell r="B128">
            <v>2320129</v>
          </cell>
          <cell r="C128">
            <v>52</v>
          </cell>
        </row>
        <row r="129">
          <cell r="A129">
            <v>5114532</v>
          </cell>
          <cell r="B129">
            <v>53130</v>
          </cell>
          <cell r="C129">
            <v>1</v>
          </cell>
        </row>
        <row r="130">
          <cell r="A130">
            <v>5114570</v>
          </cell>
          <cell r="B130">
            <v>26050</v>
          </cell>
          <cell r="C130">
            <v>1</v>
          </cell>
        </row>
        <row r="131">
          <cell r="A131">
            <v>5114624</v>
          </cell>
          <cell r="B131">
            <v>32740</v>
          </cell>
          <cell r="C131">
            <v>1</v>
          </cell>
        </row>
        <row r="132">
          <cell r="A132">
            <v>5114640</v>
          </cell>
          <cell r="B132">
            <v>675730</v>
          </cell>
          <cell r="C132">
            <v>0</v>
          </cell>
        </row>
        <row r="133">
          <cell r="A133">
            <v>5114645</v>
          </cell>
          <cell r="B133">
            <v>143830</v>
          </cell>
          <cell r="C133">
            <v>5</v>
          </cell>
        </row>
        <row r="134">
          <cell r="A134">
            <v>5114650</v>
          </cell>
          <cell r="B134">
            <v>223900</v>
          </cell>
          <cell r="C134">
            <v>4</v>
          </cell>
        </row>
        <row r="135">
          <cell r="A135">
            <v>5114657</v>
          </cell>
          <cell r="B135">
            <v>18270</v>
          </cell>
          <cell r="C135">
            <v>4</v>
          </cell>
        </row>
        <row r="136">
          <cell r="A136">
            <v>5114665</v>
          </cell>
          <cell r="B136">
            <v>14540</v>
          </cell>
          <cell r="C136">
            <v>1</v>
          </cell>
        </row>
        <row r="137">
          <cell r="A137">
            <v>5114667</v>
          </cell>
          <cell r="B137">
            <v>1027350</v>
          </cell>
          <cell r="C137">
            <v>1</v>
          </cell>
        </row>
        <row r="138">
          <cell r="A138">
            <v>5114669</v>
          </cell>
          <cell r="B138">
            <v>104380</v>
          </cell>
          <cell r="C138">
            <v>-1</v>
          </cell>
        </row>
        <row r="139">
          <cell r="A139">
            <v>5114672</v>
          </cell>
          <cell r="B139">
            <v>515990</v>
          </cell>
          <cell r="C139">
            <v>1</v>
          </cell>
        </row>
        <row r="140">
          <cell r="A140">
            <v>5114674</v>
          </cell>
          <cell r="B140">
            <v>1839827</v>
          </cell>
          <cell r="C140">
            <v>52</v>
          </cell>
        </row>
        <row r="141">
          <cell r="A141">
            <v>5114677</v>
          </cell>
          <cell r="B141">
            <v>367412</v>
          </cell>
          <cell r="C141">
            <v>16</v>
          </cell>
        </row>
        <row r="142">
          <cell r="A142">
            <v>5114678</v>
          </cell>
          <cell r="B142">
            <v>148560</v>
          </cell>
          <cell r="C142">
            <v>4</v>
          </cell>
        </row>
        <row r="143">
          <cell r="A143">
            <v>5114680</v>
          </cell>
          <cell r="B143">
            <v>273570</v>
          </cell>
          <cell r="C143">
            <v>4</v>
          </cell>
        </row>
        <row r="144">
          <cell r="A144">
            <v>5114681</v>
          </cell>
          <cell r="B144">
            <v>474273</v>
          </cell>
          <cell r="C144">
            <v>31</v>
          </cell>
        </row>
        <row r="145">
          <cell r="A145">
            <v>5114694</v>
          </cell>
          <cell r="B145">
            <v>19820</v>
          </cell>
          <cell r="C145">
            <v>2</v>
          </cell>
        </row>
        <row r="146">
          <cell r="A146">
            <v>5114696</v>
          </cell>
          <cell r="B146">
            <v>2560</v>
          </cell>
          <cell r="C146">
            <v>1</v>
          </cell>
        </row>
        <row r="147">
          <cell r="A147">
            <v>5114698</v>
          </cell>
          <cell r="B147">
            <v>137340</v>
          </cell>
          <cell r="C147">
            <v>0</v>
          </cell>
        </row>
        <row r="148">
          <cell r="A148">
            <v>5114703</v>
          </cell>
          <cell r="B148">
            <v>562690</v>
          </cell>
          <cell r="C148">
            <v>7</v>
          </cell>
        </row>
        <row r="149">
          <cell r="A149">
            <v>5114713</v>
          </cell>
          <cell r="B149">
            <v>61200</v>
          </cell>
          <cell r="C149">
            <v>1</v>
          </cell>
        </row>
        <row r="150">
          <cell r="A150">
            <v>5114714</v>
          </cell>
          <cell r="B150">
            <v>49500</v>
          </cell>
          <cell r="C150">
            <v>1</v>
          </cell>
        </row>
        <row r="151">
          <cell r="A151">
            <v>5114715</v>
          </cell>
          <cell r="B151">
            <v>1526088</v>
          </cell>
          <cell r="C151">
            <v>51</v>
          </cell>
        </row>
        <row r="152">
          <cell r="A152">
            <v>5114721</v>
          </cell>
          <cell r="B152">
            <v>95912</v>
          </cell>
          <cell r="C152">
            <v>27</v>
          </cell>
        </row>
        <row r="153">
          <cell r="A153">
            <v>5114723</v>
          </cell>
          <cell r="B153">
            <v>399520</v>
          </cell>
          <cell r="C153">
            <v>0</v>
          </cell>
        </row>
        <row r="154">
          <cell r="A154">
            <v>5114728</v>
          </cell>
          <cell r="B154">
            <v>218100</v>
          </cell>
          <cell r="C154">
            <v>0</v>
          </cell>
        </row>
        <row r="155">
          <cell r="A155">
            <v>5114731</v>
          </cell>
          <cell r="B155">
            <v>0</v>
          </cell>
          <cell r="C155">
            <v>1</v>
          </cell>
        </row>
        <row r="156">
          <cell r="A156">
            <v>5114734</v>
          </cell>
          <cell r="B156">
            <v>177383</v>
          </cell>
          <cell r="C156">
            <v>16</v>
          </cell>
        </row>
        <row r="157">
          <cell r="A157">
            <v>5114737</v>
          </cell>
          <cell r="B157">
            <v>530210</v>
          </cell>
          <cell r="C157">
            <v>0</v>
          </cell>
        </row>
        <row r="158">
          <cell r="A158">
            <v>5114740</v>
          </cell>
          <cell r="B158">
            <v>398220</v>
          </cell>
          <cell r="C158">
            <v>2</v>
          </cell>
        </row>
        <row r="159">
          <cell r="A159">
            <v>5114743</v>
          </cell>
          <cell r="B159">
            <v>1048849</v>
          </cell>
          <cell r="C159">
            <v>38</v>
          </cell>
        </row>
        <row r="160">
          <cell r="A160">
            <v>5114750</v>
          </cell>
          <cell r="B160">
            <v>857090</v>
          </cell>
          <cell r="C160">
            <v>8</v>
          </cell>
        </row>
        <row r="161">
          <cell r="A161">
            <v>5114761</v>
          </cell>
          <cell r="B161">
            <v>643240</v>
          </cell>
          <cell r="C161">
            <v>2</v>
          </cell>
        </row>
        <row r="162">
          <cell r="A162">
            <v>5114772</v>
          </cell>
          <cell r="B162">
            <v>833210</v>
          </cell>
          <cell r="C162">
            <v>0</v>
          </cell>
        </row>
        <row r="163">
          <cell r="A163">
            <v>5114799</v>
          </cell>
          <cell r="B163">
            <v>56930</v>
          </cell>
          <cell r="C163">
            <v>1</v>
          </cell>
        </row>
        <row r="164">
          <cell r="A164">
            <v>5114950</v>
          </cell>
          <cell r="B164">
            <v>157210</v>
          </cell>
          <cell r="C164">
            <v>-1</v>
          </cell>
        </row>
        <row r="165">
          <cell r="A165">
            <v>5115024</v>
          </cell>
          <cell r="B165">
            <v>620577</v>
          </cell>
          <cell r="C165">
            <v>27</v>
          </cell>
        </row>
        <row r="166">
          <cell r="A166">
            <v>5115184</v>
          </cell>
          <cell r="B166">
            <v>470360</v>
          </cell>
          <cell r="C166">
            <v>9</v>
          </cell>
        </row>
        <row r="167">
          <cell r="A167">
            <v>5115242</v>
          </cell>
          <cell r="B167">
            <v>56060</v>
          </cell>
          <cell r="C167">
            <v>1</v>
          </cell>
        </row>
        <row r="168">
          <cell r="A168">
            <v>5115252</v>
          </cell>
          <cell r="B168">
            <v>30990</v>
          </cell>
          <cell r="C168">
            <v>1</v>
          </cell>
        </row>
        <row r="169">
          <cell r="A169">
            <v>5115273</v>
          </cell>
          <cell r="B169">
            <v>114250</v>
          </cell>
          <cell r="C169">
            <v>7</v>
          </cell>
        </row>
        <row r="170">
          <cell r="A170">
            <v>5115298</v>
          </cell>
          <cell r="B170">
            <v>28110</v>
          </cell>
          <cell r="C170">
            <v>1</v>
          </cell>
        </row>
        <row r="171">
          <cell r="A171">
            <v>5115348</v>
          </cell>
          <cell r="B171">
            <v>139010</v>
          </cell>
          <cell r="C171">
            <v>3</v>
          </cell>
        </row>
        <row r="172">
          <cell r="A172">
            <v>5115380</v>
          </cell>
          <cell r="B172">
            <v>2060424</v>
          </cell>
          <cell r="C172">
            <v>53</v>
          </cell>
        </row>
        <row r="173">
          <cell r="A173">
            <v>5115401</v>
          </cell>
          <cell r="B173">
            <v>77640</v>
          </cell>
          <cell r="C173">
            <v>4</v>
          </cell>
        </row>
        <row r="174">
          <cell r="A174">
            <v>5115551</v>
          </cell>
          <cell r="B174">
            <v>19130</v>
          </cell>
          <cell r="C174">
            <v>1</v>
          </cell>
        </row>
        <row r="175">
          <cell r="A175">
            <v>5115561</v>
          </cell>
          <cell r="B175">
            <v>31940</v>
          </cell>
          <cell r="C175">
            <v>2</v>
          </cell>
        </row>
        <row r="176">
          <cell r="A176">
            <v>5115583</v>
          </cell>
          <cell r="B176">
            <v>38420</v>
          </cell>
          <cell r="C176">
            <v>1</v>
          </cell>
        </row>
        <row r="177">
          <cell r="A177">
            <v>5115624</v>
          </cell>
          <cell r="B177">
            <v>867190</v>
          </cell>
          <cell r="C177">
            <v>3</v>
          </cell>
        </row>
        <row r="178">
          <cell r="A178">
            <v>5115644</v>
          </cell>
          <cell r="B178">
            <v>83630</v>
          </cell>
          <cell r="C178">
            <v>2</v>
          </cell>
        </row>
        <row r="179">
          <cell r="A179">
            <v>5115661</v>
          </cell>
          <cell r="B179">
            <v>9750</v>
          </cell>
          <cell r="C179">
            <v>1</v>
          </cell>
        </row>
        <row r="180">
          <cell r="A180">
            <v>5115671</v>
          </cell>
          <cell r="B180">
            <v>547590</v>
          </cell>
          <cell r="C180">
            <v>7</v>
          </cell>
        </row>
        <row r="181">
          <cell r="A181">
            <v>5115681</v>
          </cell>
          <cell r="B181">
            <v>43240</v>
          </cell>
          <cell r="C181">
            <v>1</v>
          </cell>
        </row>
        <row r="182">
          <cell r="A182">
            <v>5115728</v>
          </cell>
          <cell r="B182">
            <v>24970</v>
          </cell>
          <cell r="C182">
            <v>1</v>
          </cell>
        </row>
        <row r="183">
          <cell r="A183">
            <v>5115738</v>
          </cell>
          <cell r="B183">
            <v>23970</v>
          </cell>
          <cell r="C183">
            <v>2</v>
          </cell>
        </row>
        <row r="184">
          <cell r="A184">
            <v>5115848</v>
          </cell>
          <cell r="B184">
            <v>49620</v>
          </cell>
          <cell r="C184">
            <v>1</v>
          </cell>
        </row>
        <row r="185">
          <cell r="A185">
            <v>5115869</v>
          </cell>
          <cell r="B185">
            <v>25580</v>
          </cell>
          <cell r="C185">
            <v>1</v>
          </cell>
        </row>
        <row r="186">
          <cell r="A186">
            <v>5115913</v>
          </cell>
          <cell r="B186">
            <v>1494143</v>
          </cell>
          <cell r="C186">
            <v>52</v>
          </cell>
        </row>
        <row r="187">
          <cell r="A187">
            <v>5115934</v>
          </cell>
          <cell r="B187">
            <v>215650</v>
          </cell>
          <cell r="C187">
            <v>3</v>
          </cell>
        </row>
        <row r="188">
          <cell r="A188">
            <v>5115955</v>
          </cell>
          <cell r="B188">
            <v>8100</v>
          </cell>
          <cell r="C188">
            <v>1</v>
          </cell>
        </row>
        <row r="189">
          <cell r="A189">
            <v>5115965</v>
          </cell>
          <cell r="B189">
            <v>41380</v>
          </cell>
          <cell r="C189">
            <v>1</v>
          </cell>
        </row>
        <row r="190">
          <cell r="A190">
            <v>5115984</v>
          </cell>
          <cell r="B190">
            <v>2136000</v>
          </cell>
          <cell r="C190">
            <v>3</v>
          </cell>
        </row>
        <row r="191">
          <cell r="A191">
            <v>5116007</v>
          </cell>
          <cell r="B191">
            <v>45840</v>
          </cell>
          <cell r="C191">
            <v>3</v>
          </cell>
        </row>
        <row r="192">
          <cell r="A192">
            <v>5116048</v>
          </cell>
          <cell r="B192">
            <v>283650</v>
          </cell>
          <cell r="C192">
            <v>-1</v>
          </cell>
        </row>
        <row r="193">
          <cell r="A193">
            <v>5116059</v>
          </cell>
          <cell r="B193">
            <v>133330</v>
          </cell>
          <cell r="C193">
            <v>2</v>
          </cell>
        </row>
        <row r="194">
          <cell r="A194">
            <v>5116181</v>
          </cell>
          <cell r="B194">
            <v>152010</v>
          </cell>
          <cell r="C194">
            <v>1</v>
          </cell>
        </row>
        <row r="195">
          <cell r="A195">
            <v>5116191</v>
          </cell>
          <cell r="B195">
            <v>36710</v>
          </cell>
          <cell r="C195">
            <v>1</v>
          </cell>
        </row>
        <row r="196">
          <cell r="A196">
            <v>5116212</v>
          </cell>
          <cell r="B196">
            <v>192870</v>
          </cell>
          <cell r="C196">
            <v>5</v>
          </cell>
        </row>
        <row r="197">
          <cell r="A197">
            <v>5116284</v>
          </cell>
          <cell r="B197">
            <v>12400</v>
          </cell>
          <cell r="C197">
            <v>2</v>
          </cell>
        </row>
        <row r="198">
          <cell r="A198">
            <v>5116316</v>
          </cell>
          <cell r="B198">
            <v>108870</v>
          </cell>
          <cell r="C198">
            <v>1</v>
          </cell>
        </row>
        <row r="199">
          <cell r="A199">
            <v>5116347</v>
          </cell>
          <cell r="B199">
            <v>143740</v>
          </cell>
          <cell r="C199">
            <v>3</v>
          </cell>
        </row>
        <row r="200">
          <cell r="A200">
            <v>5116358</v>
          </cell>
          <cell r="B200">
            <v>730125</v>
          </cell>
          <cell r="C200">
            <v>19</v>
          </cell>
        </row>
        <row r="201">
          <cell r="A201">
            <v>5116455</v>
          </cell>
          <cell r="B201">
            <v>4910</v>
          </cell>
          <cell r="C201">
            <v>1</v>
          </cell>
        </row>
        <row r="202">
          <cell r="A202">
            <v>5116459</v>
          </cell>
          <cell r="B202">
            <v>29480</v>
          </cell>
          <cell r="C202">
            <v>1</v>
          </cell>
        </row>
        <row r="203">
          <cell r="A203">
            <v>5116462</v>
          </cell>
          <cell r="B203">
            <v>31840</v>
          </cell>
          <cell r="C203">
            <v>1</v>
          </cell>
        </row>
        <row r="204">
          <cell r="A204">
            <v>5116469</v>
          </cell>
          <cell r="B204">
            <v>10280</v>
          </cell>
          <cell r="C204">
            <v>1</v>
          </cell>
        </row>
        <row r="205">
          <cell r="A205">
            <v>5116477</v>
          </cell>
          <cell r="B205">
            <v>45140</v>
          </cell>
          <cell r="C205">
            <v>1</v>
          </cell>
        </row>
        <row r="206">
          <cell r="A206">
            <v>5116478</v>
          </cell>
          <cell r="B206">
            <v>19370</v>
          </cell>
          <cell r="C206">
            <v>1</v>
          </cell>
        </row>
        <row r="207">
          <cell r="A207">
            <v>5116489</v>
          </cell>
          <cell r="B207">
            <v>67550</v>
          </cell>
          <cell r="C207">
            <v>1</v>
          </cell>
        </row>
        <row r="208">
          <cell r="A208">
            <v>5116498</v>
          </cell>
          <cell r="B208">
            <v>84140</v>
          </cell>
          <cell r="C208">
            <v>1</v>
          </cell>
        </row>
        <row r="209">
          <cell r="A209">
            <v>5116508</v>
          </cell>
          <cell r="B209">
            <v>135340</v>
          </cell>
          <cell r="C209">
            <v>3</v>
          </cell>
        </row>
        <row r="210">
          <cell r="A210">
            <v>5116522</v>
          </cell>
          <cell r="B210">
            <v>40050</v>
          </cell>
          <cell r="C210">
            <v>1</v>
          </cell>
        </row>
        <row r="211">
          <cell r="A211">
            <v>5116524</v>
          </cell>
          <cell r="B211">
            <v>109320</v>
          </cell>
          <cell r="C211">
            <v>7</v>
          </cell>
        </row>
        <row r="212">
          <cell r="A212">
            <v>5116525</v>
          </cell>
          <cell r="B212">
            <v>78360</v>
          </cell>
          <cell r="C212">
            <v>2</v>
          </cell>
        </row>
        <row r="213">
          <cell r="A213">
            <v>5116556</v>
          </cell>
          <cell r="B213">
            <v>2135023</v>
          </cell>
          <cell r="C213">
            <v>50</v>
          </cell>
        </row>
        <row r="214">
          <cell r="A214">
            <v>5116566</v>
          </cell>
          <cell r="B214">
            <v>23280</v>
          </cell>
          <cell r="C214">
            <v>1</v>
          </cell>
        </row>
        <row r="215">
          <cell r="A215">
            <v>5116595</v>
          </cell>
          <cell r="B215">
            <v>227568</v>
          </cell>
          <cell r="C215">
            <v>53</v>
          </cell>
        </row>
        <row r="216">
          <cell r="A216">
            <v>5116606</v>
          </cell>
          <cell r="B216">
            <v>36050</v>
          </cell>
          <cell r="C216">
            <v>1</v>
          </cell>
        </row>
        <row r="217">
          <cell r="A217">
            <v>5116626</v>
          </cell>
          <cell r="B217">
            <v>26820</v>
          </cell>
          <cell r="C217">
            <v>1</v>
          </cell>
        </row>
        <row r="218">
          <cell r="A218">
            <v>5116635</v>
          </cell>
          <cell r="B218">
            <v>20830</v>
          </cell>
          <cell r="C218">
            <v>1</v>
          </cell>
        </row>
        <row r="219">
          <cell r="A219">
            <v>5116646</v>
          </cell>
          <cell r="B219">
            <v>27570</v>
          </cell>
          <cell r="C219">
            <v>1</v>
          </cell>
        </row>
        <row r="220">
          <cell r="A220">
            <v>5116724</v>
          </cell>
          <cell r="B220">
            <v>2003930</v>
          </cell>
          <cell r="C220">
            <v>45</v>
          </cell>
        </row>
        <row r="221">
          <cell r="A221">
            <v>5116735</v>
          </cell>
          <cell r="B221">
            <v>9510</v>
          </cell>
          <cell r="C221">
            <v>1</v>
          </cell>
        </row>
        <row r="222">
          <cell r="A222">
            <v>5116757</v>
          </cell>
          <cell r="B222">
            <v>126960</v>
          </cell>
          <cell r="C222">
            <v>4</v>
          </cell>
        </row>
        <row r="223">
          <cell r="A223">
            <v>5116769</v>
          </cell>
          <cell r="B223">
            <v>19510</v>
          </cell>
          <cell r="C223">
            <v>1</v>
          </cell>
        </row>
        <row r="224">
          <cell r="A224">
            <v>5116780</v>
          </cell>
          <cell r="B224">
            <v>18030</v>
          </cell>
          <cell r="C224">
            <v>1</v>
          </cell>
        </row>
        <row r="225">
          <cell r="A225">
            <v>5116900</v>
          </cell>
          <cell r="B225">
            <v>24520</v>
          </cell>
          <cell r="C225">
            <v>2</v>
          </cell>
        </row>
        <row r="226">
          <cell r="A226">
            <v>5116920</v>
          </cell>
          <cell r="B226">
            <v>76840</v>
          </cell>
          <cell r="C226">
            <v>3</v>
          </cell>
        </row>
        <row r="227">
          <cell r="A227">
            <v>5116938</v>
          </cell>
          <cell r="B227">
            <v>1212182</v>
          </cell>
          <cell r="C227">
            <v>48</v>
          </cell>
        </row>
        <row r="228">
          <cell r="A228">
            <v>5116947</v>
          </cell>
          <cell r="B228">
            <v>63420</v>
          </cell>
          <cell r="C228">
            <v>0</v>
          </cell>
        </row>
        <row r="229">
          <cell r="A229">
            <v>5117079</v>
          </cell>
          <cell r="B229">
            <v>2267168</v>
          </cell>
          <cell r="C229">
            <v>53</v>
          </cell>
        </row>
        <row r="230">
          <cell r="A230">
            <v>5117089</v>
          </cell>
          <cell r="B230">
            <v>29180</v>
          </cell>
          <cell r="C230">
            <v>1</v>
          </cell>
        </row>
        <row r="231">
          <cell r="A231">
            <v>5117094</v>
          </cell>
          <cell r="B231">
            <v>37990</v>
          </cell>
          <cell r="C231">
            <v>1</v>
          </cell>
        </row>
        <row r="232">
          <cell r="A232">
            <v>5119155</v>
          </cell>
          <cell r="B232">
            <v>336900</v>
          </cell>
          <cell r="C232">
            <v>0</v>
          </cell>
        </row>
        <row r="233">
          <cell r="A233">
            <v>5366452</v>
          </cell>
          <cell r="B233">
            <v>2352810</v>
          </cell>
          <cell r="C233">
            <v>10</v>
          </cell>
        </row>
        <row r="234">
          <cell r="A234">
            <v>5880600</v>
          </cell>
          <cell r="B234">
            <v>29370</v>
          </cell>
          <cell r="C234">
            <v>5</v>
          </cell>
        </row>
        <row r="235">
          <cell r="A235">
            <v>5899703</v>
          </cell>
          <cell r="B235">
            <v>43200</v>
          </cell>
          <cell r="C235">
            <v>2</v>
          </cell>
        </row>
        <row r="236">
          <cell r="A236">
            <v>5901484</v>
          </cell>
          <cell r="B236">
            <v>374070</v>
          </cell>
          <cell r="C236">
            <v>2</v>
          </cell>
        </row>
        <row r="237">
          <cell r="A237">
            <v>5908054</v>
          </cell>
          <cell r="B237">
            <v>12790</v>
          </cell>
          <cell r="C237">
            <v>1</v>
          </cell>
        </row>
      </sheetData>
      <sheetData sheetId="2">
        <row r="1">
          <cell r="A1" t="str">
            <v>NIS_RAD</v>
          </cell>
          <cell r="B1" t="str">
            <v>NIC</v>
          </cell>
          <cell r="C1" t="str">
            <v>COD_UNICOM</v>
          </cell>
          <cell r="D1" t="str">
            <v>NUM_APA</v>
          </cell>
          <cell r="E1" t="str">
            <v>MAY_2002</v>
          </cell>
          <cell r="F1" t="str">
            <v>JUN_2002</v>
          </cell>
          <cell r="G1" t="str">
            <v>JUL_2002</v>
          </cell>
          <cell r="H1" t="str">
            <v>AGO_2002</v>
          </cell>
          <cell r="I1" t="str">
            <v>SEP_2002</v>
          </cell>
          <cell r="J1" t="str">
            <v>OCT_2002</v>
          </cell>
          <cell r="K1" t="str">
            <v>NOV_2002</v>
          </cell>
          <cell r="L1" t="str">
            <v>DIC_2002</v>
          </cell>
          <cell r="M1" t="str">
            <v>ENE_2003</v>
          </cell>
        </row>
        <row r="2">
          <cell r="A2">
            <v>5184156</v>
          </cell>
          <cell r="B2">
            <v>5116171</v>
          </cell>
          <cell r="C2">
            <v>4410</v>
          </cell>
          <cell r="E2">
            <v>235</v>
          </cell>
          <cell r="F2">
            <v>210</v>
          </cell>
          <cell r="G2">
            <v>202</v>
          </cell>
          <cell r="H2">
            <v>180</v>
          </cell>
          <cell r="I2">
            <v>234</v>
          </cell>
          <cell r="J2">
            <v>202</v>
          </cell>
          <cell r="K2">
            <v>215</v>
          </cell>
          <cell r="L2">
            <v>161</v>
          </cell>
          <cell r="M2">
            <v>165</v>
          </cell>
        </row>
        <row r="3">
          <cell r="A3">
            <v>5184176</v>
          </cell>
          <cell r="B3">
            <v>5116181</v>
          </cell>
          <cell r="C3">
            <v>4410</v>
          </cell>
          <cell r="D3">
            <v>31987828</v>
          </cell>
          <cell r="E3">
            <v>119</v>
          </cell>
          <cell r="F3">
            <v>212</v>
          </cell>
          <cell r="G3">
            <v>103</v>
          </cell>
          <cell r="H3">
            <v>102</v>
          </cell>
          <cell r="I3">
            <v>109</v>
          </cell>
          <cell r="J3">
            <v>648</v>
          </cell>
          <cell r="K3">
            <v>254</v>
          </cell>
          <cell r="L3">
            <v>154</v>
          </cell>
          <cell r="M3">
            <v>75</v>
          </cell>
        </row>
        <row r="4">
          <cell r="A4">
            <v>5184258</v>
          </cell>
          <cell r="B4">
            <v>5116222</v>
          </cell>
          <cell r="C4">
            <v>4410</v>
          </cell>
          <cell r="D4">
            <v>3361116</v>
          </cell>
          <cell r="E4">
            <v>238</v>
          </cell>
          <cell r="F4">
            <v>212</v>
          </cell>
          <cell r="G4">
            <v>204</v>
          </cell>
          <cell r="H4">
            <v>181</v>
          </cell>
          <cell r="I4">
            <v>236</v>
          </cell>
          <cell r="J4">
            <v>44</v>
          </cell>
          <cell r="K4">
            <v>20</v>
          </cell>
          <cell r="L4">
            <v>15</v>
          </cell>
          <cell r="M4">
            <v>74</v>
          </cell>
        </row>
        <row r="5">
          <cell r="A5">
            <v>5184238</v>
          </cell>
          <cell r="B5">
            <v>5116212</v>
          </cell>
          <cell r="C5">
            <v>4410</v>
          </cell>
          <cell r="D5">
            <v>9016247</v>
          </cell>
          <cell r="E5">
            <v>233</v>
          </cell>
          <cell r="F5">
            <v>206</v>
          </cell>
          <cell r="G5">
            <v>200</v>
          </cell>
          <cell r="H5">
            <v>189</v>
          </cell>
          <cell r="I5">
            <v>273</v>
          </cell>
          <cell r="J5">
            <v>469</v>
          </cell>
          <cell r="K5">
            <v>121</v>
          </cell>
          <cell r="L5">
            <v>111</v>
          </cell>
          <cell r="M5">
            <v>8</v>
          </cell>
        </row>
        <row r="6">
          <cell r="A6">
            <v>5184196</v>
          </cell>
          <cell r="B6">
            <v>5116191</v>
          </cell>
          <cell r="C6">
            <v>4410</v>
          </cell>
          <cell r="D6">
            <v>3507301</v>
          </cell>
          <cell r="E6">
            <v>172</v>
          </cell>
          <cell r="F6">
            <v>152</v>
          </cell>
          <cell r="G6">
            <v>90</v>
          </cell>
          <cell r="H6">
            <v>86</v>
          </cell>
          <cell r="I6">
            <v>95</v>
          </cell>
          <cell r="J6">
            <v>141</v>
          </cell>
          <cell r="K6">
            <v>113</v>
          </cell>
          <cell r="L6">
            <v>105</v>
          </cell>
          <cell r="M6">
            <v>133</v>
          </cell>
        </row>
        <row r="7">
          <cell r="A7">
            <v>5181098</v>
          </cell>
          <cell r="B7">
            <v>5114642</v>
          </cell>
          <cell r="C7">
            <v>4410</v>
          </cell>
          <cell r="D7">
            <v>9016697</v>
          </cell>
          <cell r="E7">
            <v>119</v>
          </cell>
          <cell r="F7">
            <v>139</v>
          </cell>
          <cell r="G7">
            <v>82</v>
          </cell>
          <cell r="H7">
            <v>122</v>
          </cell>
          <cell r="I7">
            <v>84</v>
          </cell>
          <cell r="J7">
            <v>59</v>
          </cell>
          <cell r="K7">
            <v>42</v>
          </cell>
          <cell r="L7">
            <v>122</v>
          </cell>
          <cell r="M7">
            <v>122</v>
          </cell>
        </row>
        <row r="8">
          <cell r="A8">
            <v>5079478</v>
          </cell>
          <cell r="B8">
            <v>5063832</v>
          </cell>
          <cell r="C8">
            <v>4410</v>
          </cell>
          <cell r="D8">
            <v>2944590</v>
          </cell>
          <cell r="E8">
            <v>157</v>
          </cell>
          <cell r="F8">
            <v>100</v>
          </cell>
          <cell r="G8">
            <v>48</v>
          </cell>
          <cell r="H8">
            <v>47</v>
          </cell>
          <cell r="I8">
            <v>47</v>
          </cell>
          <cell r="J8">
            <v>39</v>
          </cell>
          <cell r="K8">
            <v>9</v>
          </cell>
          <cell r="L8">
            <v>15</v>
          </cell>
          <cell r="M8">
            <v>45</v>
          </cell>
        </row>
        <row r="9">
          <cell r="A9">
            <v>5184218</v>
          </cell>
          <cell r="B9">
            <v>5116202</v>
          </cell>
          <cell r="C9">
            <v>4410</v>
          </cell>
          <cell r="D9">
            <v>3391016</v>
          </cell>
          <cell r="E9">
            <v>187</v>
          </cell>
          <cell r="F9">
            <v>137</v>
          </cell>
          <cell r="G9">
            <v>163</v>
          </cell>
          <cell r="H9">
            <v>111</v>
          </cell>
          <cell r="I9">
            <v>168</v>
          </cell>
          <cell r="J9">
            <v>38</v>
          </cell>
          <cell r="K9">
            <v>101</v>
          </cell>
          <cell r="L9">
            <v>92</v>
          </cell>
          <cell r="M9">
            <v>130</v>
          </cell>
        </row>
        <row r="10">
          <cell r="A10">
            <v>5184110</v>
          </cell>
          <cell r="B10">
            <v>5116148</v>
          </cell>
          <cell r="C10">
            <v>4410</v>
          </cell>
          <cell r="D10">
            <v>2198508</v>
          </cell>
          <cell r="E10">
            <v>130</v>
          </cell>
          <cell r="F10">
            <v>105</v>
          </cell>
          <cell r="G10">
            <v>128</v>
          </cell>
          <cell r="H10">
            <v>112</v>
          </cell>
          <cell r="I10">
            <v>114</v>
          </cell>
          <cell r="J10">
            <v>149</v>
          </cell>
          <cell r="K10">
            <v>189</v>
          </cell>
          <cell r="L10">
            <v>191</v>
          </cell>
          <cell r="M10">
            <v>219</v>
          </cell>
        </row>
        <row r="11">
          <cell r="A11">
            <v>5184088</v>
          </cell>
          <cell r="B11">
            <v>5116137</v>
          </cell>
          <cell r="C11">
            <v>4410</v>
          </cell>
          <cell r="D11">
            <v>6826443</v>
          </cell>
          <cell r="E11">
            <v>190</v>
          </cell>
          <cell r="F11">
            <v>116</v>
          </cell>
          <cell r="G11">
            <v>113</v>
          </cell>
          <cell r="H11">
            <v>122</v>
          </cell>
          <cell r="I11">
            <v>122</v>
          </cell>
          <cell r="J11">
            <v>109</v>
          </cell>
          <cell r="K11">
            <v>193</v>
          </cell>
          <cell r="L11">
            <v>157</v>
          </cell>
          <cell r="M11">
            <v>208</v>
          </cell>
        </row>
        <row r="12">
          <cell r="A12">
            <v>5184132</v>
          </cell>
          <cell r="B12">
            <v>5116159</v>
          </cell>
          <cell r="C12">
            <v>4410</v>
          </cell>
          <cell r="D12">
            <v>3729620</v>
          </cell>
          <cell r="E12">
            <v>168</v>
          </cell>
          <cell r="F12">
            <v>172</v>
          </cell>
          <cell r="G12">
            <v>161</v>
          </cell>
          <cell r="H12">
            <v>141</v>
          </cell>
          <cell r="I12">
            <v>165</v>
          </cell>
          <cell r="J12">
            <v>162</v>
          </cell>
          <cell r="K12">
            <v>176</v>
          </cell>
          <cell r="L12">
            <v>175</v>
          </cell>
          <cell r="M12">
            <v>164</v>
          </cell>
        </row>
        <row r="13">
          <cell r="A13">
            <v>5181094</v>
          </cell>
          <cell r="B13">
            <v>5114640</v>
          </cell>
          <cell r="C13">
            <v>4410</v>
          </cell>
          <cell r="D13">
            <v>31993420</v>
          </cell>
          <cell r="E13">
            <v>53</v>
          </cell>
          <cell r="F13">
            <v>42</v>
          </cell>
          <cell r="G13">
            <v>47</v>
          </cell>
          <cell r="H13">
            <v>43</v>
          </cell>
          <cell r="I13">
            <v>47</v>
          </cell>
          <cell r="J13">
            <v>41</v>
          </cell>
          <cell r="K13">
            <v>42</v>
          </cell>
          <cell r="L13">
            <v>38</v>
          </cell>
          <cell r="M13">
            <v>44</v>
          </cell>
        </row>
        <row r="14">
          <cell r="A14">
            <v>5181084</v>
          </cell>
          <cell r="B14">
            <v>5114635</v>
          </cell>
          <cell r="C14">
            <v>4410</v>
          </cell>
          <cell r="D14">
            <v>32998205</v>
          </cell>
          <cell r="E14">
            <v>279</v>
          </cell>
          <cell r="F14">
            <v>5</v>
          </cell>
          <cell r="G14">
            <v>474</v>
          </cell>
          <cell r="H14">
            <v>222</v>
          </cell>
          <cell r="I14">
            <v>239</v>
          </cell>
          <cell r="J14">
            <v>201</v>
          </cell>
          <cell r="K14">
            <v>230</v>
          </cell>
          <cell r="L14">
            <v>241</v>
          </cell>
          <cell r="M14">
            <v>272</v>
          </cell>
        </row>
        <row r="15">
          <cell r="A15">
            <v>5181088</v>
          </cell>
          <cell r="B15">
            <v>5114637</v>
          </cell>
          <cell r="C15">
            <v>4410</v>
          </cell>
          <cell r="D15">
            <v>33001759</v>
          </cell>
          <cell r="E15">
            <v>72</v>
          </cell>
          <cell r="F15">
            <v>65</v>
          </cell>
          <cell r="G15">
            <v>60</v>
          </cell>
          <cell r="H15">
            <v>59</v>
          </cell>
          <cell r="I15">
            <v>67</v>
          </cell>
          <cell r="J15">
            <v>99</v>
          </cell>
          <cell r="K15">
            <v>155</v>
          </cell>
          <cell r="L15">
            <v>149</v>
          </cell>
          <cell r="M15">
            <v>100</v>
          </cell>
        </row>
        <row r="16">
          <cell r="A16">
            <v>5181086</v>
          </cell>
          <cell r="B16">
            <v>5114636</v>
          </cell>
          <cell r="C16">
            <v>4410</v>
          </cell>
          <cell r="D16">
            <v>32998188</v>
          </cell>
          <cell r="E16">
            <v>172</v>
          </cell>
          <cell r="F16">
            <v>152</v>
          </cell>
          <cell r="G16">
            <v>148</v>
          </cell>
          <cell r="H16">
            <v>144</v>
          </cell>
          <cell r="I16">
            <v>213</v>
          </cell>
          <cell r="J16">
            <v>183</v>
          </cell>
          <cell r="K16">
            <v>193</v>
          </cell>
          <cell r="L16">
            <v>172</v>
          </cell>
          <cell r="M16">
            <v>184</v>
          </cell>
        </row>
        <row r="17">
          <cell r="A17">
            <v>5181090</v>
          </cell>
          <cell r="B17">
            <v>5114638</v>
          </cell>
          <cell r="C17">
            <v>4410</v>
          </cell>
          <cell r="D17">
            <v>33001685</v>
          </cell>
          <cell r="E17">
            <v>417</v>
          </cell>
          <cell r="F17">
            <v>312</v>
          </cell>
          <cell r="G17">
            <v>207</v>
          </cell>
          <cell r="H17">
            <v>229</v>
          </cell>
          <cell r="I17">
            <v>299</v>
          </cell>
          <cell r="J17">
            <v>286</v>
          </cell>
          <cell r="K17">
            <v>294</v>
          </cell>
          <cell r="L17">
            <v>209</v>
          </cell>
          <cell r="M17">
            <v>258</v>
          </cell>
        </row>
        <row r="18">
          <cell r="A18">
            <v>5181092</v>
          </cell>
          <cell r="B18">
            <v>5114639</v>
          </cell>
          <cell r="C18">
            <v>4410</v>
          </cell>
          <cell r="D18">
            <v>33001541</v>
          </cell>
          <cell r="E18">
            <v>322</v>
          </cell>
          <cell r="F18">
            <v>249</v>
          </cell>
          <cell r="G18">
            <v>233</v>
          </cell>
          <cell r="H18">
            <v>257</v>
          </cell>
          <cell r="I18">
            <v>301</v>
          </cell>
          <cell r="J18">
            <v>276</v>
          </cell>
          <cell r="K18">
            <v>301</v>
          </cell>
          <cell r="L18">
            <v>261</v>
          </cell>
          <cell r="M18">
            <v>276</v>
          </cell>
        </row>
        <row r="19">
          <cell r="A19">
            <v>5184402</v>
          </cell>
          <cell r="B19">
            <v>5116294</v>
          </cell>
          <cell r="C19">
            <v>4410</v>
          </cell>
          <cell r="D19">
            <v>31987900</v>
          </cell>
          <cell r="E19">
            <v>5</v>
          </cell>
          <cell r="F19">
            <v>100</v>
          </cell>
          <cell r="G19">
            <v>0</v>
          </cell>
          <cell r="H19">
            <v>14</v>
          </cell>
          <cell r="I19">
            <v>53</v>
          </cell>
          <cell r="J19">
            <v>0</v>
          </cell>
          <cell r="K19">
            <v>12</v>
          </cell>
          <cell r="L19">
            <v>12</v>
          </cell>
          <cell r="M19">
            <v>0</v>
          </cell>
        </row>
        <row r="20">
          <cell r="A20">
            <v>5184340</v>
          </cell>
          <cell r="B20">
            <v>5116263</v>
          </cell>
          <cell r="C20">
            <v>4410</v>
          </cell>
          <cell r="D20">
            <v>31987903</v>
          </cell>
          <cell r="E20">
            <v>122</v>
          </cell>
          <cell r="F20">
            <v>111</v>
          </cell>
          <cell r="G20">
            <v>127</v>
          </cell>
          <cell r="H20">
            <v>114</v>
          </cell>
          <cell r="I20">
            <v>116</v>
          </cell>
          <cell r="J20">
            <v>102</v>
          </cell>
          <cell r="K20">
            <v>92</v>
          </cell>
          <cell r="L20">
            <v>87</v>
          </cell>
          <cell r="M20">
            <v>101</v>
          </cell>
        </row>
        <row r="21">
          <cell r="A21">
            <v>5184424</v>
          </cell>
          <cell r="B21">
            <v>5116305</v>
          </cell>
          <cell r="C21">
            <v>4410</v>
          </cell>
          <cell r="D21">
            <v>3313722</v>
          </cell>
          <cell r="E21">
            <v>32</v>
          </cell>
          <cell r="F21">
            <v>30</v>
          </cell>
          <cell r="G21">
            <v>25</v>
          </cell>
          <cell r="H21">
            <v>27</v>
          </cell>
          <cell r="I21">
            <v>31</v>
          </cell>
          <cell r="J21">
            <v>50</v>
          </cell>
          <cell r="K21">
            <v>106</v>
          </cell>
          <cell r="L21">
            <v>94</v>
          </cell>
          <cell r="M21">
            <v>130</v>
          </cell>
        </row>
        <row r="22">
          <cell r="A22">
            <v>5181082</v>
          </cell>
          <cell r="B22">
            <v>5114634</v>
          </cell>
          <cell r="C22">
            <v>4410</v>
          </cell>
          <cell r="D22">
            <v>33995840</v>
          </cell>
          <cell r="E22">
            <v>188</v>
          </cell>
          <cell r="F22">
            <v>113</v>
          </cell>
          <cell r="G22">
            <v>208</v>
          </cell>
          <cell r="H22">
            <v>161</v>
          </cell>
          <cell r="I22">
            <v>173</v>
          </cell>
          <cell r="J22">
            <v>159</v>
          </cell>
          <cell r="K22">
            <v>166</v>
          </cell>
          <cell r="L22">
            <v>154</v>
          </cell>
          <cell r="M22">
            <v>178</v>
          </cell>
        </row>
        <row r="23">
          <cell r="A23">
            <v>5184446</v>
          </cell>
          <cell r="B23">
            <v>5116316</v>
          </cell>
          <cell r="C23">
            <v>4410</v>
          </cell>
          <cell r="D23">
            <v>1728450</v>
          </cell>
          <cell r="E23">
            <v>325</v>
          </cell>
          <cell r="F23">
            <v>282</v>
          </cell>
          <cell r="G23">
            <v>287</v>
          </cell>
          <cell r="H23">
            <v>242</v>
          </cell>
          <cell r="I23">
            <v>307</v>
          </cell>
          <cell r="J23">
            <v>283</v>
          </cell>
          <cell r="K23">
            <v>298</v>
          </cell>
          <cell r="L23">
            <v>305</v>
          </cell>
          <cell r="M23">
            <v>361</v>
          </cell>
        </row>
        <row r="24">
          <cell r="A24">
            <v>5184360</v>
          </cell>
          <cell r="B24">
            <v>5116273</v>
          </cell>
          <cell r="C24">
            <v>4410</v>
          </cell>
          <cell r="D24">
            <v>359271</v>
          </cell>
          <cell r="E24">
            <v>176</v>
          </cell>
          <cell r="F24">
            <v>136</v>
          </cell>
          <cell r="G24">
            <v>138</v>
          </cell>
          <cell r="H24">
            <v>141</v>
          </cell>
          <cell r="I24">
            <v>130</v>
          </cell>
          <cell r="J24">
            <v>157</v>
          </cell>
          <cell r="K24">
            <v>177</v>
          </cell>
          <cell r="L24">
            <v>161</v>
          </cell>
          <cell r="M24">
            <v>184</v>
          </cell>
        </row>
        <row r="25">
          <cell r="A25">
            <v>5181080</v>
          </cell>
          <cell r="B25">
            <v>5114633</v>
          </cell>
          <cell r="C25">
            <v>4410</v>
          </cell>
          <cell r="D25">
            <v>8702636</v>
          </cell>
          <cell r="E25">
            <v>217</v>
          </cell>
          <cell r="F25">
            <v>267</v>
          </cell>
          <cell r="G25">
            <v>208</v>
          </cell>
          <cell r="H25">
            <v>173</v>
          </cell>
          <cell r="I25">
            <v>248</v>
          </cell>
          <cell r="J25">
            <v>213</v>
          </cell>
          <cell r="K25">
            <v>234</v>
          </cell>
          <cell r="L25">
            <v>246</v>
          </cell>
          <cell r="M25">
            <v>287</v>
          </cell>
        </row>
        <row r="26">
          <cell r="A26">
            <v>5076500</v>
          </cell>
          <cell r="B26">
            <v>5062343</v>
          </cell>
          <cell r="C26">
            <v>4410</v>
          </cell>
          <cell r="D26">
            <v>2930693</v>
          </cell>
          <cell r="E26">
            <v>769</v>
          </cell>
          <cell r="F26">
            <v>508</v>
          </cell>
          <cell r="G26">
            <v>625</v>
          </cell>
          <cell r="H26">
            <v>1045</v>
          </cell>
          <cell r="I26">
            <v>1009</v>
          </cell>
          <cell r="J26">
            <v>567</v>
          </cell>
          <cell r="K26">
            <v>594</v>
          </cell>
          <cell r="L26">
            <v>625</v>
          </cell>
          <cell r="M26">
            <v>536</v>
          </cell>
        </row>
        <row r="27">
          <cell r="A27">
            <v>5181990</v>
          </cell>
          <cell r="B27">
            <v>5115088</v>
          </cell>
          <cell r="C27">
            <v>4410</v>
          </cell>
          <cell r="D27">
            <v>1530245</v>
          </cell>
          <cell r="E27">
            <v>184</v>
          </cell>
          <cell r="F27">
            <v>153</v>
          </cell>
          <cell r="G27">
            <v>160</v>
          </cell>
          <cell r="H27">
            <v>162</v>
          </cell>
          <cell r="I27">
            <v>177</v>
          </cell>
          <cell r="J27">
            <v>155</v>
          </cell>
          <cell r="K27">
            <v>149</v>
          </cell>
          <cell r="L27">
            <v>153</v>
          </cell>
          <cell r="M27">
            <v>176</v>
          </cell>
        </row>
        <row r="28">
          <cell r="A28">
            <v>5184298</v>
          </cell>
          <cell r="B28">
            <v>5116242</v>
          </cell>
          <cell r="C28">
            <v>4410</v>
          </cell>
          <cell r="D28">
            <v>2100940</v>
          </cell>
          <cell r="E28">
            <v>130</v>
          </cell>
          <cell r="F28">
            <v>89</v>
          </cell>
          <cell r="G28">
            <v>96</v>
          </cell>
          <cell r="H28">
            <v>87</v>
          </cell>
          <cell r="I28">
            <v>84</v>
          </cell>
          <cell r="J28">
            <v>90</v>
          </cell>
          <cell r="K28">
            <v>182</v>
          </cell>
          <cell r="L28">
            <v>166</v>
          </cell>
          <cell r="M28">
            <v>195</v>
          </cell>
        </row>
        <row r="29">
          <cell r="A29">
            <v>5184320</v>
          </cell>
          <cell r="B29">
            <v>5116253</v>
          </cell>
          <cell r="C29">
            <v>4410</v>
          </cell>
          <cell r="D29">
            <v>2199976</v>
          </cell>
          <cell r="E29">
            <v>184</v>
          </cell>
          <cell r="F29">
            <v>175</v>
          </cell>
          <cell r="G29">
            <v>183</v>
          </cell>
          <cell r="H29">
            <v>150</v>
          </cell>
          <cell r="I29">
            <v>157</v>
          </cell>
          <cell r="J29">
            <v>149</v>
          </cell>
          <cell r="K29">
            <v>137</v>
          </cell>
          <cell r="L29">
            <v>141</v>
          </cell>
          <cell r="M29">
            <v>145</v>
          </cell>
        </row>
        <row r="30">
          <cell r="A30">
            <v>5184382</v>
          </cell>
          <cell r="B30">
            <v>5116284</v>
          </cell>
          <cell r="C30">
            <v>4410</v>
          </cell>
          <cell r="D30">
            <v>2183505</v>
          </cell>
          <cell r="E30">
            <v>96</v>
          </cell>
          <cell r="F30">
            <v>87</v>
          </cell>
          <cell r="G30">
            <v>88</v>
          </cell>
          <cell r="H30">
            <v>79</v>
          </cell>
          <cell r="I30">
            <v>83</v>
          </cell>
          <cell r="J30">
            <v>84</v>
          </cell>
          <cell r="K30">
            <v>93</v>
          </cell>
          <cell r="L30">
            <v>84</v>
          </cell>
          <cell r="M30">
            <v>101</v>
          </cell>
        </row>
        <row r="31">
          <cell r="A31">
            <v>5060262</v>
          </cell>
          <cell r="B31">
            <v>5054224</v>
          </cell>
          <cell r="C31">
            <v>4410</v>
          </cell>
          <cell r="D31">
            <v>7729399</v>
          </cell>
          <cell r="E31">
            <v>165</v>
          </cell>
          <cell r="F31">
            <v>0</v>
          </cell>
          <cell r="G31">
            <v>7</v>
          </cell>
          <cell r="H31">
            <v>176</v>
          </cell>
          <cell r="I31">
            <v>190</v>
          </cell>
          <cell r="J31">
            <v>173</v>
          </cell>
          <cell r="K31">
            <v>198</v>
          </cell>
          <cell r="L31">
            <v>157</v>
          </cell>
          <cell r="M31">
            <v>141</v>
          </cell>
        </row>
        <row r="32">
          <cell r="A32">
            <v>5059182</v>
          </cell>
          <cell r="B32">
            <v>5053684</v>
          </cell>
          <cell r="C32">
            <v>4410</v>
          </cell>
          <cell r="D32">
            <v>7727700</v>
          </cell>
          <cell r="E32">
            <v>121</v>
          </cell>
          <cell r="F32">
            <v>105</v>
          </cell>
          <cell r="G32">
            <v>134</v>
          </cell>
          <cell r="H32">
            <v>113</v>
          </cell>
          <cell r="I32">
            <v>110</v>
          </cell>
          <cell r="J32">
            <v>118</v>
          </cell>
          <cell r="K32">
            <v>119</v>
          </cell>
          <cell r="L32">
            <v>122</v>
          </cell>
          <cell r="M32">
            <v>195</v>
          </cell>
        </row>
        <row r="33">
          <cell r="A33">
            <v>5183082</v>
          </cell>
          <cell r="B33">
            <v>5115634</v>
          </cell>
          <cell r="C33">
            <v>4410</v>
          </cell>
          <cell r="D33">
            <v>443402</v>
          </cell>
          <cell r="E33">
            <v>185</v>
          </cell>
          <cell r="F33">
            <v>172</v>
          </cell>
          <cell r="G33">
            <v>167</v>
          </cell>
          <cell r="H33">
            <v>173</v>
          </cell>
          <cell r="I33">
            <v>197</v>
          </cell>
          <cell r="J33">
            <v>165</v>
          </cell>
          <cell r="K33">
            <v>183</v>
          </cell>
          <cell r="L33">
            <v>147</v>
          </cell>
          <cell r="M33">
            <v>163</v>
          </cell>
        </row>
        <row r="34">
          <cell r="A34">
            <v>5175722</v>
          </cell>
          <cell r="B34">
            <v>5111954</v>
          </cell>
          <cell r="C34">
            <v>4410</v>
          </cell>
          <cell r="E34">
            <v>233</v>
          </cell>
          <cell r="F34">
            <v>206</v>
          </cell>
          <cell r="G34">
            <v>200</v>
          </cell>
          <cell r="H34">
            <v>189</v>
          </cell>
          <cell r="I34">
            <v>273</v>
          </cell>
          <cell r="J34">
            <v>237</v>
          </cell>
          <cell r="K34">
            <v>251</v>
          </cell>
          <cell r="L34">
            <v>224</v>
          </cell>
          <cell r="M34">
            <v>242</v>
          </cell>
        </row>
        <row r="35">
          <cell r="A35">
            <v>5164636</v>
          </cell>
          <cell r="B35">
            <v>5106411</v>
          </cell>
          <cell r="C35">
            <v>4410</v>
          </cell>
          <cell r="D35">
            <v>3647103</v>
          </cell>
          <cell r="E35">
            <v>115</v>
          </cell>
          <cell r="F35">
            <v>150</v>
          </cell>
          <cell r="G35">
            <v>81</v>
          </cell>
          <cell r="H35">
            <v>72</v>
          </cell>
          <cell r="I35">
            <v>82</v>
          </cell>
          <cell r="J35">
            <v>97</v>
          </cell>
          <cell r="K35">
            <v>287</v>
          </cell>
          <cell r="L35">
            <v>247</v>
          </cell>
          <cell r="M35">
            <v>260</v>
          </cell>
        </row>
        <row r="36">
          <cell r="A36">
            <v>5175514</v>
          </cell>
          <cell r="B36">
            <v>5111850</v>
          </cell>
          <cell r="C36">
            <v>4410</v>
          </cell>
          <cell r="D36">
            <v>3648547</v>
          </cell>
          <cell r="E36">
            <v>291</v>
          </cell>
          <cell r="F36">
            <v>253</v>
          </cell>
          <cell r="G36">
            <v>226</v>
          </cell>
          <cell r="H36">
            <v>215</v>
          </cell>
          <cell r="I36">
            <v>227</v>
          </cell>
          <cell r="J36">
            <v>209</v>
          </cell>
          <cell r="K36">
            <v>212</v>
          </cell>
          <cell r="L36">
            <v>228</v>
          </cell>
          <cell r="M36">
            <v>218</v>
          </cell>
        </row>
        <row r="37">
          <cell r="A37">
            <v>5175506</v>
          </cell>
          <cell r="B37">
            <v>5111846</v>
          </cell>
          <cell r="C37">
            <v>4410</v>
          </cell>
          <cell r="D37">
            <v>3649449</v>
          </cell>
          <cell r="E37">
            <v>171</v>
          </cell>
          <cell r="F37">
            <v>139</v>
          </cell>
          <cell r="G37">
            <v>145</v>
          </cell>
          <cell r="H37">
            <v>140</v>
          </cell>
          <cell r="I37">
            <v>150</v>
          </cell>
          <cell r="J37">
            <v>128</v>
          </cell>
          <cell r="K37">
            <v>133</v>
          </cell>
          <cell r="L37">
            <v>137</v>
          </cell>
          <cell r="M37">
            <v>138</v>
          </cell>
        </row>
        <row r="38">
          <cell r="A38">
            <v>5175678</v>
          </cell>
          <cell r="B38">
            <v>5111932</v>
          </cell>
          <cell r="C38">
            <v>4410</v>
          </cell>
          <cell r="D38">
            <v>3649138</v>
          </cell>
          <cell r="E38">
            <v>67</v>
          </cell>
          <cell r="F38">
            <v>58</v>
          </cell>
          <cell r="G38">
            <v>52</v>
          </cell>
          <cell r="H38">
            <v>56</v>
          </cell>
          <cell r="I38">
            <v>56</v>
          </cell>
          <cell r="J38">
            <v>51</v>
          </cell>
          <cell r="K38">
            <v>52</v>
          </cell>
          <cell r="L38">
            <v>54</v>
          </cell>
          <cell r="M38">
            <v>56</v>
          </cell>
        </row>
        <row r="39">
          <cell r="A39">
            <v>5183890</v>
          </cell>
          <cell r="B39">
            <v>5116038</v>
          </cell>
          <cell r="C39">
            <v>4410</v>
          </cell>
          <cell r="D39">
            <v>6826525</v>
          </cell>
          <cell r="E39">
            <v>233</v>
          </cell>
          <cell r="F39">
            <v>206</v>
          </cell>
          <cell r="G39">
            <v>200</v>
          </cell>
          <cell r="H39">
            <v>189</v>
          </cell>
          <cell r="I39">
            <v>273</v>
          </cell>
          <cell r="J39">
            <v>237</v>
          </cell>
          <cell r="K39">
            <v>251</v>
          </cell>
          <cell r="L39">
            <v>224</v>
          </cell>
          <cell r="M39">
            <v>242</v>
          </cell>
        </row>
        <row r="40">
          <cell r="A40">
            <v>5181184</v>
          </cell>
          <cell r="B40">
            <v>5114685</v>
          </cell>
          <cell r="C40">
            <v>4410</v>
          </cell>
          <cell r="D40">
            <v>3655742</v>
          </cell>
          <cell r="E40">
            <v>233</v>
          </cell>
          <cell r="F40">
            <v>206</v>
          </cell>
          <cell r="G40">
            <v>406</v>
          </cell>
          <cell r="H40">
            <v>189</v>
          </cell>
          <cell r="I40">
            <v>273</v>
          </cell>
          <cell r="J40">
            <v>237</v>
          </cell>
          <cell r="K40">
            <v>251</v>
          </cell>
          <cell r="L40">
            <v>224</v>
          </cell>
          <cell r="M40">
            <v>242</v>
          </cell>
        </row>
        <row r="41">
          <cell r="A41">
            <v>5175536</v>
          </cell>
          <cell r="B41">
            <v>5111861</v>
          </cell>
          <cell r="C41">
            <v>4410</v>
          </cell>
          <cell r="D41">
            <v>3653635</v>
          </cell>
          <cell r="E41">
            <v>49</v>
          </cell>
          <cell r="F41">
            <v>42</v>
          </cell>
          <cell r="G41">
            <v>40</v>
          </cell>
          <cell r="H41">
            <v>43</v>
          </cell>
          <cell r="I41">
            <v>45</v>
          </cell>
          <cell r="J41">
            <v>42</v>
          </cell>
          <cell r="K41">
            <v>44</v>
          </cell>
          <cell r="L41">
            <v>42</v>
          </cell>
          <cell r="M41">
            <v>43</v>
          </cell>
        </row>
        <row r="42">
          <cell r="A42">
            <v>5175786</v>
          </cell>
          <cell r="B42">
            <v>5111986</v>
          </cell>
          <cell r="C42">
            <v>4410</v>
          </cell>
          <cell r="D42">
            <v>3653636</v>
          </cell>
          <cell r="E42">
            <v>215</v>
          </cell>
          <cell r="F42">
            <v>122</v>
          </cell>
          <cell r="G42">
            <v>69</v>
          </cell>
          <cell r="H42">
            <v>47</v>
          </cell>
          <cell r="I42">
            <v>52</v>
          </cell>
          <cell r="J42">
            <v>55</v>
          </cell>
          <cell r="K42">
            <v>58</v>
          </cell>
          <cell r="L42">
            <v>61</v>
          </cell>
          <cell r="M42">
            <v>56</v>
          </cell>
        </row>
        <row r="43">
          <cell r="A43">
            <v>5173776</v>
          </cell>
          <cell r="B43">
            <v>5110981</v>
          </cell>
          <cell r="C43">
            <v>4410</v>
          </cell>
          <cell r="D43">
            <v>33001200</v>
          </cell>
          <cell r="E43">
            <v>146</v>
          </cell>
          <cell r="F43">
            <v>300</v>
          </cell>
          <cell r="G43">
            <v>194</v>
          </cell>
          <cell r="H43">
            <v>169</v>
          </cell>
          <cell r="I43">
            <v>90</v>
          </cell>
          <cell r="J43">
            <v>141</v>
          </cell>
          <cell r="K43">
            <v>135</v>
          </cell>
          <cell r="L43">
            <v>123</v>
          </cell>
          <cell r="M43">
            <v>144</v>
          </cell>
        </row>
        <row r="44">
          <cell r="A44">
            <v>5181142</v>
          </cell>
          <cell r="B44">
            <v>5114664</v>
          </cell>
          <cell r="C44">
            <v>4410</v>
          </cell>
          <cell r="D44">
            <v>33001549</v>
          </cell>
          <cell r="E44">
            <v>176</v>
          </cell>
          <cell r="F44">
            <v>167</v>
          </cell>
          <cell r="G44">
            <v>178</v>
          </cell>
          <cell r="H44">
            <v>180</v>
          </cell>
          <cell r="I44">
            <v>282</v>
          </cell>
          <cell r="J44">
            <v>69</v>
          </cell>
          <cell r="K44">
            <v>178</v>
          </cell>
          <cell r="L44">
            <v>208</v>
          </cell>
          <cell r="M44">
            <v>185</v>
          </cell>
        </row>
        <row r="45">
          <cell r="A45">
            <v>5181134</v>
          </cell>
          <cell r="B45">
            <v>5114660</v>
          </cell>
          <cell r="C45">
            <v>4410</v>
          </cell>
          <cell r="D45">
            <v>7686459</v>
          </cell>
          <cell r="E45">
            <v>233</v>
          </cell>
          <cell r="F45">
            <v>206</v>
          </cell>
          <cell r="G45">
            <v>200</v>
          </cell>
          <cell r="H45">
            <v>189</v>
          </cell>
          <cell r="I45">
            <v>273</v>
          </cell>
          <cell r="J45">
            <v>237</v>
          </cell>
          <cell r="K45">
            <v>251</v>
          </cell>
          <cell r="L45">
            <v>224</v>
          </cell>
          <cell r="M45">
            <v>249</v>
          </cell>
        </row>
        <row r="46">
          <cell r="A46">
            <v>5182446</v>
          </cell>
          <cell r="B46">
            <v>5115316</v>
          </cell>
          <cell r="C46">
            <v>4410</v>
          </cell>
          <cell r="D46">
            <v>31116242</v>
          </cell>
          <cell r="E46">
            <v>158</v>
          </cell>
          <cell r="F46">
            <v>122</v>
          </cell>
          <cell r="G46">
            <v>113</v>
          </cell>
          <cell r="H46">
            <v>82</v>
          </cell>
          <cell r="I46">
            <v>106</v>
          </cell>
          <cell r="J46">
            <v>212</v>
          </cell>
          <cell r="K46">
            <v>184</v>
          </cell>
          <cell r="L46">
            <v>160</v>
          </cell>
          <cell r="M46">
            <v>165</v>
          </cell>
        </row>
        <row r="47">
          <cell r="A47">
            <v>5184624</v>
          </cell>
          <cell r="B47">
            <v>5116405</v>
          </cell>
          <cell r="C47">
            <v>4410</v>
          </cell>
          <cell r="D47">
            <v>31981480</v>
          </cell>
          <cell r="E47">
            <v>233</v>
          </cell>
          <cell r="F47">
            <v>206</v>
          </cell>
          <cell r="G47">
            <v>200</v>
          </cell>
          <cell r="H47">
            <v>189</v>
          </cell>
          <cell r="I47">
            <v>273</v>
          </cell>
          <cell r="J47">
            <v>266</v>
          </cell>
          <cell r="K47">
            <v>163</v>
          </cell>
          <cell r="L47">
            <v>160</v>
          </cell>
          <cell r="M47">
            <v>175</v>
          </cell>
        </row>
        <row r="48">
          <cell r="A48">
            <v>5181178</v>
          </cell>
          <cell r="B48">
            <v>5114682</v>
          </cell>
          <cell r="C48">
            <v>4410</v>
          </cell>
          <cell r="D48">
            <v>31116328</v>
          </cell>
          <cell r="E48">
            <v>233</v>
          </cell>
          <cell r="F48">
            <v>206</v>
          </cell>
          <cell r="G48">
            <v>200</v>
          </cell>
          <cell r="H48">
            <v>189</v>
          </cell>
          <cell r="I48">
            <v>273</v>
          </cell>
          <cell r="J48">
            <v>107</v>
          </cell>
          <cell r="K48">
            <v>89</v>
          </cell>
          <cell r="L48">
            <v>85</v>
          </cell>
          <cell r="M48">
            <v>87</v>
          </cell>
        </row>
        <row r="49">
          <cell r="A49">
            <v>5184602</v>
          </cell>
          <cell r="B49">
            <v>5116394</v>
          </cell>
          <cell r="C49">
            <v>4410</v>
          </cell>
          <cell r="D49">
            <v>7314908</v>
          </cell>
          <cell r="E49">
            <v>233</v>
          </cell>
          <cell r="F49">
            <v>206</v>
          </cell>
          <cell r="G49">
            <v>200</v>
          </cell>
          <cell r="H49">
            <v>189</v>
          </cell>
          <cell r="I49">
            <v>273</v>
          </cell>
          <cell r="J49">
            <v>178</v>
          </cell>
          <cell r="K49">
            <v>189</v>
          </cell>
          <cell r="L49">
            <v>188</v>
          </cell>
          <cell r="M49">
            <v>188</v>
          </cell>
        </row>
        <row r="50">
          <cell r="A50">
            <v>5175628</v>
          </cell>
          <cell r="B50">
            <v>5111907</v>
          </cell>
          <cell r="C50">
            <v>4410</v>
          </cell>
          <cell r="D50">
            <v>3361038</v>
          </cell>
          <cell r="E50">
            <v>115</v>
          </cell>
          <cell r="F50">
            <v>96</v>
          </cell>
          <cell r="G50">
            <v>88</v>
          </cell>
          <cell r="H50">
            <v>95</v>
          </cell>
          <cell r="I50">
            <v>96</v>
          </cell>
          <cell r="J50">
            <v>207</v>
          </cell>
          <cell r="K50">
            <v>232</v>
          </cell>
          <cell r="L50">
            <v>191</v>
          </cell>
          <cell r="M50">
            <v>229</v>
          </cell>
        </row>
        <row r="51">
          <cell r="A51">
            <v>5182510</v>
          </cell>
          <cell r="B51">
            <v>5115348</v>
          </cell>
          <cell r="C51">
            <v>4410</v>
          </cell>
          <cell r="D51">
            <v>3517631</v>
          </cell>
          <cell r="E51">
            <v>317</v>
          </cell>
          <cell r="F51">
            <v>283</v>
          </cell>
          <cell r="G51">
            <v>275</v>
          </cell>
          <cell r="H51">
            <v>248</v>
          </cell>
          <cell r="I51">
            <v>490</v>
          </cell>
          <cell r="J51">
            <v>159</v>
          </cell>
          <cell r="K51">
            <v>179</v>
          </cell>
          <cell r="L51">
            <v>165</v>
          </cell>
          <cell r="M51">
            <v>160</v>
          </cell>
        </row>
        <row r="52">
          <cell r="A52">
            <v>5181222</v>
          </cell>
          <cell r="B52">
            <v>5114704</v>
          </cell>
          <cell r="C52">
            <v>4410</v>
          </cell>
          <cell r="D52">
            <v>10407268</v>
          </cell>
          <cell r="E52">
            <v>233</v>
          </cell>
          <cell r="F52">
            <v>299</v>
          </cell>
          <cell r="G52">
            <v>287</v>
          </cell>
          <cell r="H52">
            <v>290</v>
          </cell>
          <cell r="I52">
            <v>303</v>
          </cell>
          <cell r="J52">
            <v>270</v>
          </cell>
          <cell r="K52">
            <v>292</v>
          </cell>
          <cell r="L52">
            <v>291</v>
          </cell>
          <cell r="M52">
            <v>302</v>
          </cell>
        </row>
        <row r="53">
          <cell r="A53">
            <v>5184580</v>
          </cell>
          <cell r="B53">
            <v>5116383</v>
          </cell>
          <cell r="C53">
            <v>4410</v>
          </cell>
          <cell r="D53">
            <v>3214468</v>
          </cell>
          <cell r="E53">
            <v>109</v>
          </cell>
          <cell r="F53">
            <v>88</v>
          </cell>
          <cell r="G53">
            <v>93</v>
          </cell>
          <cell r="H53">
            <v>145</v>
          </cell>
          <cell r="I53">
            <v>148</v>
          </cell>
          <cell r="J53">
            <v>153</v>
          </cell>
          <cell r="K53">
            <v>171</v>
          </cell>
          <cell r="L53">
            <v>202</v>
          </cell>
          <cell r="M53">
            <v>220</v>
          </cell>
        </row>
        <row r="54">
          <cell r="A54">
            <v>5074000</v>
          </cell>
          <cell r="B54">
            <v>5061093</v>
          </cell>
          <cell r="C54">
            <v>4410</v>
          </cell>
          <cell r="D54">
            <v>3524473</v>
          </cell>
          <cell r="E54">
            <v>46</v>
          </cell>
          <cell r="F54">
            <v>37</v>
          </cell>
          <cell r="G54">
            <v>62</v>
          </cell>
          <cell r="H54">
            <v>207</v>
          </cell>
          <cell r="I54">
            <v>99</v>
          </cell>
          <cell r="J54">
            <v>158</v>
          </cell>
          <cell r="K54">
            <v>184</v>
          </cell>
          <cell r="L54">
            <v>173</v>
          </cell>
          <cell r="M54">
            <v>212</v>
          </cell>
        </row>
        <row r="55">
          <cell r="A55">
            <v>5183870</v>
          </cell>
          <cell r="B55">
            <v>5116028</v>
          </cell>
          <cell r="C55">
            <v>4410</v>
          </cell>
          <cell r="D55">
            <v>1693202</v>
          </cell>
          <cell r="E55">
            <v>175</v>
          </cell>
          <cell r="F55">
            <v>152</v>
          </cell>
          <cell r="G55">
            <v>156</v>
          </cell>
          <cell r="H55">
            <v>180</v>
          </cell>
          <cell r="I55">
            <v>76</v>
          </cell>
          <cell r="J55">
            <v>0</v>
          </cell>
          <cell r="K55">
            <v>0</v>
          </cell>
          <cell r="L55">
            <v>59</v>
          </cell>
          <cell r="M55">
            <v>108</v>
          </cell>
        </row>
        <row r="56">
          <cell r="A56">
            <v>5172448</v>
          </cell>
          <cell r="B56">
            <v>5110317</v>
          </cell>
          <cell r="C56">
            <v>4410</v>
          </cell>
          <cell r="D56">
            <v>1752366</v>
          </cell>
          <cell r="E56">
            <v>335</v>
          </cell>
          <cell r="F56">
            <v>293</v>
          </cell>
          <cell r="G56">
            <v>279</v>
          </cell>
          <cell r="H56">
            <v>269</v>
          </cell>
          <cell r="I56">
            <v>319</v>
          </cell>
          <cell r="J56">
            <v>269</v>
          </cell>
          <cell r="K56">
            <v>275</v>
          </cell>
          <cell r="L56">
            <v>184</v>
          </cell>
          <cell r="M56">
            <v>120</v>
          </cell>
        </row>
        <row r="57">
          <cell r="A57">
            <v>5181220</v>
          </cell>
          <cell r="B57">
            <v>5114703</v>
          </cell>
          <cell r="C57">
            <v>4410</v>
          </cell>
          <cell r="D57">
            <v>70000025</v>
          </cell>
          <cell r="E57">
            <v>301</v>
          </cell>
          <cell r="F57">
            <v>259</v>
          </cell>
          <cell r="G57">
            <v>307</v>
          </cell>
          <cell r="H57">
            <v>266</v>
          </cell>
          <cell r="I57">
            <v>229</v>
          </cell>
          <cell r="J57">
            <v>194</v>
          </cell>
          <cell r="K57">
            <v>0</v>
          </cell>
          <cell r="L57">
            <v>197</v>
          </cell>
          <cell r="M57">
            <v>202</v>
          </cell>
        </row>
        <row r="58">
          <cell r="A58">
            <v>5175468</v>
          </cell>
          <cell r="B58">
            <v>5111827</v>
          </cell>
          <cell r="C58">
            <v>4410</v>
          </cell>
          <cell r="D58">
            <v>15960541</v>
          </cell>
          <cell r="E58">
            <v>127</v>
          </cell>
          <cell r="F58">
            <v>60</v>
          </cell>
          <cell r="G58">
            <v>79</v>
          </cell>
          <cell r="H58">
            <v>83</v>
          </cell>
          <cell r="I58">
            <v>104</v>
          </cell>
          <cell r="J58">
            <v>112</v>
          </cell>
          <cell r="K58">
            <v>177</v>
          </cell>
          <cell r="L58">
            <v>159</v>
          </cell>
          <cell r="M58">
            <v>155</v>
          </cell>
        </row>
        <row r="59">
          <cell r="A59">
            <v>5175486</v>
          </cell>
          <cell r="B59">
            <v>5111836</v>
          </cell>
          <cell r="C59">
            <v>4410</v>
          </cell>
          <cell r="D59">
            <v>52779</v>
          </cell>
          <cell r="E59">
            <v>75</v>
          </cell>
          <cell r="F59">
            <v>147</v>
          </cell>
          <cell r="G59">
            <v>122</v>
          </cell>
          <cell r="H59">
            <v>128</v>
          </cell>
          <cell r="I59">
            <v>129</v>
          </cell>
          <cell r="J59">
            <v>89</v>
          </cell>
          <cell r="K59">
            <v>162</v>
          </cell>
          <cell r="L59">
            <v>150</v>
          </cell>
          <cell r="M59">
            <v>205</v>
          </cell>
        </row>
        <row r="60">
          <cell r="A60">
            <v>5181798</v>
          </cell>
          <cell r="B60">
            <v>5114992</v>
          </cell>
          <cell r="C60">
            <v>4410</v>
          </cell>
          <cell r="D60">
            <v>5312669</v>
          </cell>
          <cell r="E60">
            <v>42</v>
          </cell>
          <cell r="F60">
            <v>60</v>
          </cell>
          <cell r="G60">
            <v>96</v>
          </cell>
          <cell r="H60">
            <v>99</v>
          </cell>
          <cell r="I60">
            <v>99</v>
          </cell>
          <cell r="J60">
            <v>9</v>
          </cell>
          <cell r="K60">
            <v>14</v>
          </cell>
          <cell r="L60">
            <v>12</v>
          </cell>
          <cell r="M60">
            <v>11</v>
          </cell>
        </row>
        <row r="61">
          <cell r="A61">
            <v>5181042</v>
          </cell>
          <cell r="B61">
            <v>5114614</v>
          </cell>
          <cell r="C61">
            <v>4410</v>
          </cell>
          <cell r="D61">
            <v>357365</v>
          </cell>
          <cell r="E61">
            <v>269</v>
          </cell>
          <cell r="F61">
            <v>208</v>
          </cell>
          <cell r="G61">
            <v>201</v>
          </cell>
          <cell r="H61">
            <v>171</v>
          </cell>
          <cell r="I61">
            <v>100</v>
          </cell>
          <cell r="J61">
            <v>129</v>
          </cell>
          <cell r="K61">
            <v>153</v>
          </cell>
          <cell r="L61">
            <v>188</v>
          </cell>
          <cell r="M61">
            <v>187</v>
          </cell>
        </row>
        <row r="62">
          <cell r="A62">
            <v>5181068</v>
          </cell>
          <cell r="B62">
            <v>5114627</v>
          </cell>
          <cell r="C62">
            <v>4410</v>
          </cell>
          <cell r="D62">
            <v>16005357</v>
          </cell>
          <cell r="E62">
            <v>167</v>
          </cell>
          <cell r="F62">
            <v>116</v>
          </cell>
          <cell r="G62">
            <v>137</v>
          </cell>
          <cell r="H62">
            <v>130</v>
          </cell>
          <cell r="I62">
            <v>126</v>
          </cell>
          <cell r="J62">
            <v>124</v>
          </cell>
          <cell r="K62">
            <v>149</v>
          </cell>
          <cell r="L62">
            <v>84</v>
          </cell>
          <cell r="M62">
            <v>120</v>
          </cell>
        </row>
        <row r="63">
          <cell r="A63">
            <v>5181020</v>
          </cell>
          <cell r="B63">
            <v>5114603</v>
          </cell>
          <cell r="C63">
            <v>4410</v>
          </cell>
          <cell r="D63">
            <v>16005966</v>
          </cell>
          <cell r="E63">
            <v>279</v>
          </cell>
          <cell r="F63">
            <v>268</v>
          </cell>
          <cell r="G63">
            <v>285</v>
          </cell>
          <cell r="H63">
            <v>253</v>
          </cell>
          <cell r="I63">
            <v>210</v>
          </cell>
          <cell r="J63">
            <v>197</v>
          </cell>
          <cell r="K63">
            <v>208</v>
          </cell>
          <cell r="L63">
            <v>220</v>
          </cell>
          <cell r="M63">
            <v>226</v>
          </cell>
        </row>
        <row r="64">
          <cell r="A64">
            <v>5181224</v>
          </cell>
          <cell r="B64">
            <v>5114705</v>
          </cell>
          <cell r="C64">
            <v>4410</v>
          </cell>
          <cell r="D64">
            <v>31988553</v>
          </cell>
          <cell r="E64">
            <v>233</v>
          </cell>
          <cell r="F64">
            <v>206</v>
          </cell>
          <cell r="G64">
            <v>200</v>
          </cell>
          <cell r="H64">
            <v>189</v>
          </cell>
          <cell r="I64">
            <v>273</v>
          </cell>
          <cell r="J64">
            <v>223</v>
          </cell>
          <cell r="K64">
            <v>245</v>
          </cell>
          <cell r="L64">
            <v>228</v>
          </cell>
          <cell r="M64">
            <v>223</v>
          </cell>
        </row>
        <row r="65">
          <cell r="A65">
            <v>5181176</v>
          </cell>
          <cell r="B65">
            <v>5114681</v>
          </cell>
          <cell r="C65">
            <v>4410</v>
          </cell>
          <cell r="D65">
            <v>10276896</v>
          </cell>
          <cell r="E65">
            <v>92</v>
          </cell>
          <cell r="F65">
            <v>70</v>
          </cell>
          <cell r="G65">
            <v>60</v>
          </cell>
          <cell r="H65">
            <v>38</v>
          </cell>
          <cell r="I65">
            <v>35</v>
          </cell>
          <cell r="J65">
            <v>148</v>
          </cell>
          <cell r="K65">
            <v>102</v>
          </cell>
          <cell r="L65">
            <v>27</v>
          </cell>
          <cell r="M65">
            <v>196</v>
          </cell>
        </row>
        <row r="66">
          <cell r="A66">
            <v>5175916</v>
          </cell>
          <cell r="B66">
            <v>5112051</v>
          </cell>
          <cell r="C66">
            <v>4410</v>
          </cell>
          <cell r="D66">
            <v>10276144</v>
          </cell>
          <cell r="E66">
            <v>595</v>
          </cell>
          <cell r="F66">
            <v>541</v>
          </cell>
          <cell r="G66">
            <v>521</v>
          </cell>
          <cell r="H66">
            <v>492</v>
          </cell>
          <cell r="I66">
            <v>507</v>
          </cell>
          <cell r="J66">
            <v>461</v>
          </cell>
          <cell r="K66">
            <v>510</v>
          </cell>
          <cell r="L66">
            <v>506</v>
          </cell>
          <cell r="M66">
            <v>555</v>
          </cell>
        </row>
        <row r="67">
          <cell r="A67">
            <v>5181180</v>
          </cell>
          <cell r="B67">
            <v>5114683</v>
          </cell>
          <cell r="C67">
            <v>4410</v>
          </cell>
          <cell r="D67">
            <v>10276251</v>
          </cell>
          <cell r="E67">
            <v>57</v>
          </cell>
          <cell r="F67">
            <v>55</v>
          </cell>
          <cell r="G67">
            <v>65</v>
          </cell>
          <cell r="H67">
            <v>57</v>
          </cell>
          <cell r="I67">
            <v>62</v>
          </cell>
          <cell r="J67">
            <v>57</v>
          </cell>
          <cell r="K67">
            <v>111</v>
          </cell>
          <cell r="L67">
            <v>71</v>
          </cell>
          <cell r="M67">
            <v>27</v>
          </cell>
        </row>
        <row r="68">
          <cell r="A68">
            <v>5175808</v>
          </cell>
          <cell r="B68">
            <v>5111997</v>
          </cell>
          <cell r="C68">
            <v>4410</v>
          </cell>
          <cell r="D68">
            <v>1691959</v>
          </cell>
          <cell r="E68">
            <v>118</v>
          </cell>
          <cell r="F68">
            <v>90</v>
          </cell>
          <cell r="G68">
            <v>151</v>
          </cell>
          <cell r="H68">
            <v>128</v>
          </cell>
          <cell r="I68">
            <v>124</v>
          </cell>
          <cell r="J68">
            <v>118</v>
          </cell>
          <cell r="K68">
            <v>100</v>
          </cell>
          <cell r="L68">
            <v>112</v>
          </cell>
          <cell r="M68">
            <v>118</v>
          </cell>
        </row>
        <row r="69">
          <cell r="A69">
            <v>5180976</v>
          </cell>
          <cell r="B69">
            <v>5114581</v>
          </cell>
          <cell r="C69">
            <v>4410</v>
          </cell>
          <cell r="D69">
            <v>1618576</v>
          </cell>
          <cell r="E69">
            <v>182</v>
          </cell>
          <cell r="F69">
            <v>158</v>
          </cell>
          <cell r="G69">
            <v>164</v>
          </cell>
          <cell r="H69">
            <v>158</v>
          </cell>
          <cell r="I69">
            <v>161</v>
          </cell>
          <cell r="J69">
            <v>148</v>
          </cell>
          <cell r="K69">
            <v>150</v>
          </cell>
          <cell r="L69">
            <v>151</v>
          </cell>
          <cell r="M69">
            <v>161</v>
          </cell>
        </row>
        <row r="70">
          <cell r="A70">
            <v>5175762</v>
          </cell>
          <cell r="B70">
            <v>5111974</v>
          </cell>
          <cell r="C70">
            <v>4410</v>
          </cell>
          <cell r="D70">
            <v>1501726</v>
          </cell>
          <cell r="E70">
            <v>346</v>
          </cell>
          <cell r="F70">
            <v>327</v>
          </cell>
          <cell r="G70">
            <v>338</v>
          </cell>
          <cell r="H70">
            <v>327</v>
          </cell>
          <cell r="I70">
            <v>193</v>
          </cell>
          <cell r="J70">
            <v>124</v>
          </cell>
          <cell r="K70">
            <v>151</v>
          </cell>
          <cell r="L70">
            <v>162</v>
          </cell>
          <cell r="M70">
            <v>200</v>
          </cell>
        </row>
        <row r="71">
          <cell r="A71">
            <v>5182488</v>
          </cell>
          <cell r="B71">
            <v>5115337</v>
          </cell>
          <cell r="C71">
            <v>4410</v>
          </cell>
          <cell r="D71">
            <v>1692056</v>
          </cell>
          <cell r="E71">
            <v>354</v>
          </cell>
          <cell r="F71">
            <v>352</v>
          </cell>
          <cell r="G71">
            <v>396</v>
          </cell>
          <cell r="H71">
            <v>324</v>
          </cell>
          <cell r="I71">
            <v>319</v>
          </cell>
          <cell r="J71">
            <v>312</v>
          </cell>
          <cell r="K71">
            <v>325</v>
          </cell>
          <cell r="L71">
            <v>286</v>
          </cell>
          <cell r="M71">
            <v>340</v>
          </cell>
        </row>
        <row r="72">
          <cell r="A72">
            <v>5181282</v>
          </cell>
          <cell r="B72">
            <v>5114734</v>
          </cell>
          <cell r="C72">
            <v>4410</v>
          </cell>
          <cell r="D72">
            <v>1864055</v>
          </cell>
          <cell r="E72">
            <v>0</v>
          </cell>
          <cell r="F72">
            <v>0</v>
          </cell>
          <cell r="G72">
            <v>0</v>
          </cell>
          <cell r="H72">
            <v>0</v>
          </cell>
          <cell r="I72">
            <v>0</v>
          </cell>
          <cell r="J72">
            <v>0</v>
          </cell>
          <cell r="K72">
            <v>0</v>
          </cell>
          <cell r="L72">
            <v>0</v>
          </cell>
          <cell r="M72">
            <v>0</v>
          </cell>
        </row>
        <row r="73">
          <cell r="A73">
            <v>5061972</v>
          </cell>
          <cell r="B73">
            <v>5055079</v>
          </cell>
          <cell r="C73">
            <v>4410</v>
          </cell>
          <cell r="D73">
            <v>2957251</v>
          </cell>
          <cell r="E73">
            <v>262</v>
          </cell>
          <cell r="F73">
            <v>83</v>
          </cell>
          <cell r="G73">
            <v>69</v>
          </cell>
          <cell r="H73">
            <v>74</v>
          </cell>
          <cell r="I73">
            <v>106</v>
          </cell>
          <cell r="J73">
            <v>112</v>
          </cell>
          <cell r="K73">
            <v>91</v>
          </cell>
          <cell r="L73">
            <v>90</v>
          </cell>
          <cell r="M73">
            <v>108</v>
          </cell>
        </row>
        <row r="74">
          <cell r="A74">
            <v>5175610</v>
          </cell>
          <cell r="B74">
            <v>5111898</v>
          </cell>
          <cell r="C74">
            <v>4410</v>
          </cell>
          <cell r="D74">
            <v>1472083</v>
          </cell>
          <cell r="E74">
            <v>92</v>
          </cell>
          <cell r="F74">
            <v>72</v>
          </cell>
          <cell r="G74">
            <v>71</v>
          </cell>
          <cell r="H74">
            <v>107</v>
          </cell>
          <cell r="I74">
            <v>122</v>
          </cell>
          <cell r="J74">
            <v>117</v>
          </cell>
          <cell r="K74">
            <v>122</v>
          </cell>
          <cell r="L74">
            <v>115</v>
          </cell>
          <cell r="M74">
            <v>125</v>
          </cell>
        </row>
        <row r="75">
          <cell r="A75">
            <v>5181076</v>
          </cell>
          <cell r="B75">
            <v>5114631</v>
          </cell>
          <cell r="C75">
            <v>4410</v>
          </cell>
          <cell r="D75">
            <v>1692325</v>
          </cell>
          <cell r="E75">
            <v>186</v>
          </cell>
          <cell r="F75">
            <v>164</v>
          </cell>
          <cell r="G75">
            <v>145</v>
          </cell>
          <cell r="H75">
            <v>138</v>
          </cell>
          <cell r="I75">
            <v>150</v>
          </cell>
          <cell r="J75">
            <v>148</v>
          </cell>
          <cell r="K75">
            <v>159</v>
          </cell>
          <cell r="L75">
            <v>152</v>
          </cell>
          <cell r="M75">
            <v>171</v>
          </cell>
        </row>
        <row r="76">
          <cell r="A76">
            <v>5180932</v>
          </cell>
          <cell r="B76">
            <v>5114559</v>
          </cell>
          <cell r="C76">
            <v>4410</v>
          </cell>
          <cell r="D76">
            <v>1791041</v>
          </cell>
          <cell r="E76">
            <v>162</v>
          </cell>
          <cell r="F76">
            <v>154</v>
          </cell>
          <cell r="G76">
            <v>145</v>
          </cell>
          <cell r="H76">
            <v>134</v>
          </cell>
          <cell r="I76">
            <v>165</v>
          </cell>
          <cell r="J76">
            <v>158</v>
          </cell>
          <cell r="K76">
            <v>177</v>
          </cell>
          <cell r="L76">
            <v>171</v>
          </cell>
          <cell r="M76">
            <v>176</v>
          </cell>
        </row>
        <row r="77">
          <cell r="A77">
            <v>5181714</v>
          </cell>
          <cell r="B77">
            <v>5114950</v>
          </cell>
          <cell r="C77">
            <v>4410</v>
          </cell>
          <cell r="D77">
            <v>1618053</v>
          </cell>
          <cell r="E77">
            <v>68</v>
          </cell>
          <cell r="F77">
            <v>35</v>
          </cell>
          <cell r="G77">
            <v>34</v>
          </cell>
          <cell r="H77">
            <v>28</v>
          </cell>
          <cell r="I77">
            <v>18</v>
          </cell>
          <cell r="J77">
            <v>0</v>
          </cell>
          <cell r="K77">
            <v>41</v>
          </cell>
          <cell r="L77">
            <v>90</v>
          </cell>
          <cell r="M77">
            <v>68</v>
          </cell>
        </row>
        <row r="78">
          <cell r="A78">
            <v>5181102</v>
          </cell>
          <cell r="B78">
            <v>5114644</v>
          </cell>
          <cell r="C78">
            <v>4410</v>
          </cell>
          <cell r="D78">
            <v>6803484</v>
          </cell>
          <cell r="E78">
            <v>84</v>
          </cell>
          <cell r="F78">
            <v>86</v>
          </cell>
          <cell r="G78">
            <v>54</v>
          </cell>
          <cell r="H78">
            <v>58</v>
          </cell>
          <cell r="I78">
            <v>85</v>
          </cell>
          <cell r="J78">
            <v>84</v>
          </cell>
          <cell r="K78">
            <v>76</v>
          </cell>
          <cell r="L78">
            <v>76</v>
          </cell>
          <cell r="M78">
            <v>90</v>
          </cell>
        </row>
        <row r="79">
          <cell r="A79">
            <v>5174478</v>
          </cell>
          <cell r="B79">
            <v>5111332</v>
          </cell>
          <cell r="C79">
            <v>4410</v>
          </cell>
          <cell r="D79">
            <v>6823907</v>
          </cell>
          <cell r="E79">
            <v>180</v>
          </cell>
          <cell r="F79">
            <v>143</v>
          </cell>
          <cell r="G79">
            <v>162</v>
          </cell>
          <cell r="H79">
            <v>178</v>
          </cell>
          <cell r="I79">
            <v>185</v>
          </cell>
          <cell r="J79">
            <v>175</v>
          </cell>
          <cell r="K79">
            <v>108</v>
          </cell>
          <cell r="L79">
            <v>237</v>
          </cell>
          <cell r="M79">
            <v>153</v>
          </cell>
        </row>
        <row r="80">
          <cell r="A80">
            <v>5175572</v>
          </cell>
          <cell r="B80">
            <v>5111879</v>
          </cell>
          <cell r="C80">
            <v>4410</v>
          </cell>
          <cell r="D80">
            <v>6823344</v>
          </cell>
          <cell r="E80">
            <v>206</v>
          </cell>
          <cell r="F80">
            <v>185</v>
          </cell>
          <cell r="G80">
            <v>201</v>
          </cell>
          <cell r="H80">
            <v>130</v>
          </cell>
          <cell r="I80">
            <v>161</v>
          </cell>
          <cell r="J80">
            <v>153</v>
          </cell>
          <cell r="K80">
            <v>163</v>
          </cell>
          <cell r="L80">
            <v>171</v>
          </cell>
          <cell r="M80">
            <v>202</v>
          </cell>
        </row>
        <row r="81">
          <cell r="A81">
            <v>5175592</v>
          </cell>
          <cell r="B81">
            <v>5111889</v>
          </cell>
          <cell r="C81">
            <v>4410</v>
          </cell>
          <cell r="D81">
            <v>6825572</v>
          </cell>
          <cell r="E81">
            <v>56</v>
          </cell>
          <cell r="F81">
            <v>47</v>
          </cell>
          <cell r="G81">
            <v>53</v>
          </cell>
          <cell r="H81">
            <v>57</v>
          </cell>
          <cell r="I81">
            <v>66</v>
          </cell>
          <cell r="J81">
            <v>53</v>
          </cell>
          <cell r="K81">
            <v>60</v>
          </cell>
          <cell r="L81">
            <v>58</v>
          </cell>
          <cell r="M81">
            <v>70</v>
          </cell>
        </row>
        <row r="82">
          <cell r="A82">
            <v>5175648</v>
          </cell>
          <cell r="B82">
            <v>5111917</v>
          </cell>
          <cell r="C82">
            <v>4410</v>
          </cell>
          <cell r="D82">
            <v>6826652</v>
          </cell>
          <cell r="E82">
            <v>332</v>
          </cell>
          <cell r="F82">
            <v>592</v>
          </cell>
          <cell r="G82">
            <v>243</v>
          </cell>
          <cell r="H82">
            <v>279</v>
          </cell>
          <cell r="I82">
            <v>307</v>
          </cell>
          <cell r="J82">
            <v>264</v>
          </cell>
          <cell r="K82">
            <v>285</v>
          </cell>
          <cell r="L82">
            <v>243</v>
          </cell>
          <cell r="M82">
            <v>228</v>
          </cell>
        </row>
        <row r="83">
          <cell r="A83">
            <v>5175744</v>
          </cell>
          <cell r="B83">
            <v>5111965</v>
          </cell>
          <cell r="C83">
            <v>4410</v>
          </cell>
          <cell r="D83">
            <v>6824867</v>
          </cell>
          <cell r="E83">
            <v>242</v>
          </cell>
          <cell r="F83">
            <v>226</v>
          </cell>
          <cell r="G83">
            <v>253</v>
          </cell>
          <cell r="H83">
            <v>234</v>
          </cell>
          <cell r="I83">
            <v>254</v>
          </cell>
          <cell r="J83">
            <v>238</v>
          </cell>
          <cell r="K83">
            <v>232</v>
          </cell>
          <cell r="L83">
            <v>226</v>
          </cell>
          <cell r="M83">
            <v>173</v>
          </cell>
        </row>
        <row r="84">
          <cell r="A84">
            <v>5181072</v>
          </cell>
          <cell r="B84">
            <v>5114629</v>
          </cell>
          <cell r="C84">
            <v>4410</v>
          </cell>
          <cell r="D84">
            <v>3366507</v>
          </cell>
          <cell r="E84">
            <v>80</v>
          </cell>
          <cell r="F84">
            <v>69</v>
          </cell>
          <cell r="G84">
            <v>59</v>
          </cell>
          <cell r="H84">
            <v>80</v>
          </cell>
          <cell r="I84">
            <v>75</v>
          </cell>
          <cell r="J84">
            <v>67</v>
          </cell>
          <cell r="K84">
            <v>73</v>
          </cell>
          <cell r="L84">
            <v>64</v>
          </cell>
          <cell r="M84">
            <v>69</v>
          </cell>
        </row>
        <row r="85">
          <cell r="A85">
            <v>5175830</v>
          </cell>
          <cell r="B85">
            <v>5112008</v>
          </cell>
          <cell r="C85">
            <v>4410</v>
          </cell>
          <cell r="D85">
            <v>3730145</v>
          </cell>
          <cell r="E85">
            <v>174</v>
          </cell>
          <cell r="F85">
            <v>149</v>
          </cell>
          <cell r="G85">
            <v>173</v>
          </cell>
          <cell r="H85">
            <v>153</v>
          </cell>
          <cell r="I85">
            <v>158</v>
          </cell>
          <cell r="J85">
            <v>144</v>
          </cell>
          <cell r="K85">
            <v>152</v>
          </cell>
          <cell r="L85">
            <v>146</v>
          </cell>
          <cell r="M85">
            <v>158</v>
          </cell>
        </row>
        <row r="86">
          <cell r="A86">
            <v>5175894</v>
          </cell>
          <cell r="B86">
            <v>5112040</v>
          </cell>
          <cell r="C86">
            <v>4410</v>
          </cell>
          <cell r="D86">
            <v>6824391</v>
          </cell>
          <cell r="E86">
            <v>43</v>
          </cell>
          <cell r="F86">
            <v>44</v>
          </cell>
          <cell r="G86">
            <v>51</v>
          </cell>
          <cell r="H86">
            <v>63</v>
          </cell>
          <cell r="I86">
            <v>52</v>
          </cell>
          <cell r="J86">
            <v>86</v>
          </cell>
          <cell r="K86">
            <v>74</v>
          </cell>
          <cell r="L86">
            <v>46</v>
          </cell>
          <cell r="M86">
            <v>38</v>
          </cell>
        </row>
        <row r="87">
          <cell r="A87">
            <v>5180998</v>
          </cell>
          <cell r="B87">
            <v>5114592</v>
          </cell>
          <cell r="C87">
            <v>4410</v>
          </cell>
          <cell r="D87">
            <v>3365820</v>
          </cell>
          <cell r="E87">
            <v>298</v>
          </cell>
          <cell r="F87">
            <v>264</v>
          </cell>
          <cell r="G87">
            <v>295</v>
          </cell>
          <cell r="H87">
            <v>280</v>
          </cell>
          <cell r="I87">
            <v>304</v>
          </cell>
          <cell r="J87">
            <v>273</v>
          </cell>
          <cell r="K87">
            <v>265</v>
          </cell>
          <cell r="L87">
            <v>260</v>
          </cell>
          <cell r="M87">
            <v>262</v>
          </cell>
        </row>
        <row r="88">
          <cell r="A88">
            <v>5181284</v>
          </cell>
          <cell r="B88">
            <v>5114735</v>
          </cell>
          <cell r="C88">
            <v>4410</v>
          </cell>
          <cell r="D88">
            <v>6825418</v>
          </cell>
          <cell r="E88">
            <v>210</v>
          </cell>
          <cell r="F88">
            <v>56</v>
          </cell>
          <cell r="G88">
            <v>184</v>
          </cell>
          <cell r="H88">
            <v>63</v>
          </cell>
          <cell r="I88">
            <v>223</v>
          </cell>
          <cell r="J88">
            <v>189</v>
          </cell>
          <cell r="K88">
            <v>178</v>
          </cell>
          <cell r="L88">
            <v>359</v>
          </cell>
          <cell r="M88">
            <v>185</v>
          </cell>
        </row>
        <row r="89">
          <cell r="A89">
            <v>5181140</v>
          </cell>
          <cell r="B89">
            <v>5114663</v>
          </cell>
          <cell r="C89">
            <v>4410</v>
          </cell>
          <cell r="D89">
            <v>3730918</v>
          </cell>
          <cell r="E89">
            <v>234</v>
          </cell>
          <cell r="F89">
            <v>202</v>
          </cell>
          <cell r="G89">
            <v>222</v>
          </cell>
          <cell r="H89">
            <v>207</v>
          </cell>
          <cell r="I89">
            <v>212</v>
          </cell>
          <cell r="J89">
            <v>200</v>
          </cell>
          <cell r="K89">
            <v>200</v>
          </cell>
          <cell r="L89">
            <v>182</v>
          </cell>
          <cell r="M89">
            <v>158</v>
          </cell>
        </row>
        <row r="90">
          <cell r="A90">
            <v>5181136</v>
          </cell>
          <cell r="B90">
            <v>5114661</v>
          </cell>
          <cell r="C90">
            <v>4410</v>
          </cell>
          <cell r="D90">
            <v>4744882</v>
          </cell>
          <cell r="E90">
            <v>87</v>
          </cell>
          <cell r="F90">
            <v>308</v>
          </cell>
          <cell r="G90">
            <v>178</v>
          </cell>
          <cell r="H90">
            <v>194</v>
          </cell>
          <cell r="I90">
            <v>191</v>
          </cell>
          <cell r="J90">
            <v>180</v>
          </cell>
          <cell r="K90">
            <v>205</v>
          </cell>
          <cell r="L90">
            <v>198</v>
          </cell>
          <cell r="M90">
            <v>186</v>
          </cell>
        </row>
        <row r="91">
          <cell r="A91">
            <v>5175256</v>
          </cell>
          <cell r="B91">
            <v>5111721</v>
          </cell>
          <cell r="C91">
            <v>4410</v>
          </cell>
          <cell r="D91">
            <v>6821826</v>
          </cell>
          <cell r="E91">
            <v>246</v>
          </cell>
          <cell r="F91">
            <v>221</v>
          </cell>
          <cell r="G91">
            <v>227</v>
          </cell>
          <cell r="H91">
            <v>263</v>
          </cell>
          <cell r="I91">
            <v>214</v>
          </cell>
          <cell r="J91">
            <v>232</v>
          </cell>
          <cell r="K91">
            <v>246</v>
          </cell>
          <cell r="L91">
            <v>221</v>
          </cell>
          <cell r="M91">
            <v>230</v>
          </cell>
        </row>
        <row r="92">
          <cell r="A92">
            <v>5175668</v>
          </cell>
          <cell r="B92">
            <v>5111927</v>
          </cell>
          <cell r="C92">
            <v>4410</v>
          </cell>
          <cell r="D92">
            <v>6823044</v>
          </cell>
          <cell r="E92">
            <v>185</v>
          </cell>
          <cell r="F92">
            <v>178</v>
          </cell>
          <cell r="G92">
            <v>346</v>
          </cell>
          <cell r="H92">
            <v>205</v>
          </cell>
          <cell r="I92">
            <v>209</v>
          </cell>
          <cell r="J92">
            <v>167</v>
          </cell>
          <cell r="K92">
            <v>185</v>
          </cell>
          <cell r="L92">
            <v>193</v>
          </cell>
          <cell r="M92">
            <v>214</v>
          </cell>
        </row>
        <row r="93">
          <cell r="A93">
            <v>5181078</v>
          </cell>
          <cell r="B93">
            <v>5114632</v>
          </cell>
          <cell r="C93">
            <v>4410</v>
          </cell>
          <cell r="D93">
            <v>1618000</v>
          </cell>
          <cell r="E93">
            <v>93</v>
          </cell>
          <cell r="F93">
            <v>80</v>
          </cell>
          <cell r="G93">
            <v>96</v>
          </cell>
          <cell r="H93">
            <v>86</v>
          </cell>
          <cell r="I93">
            <v>83</v>
          </cell>
          <cell r="J93">
            <v>90</v>
          </cell>
          <cell r="K93">
            <v>97</v>
          </cell>
          <cell r="L93">
            <v>114</v>
          </cell>
          <cell r="M93">
            <v>111</v>
          </cell>
        </row>
        <row r="94">
          <cell r="A94">
            <v>5181062</v>
          </cell>
          <cell r="B94">
            <v>5114624</v>
          </cell>
          <cell r="C94">
            <v>4410</v>
          </cell>
          <cell r="D94">
            <v>4747127</v>
          </cell>
          <cell r="E94">
            <v>194</v>
          </cell>
          <cell r="F94">
            <v>165</v>
          </cell>
          <cell r="G94">
            <v>180</v>
          </cell>
          <cell r="H94">
            <v>170</v>
          </cell>
          <cell r="I94">
            <v>206</v>
          </cell>
          <cell r="J94">
            <v>179</v>
          </cell>
          <cell r="K94">
            <v>177</v>
          </cell>
          <cell r="L94">
            <v>180</v>
          </cell>
          <cell r="M94">
            <v>227</v>
          </cell>
        </row>
        <row r="95">
          <cell r="A95">
            <v>5175850</v>
          </cell>
          <cell r="B95">
            <v>5112018</v>
          </cell>
          <cell r="C95">
            <v>4410</v>
          </cell>
          <cell r="D95">
            <v>3741009</v>
          </cell>
          <cell r="E95">
            <v>205</v>
          </cell>
          <cell r="F95">
            <v>149</v>
          </cell>
          <cell r="G95">
            <v>174</v>
          </cell>
          <cell r="H95">
            <v>170</v>
          </cell>
          <cell r="I95">
            <v>165</v>
          </cell>
          <cell r="J95">
            <v>155</v>
          </cell>
          <cell r="K95">
            <v>177</v>
          </cell>
          <cell r="L95">
            <v>167</v>
          </cell>
          <cell r="M95">
            <v>161</v>
          </cell>
        </row>
        <row r="96">
          <cell r="A96">
            <v>5173152</v>
          </cell>
          <cell r="B96">
            <v>5110669</v>
          </cell>
          <cell r="C96">
            <v>4410</v>
          </cell>
          <cell r="D96">
            <v>6822556</v>
          </cell>
          <cell r="E96">
            <v>164</v>
          </cell>
          <cell r="F96">
            <v>158</v>
          </cell>
          <cell r="G96">
            <v>152</v>
          </cell>
          <cell r="H96">
            <v>163</v>
          </cell>
          <cell r="I96">
            <v>160</v>
          </cell>
          <cell r="J96">
            <v>154</v>
          </cell>
          <cell r="K96">
            <v>147</v>
          </cell>
          <cell r="L96">
            <v>149</v>
          </cell>
          <cell r="M96">
            <v>163</v>
          </cell>
        </row>
        <row r="97">
          <cell r="A97">
            <v>5181280</v>
          </cell>
          <cell r="B97">
            <v>5114733</v>
          </cell>
          <cell r="C97">
            <v>4410</v>
          </cell>
          <cell r="D97">
            <v>7288841</v>
          </cell>
          <cell r="E97">
            <v>396</v>
          </cell>
          <cell r="F97">
            <v>412</v>
          </cell>
          <cell r="G97">
            <v>459</v>
          </cell>
          <cell r="H97">
            <v>369</v>
          </cell>
          <cell r="I97">
            <v>332</v>
          </cell>
          <cell r="J97">
            <v>362</v>
          </cell>
          <cell r="K97">
            <v>403</v>
          </cell>
          <cell r="L97">
            <v>375</v>
          </cell>
          <cell r="M97">
            <v>522</v>
          </cell>
        </row>
        <row r="98">
          <cell r="A98">
            <v>5175934</v>
          </cell>
          <cell r="B98">
            <v>5112060</v>
          </cell>
          <cell r="C98">
            <v>4410</v>
          </cell>
          <cell r="D98">
            <v>7213362</v>
          </cell>
          <cell r="E98">
            <v>422</v>
          </cell>
          <cell r="F98">
            <v>310</v>
          </cell>
          <cell r="G98">
            <v>282</v>
          </cell>
          <cell r="H98">
            <v>379</v>
          </cell>
          <cell r="I98">
            <v>422</v>
          </cell>
          <cell r="J98">
            <v>261</v>
          </cell>
          <cell r="K98">
            <v>208</v>
          </cell>
          <cell r="L98">
            <v>164</v>
          </cell>
          <cell r="M98">
            <v>123</v>
          </cell>
        </row>
        <row r="99">
          <cell r="A99">
            <v>5183828</v>
          </cell>
          <cell r="B99">
            <v>5116007</v>
          </cell>
          <cell r="C99">
            <v>4410</v>
          </cell>
          <cell r="D99">
            <v>7729276</v>
          </cell>
          <cell r="E99">
            <v>143</v>
          </cell>
          <cell r="F99">
            <v>203</v>
          </cell>
          <cell r="G99">
            <v>190</v>
          </cell>
          <cell r="H99">
            <v>186</v>
          </cell>
          <cell r="I99">
            <v>58</v>
          </cell>
          <cell r="J99">
            <v>0</v>
          </cell>
          <cell r="K99">
            <v>0</v>
          </cell>
          <cell r="L99">
            <v>0</v>
          </cell>
          <cell r="M99">
            <v>31</v>
          </cell>
        </row>
        <row r="100">
          <cell r="A100">
            <v>5183806</v>
          </cell>
          <cell r="B100">
            <v>5115996</v>
          </cell>
          <cell r="C100">
            <v>4410</v>
          </cell>
          <cell r="D100">
            <v>7687383</v>
          </cell>
          <cell r="E100">
            <v>554</v>
          </cell>
          <cell r="F100">
            <v>176</v>
          </cell>
          <cell r="G100">
            <v>187</v>
          </cell>
          <cell r="H100">
            <v>181</v>
          </cell>
          <cell r="I100">
            <v>195</v>
          </cell>
          <cell r="J100">
            <v>184</v>
          </cell>
          <cell r="K100">
            <v>192</v>
          </cell>
          <cell r="L100">
            <v>196</v>
          </cell>
          <cell r="M100">
            <v>207</v>
          </cell>
        </row>
        <row r="101">
          <cell r="A101">
            <v>5182468</v>
          </cell>
          <cell r="B101">
            <v>5115327</v>
          </cell>
          <cell r="C101">
            <v>4410</v>
          </cell>
          <cell r="D101">
            <v>7115513</v>
          </cell>
          <cell r="E101">
            <v>173</v>
          </cell>
          <cell r="F101">
            <v>162</v>
          </cell>
          <cell r="G101">
            <v>151</v>
          </cell>
          <cell r="H101">
            <v>159</v>
          </cell>
          <cell r="I101">
            <v>173</v>
          </cell>
          <cell r="J101">
            <v>301</v>
          </cell>
          <cell r="K101">
            <v>434</v>
          </cell>
          <cell r="L101">
            <v>392</v>
          </cell>
          <cell r="M101">
            <v>478</v>
          </cell>
        </row>
        <row r="102">
          <cell r="A102">
            <v>5181754</v>
          </cell>
          <cell r="B102">
            <v>5114970</v>
          </cell>
          <cell r="C102">
            <v>4410</v>
          </cell>
          <cell r="D102">
            <v>7286739</v>
          </cell>
          <cell r="E102">
            <v>454</v>
          </cell>
          <cell r="F102">
            <v>367</v>
          </cell>
          <cell r="G102">
            <v>352</v>
          </cell>
          <cell r="H102">
            <v>355</v>
          </cell>
          <cell r="I102">
            <v>339</v>
          </cell>
          <cell r="J102">
            <v>326</v>
          </cell>
          <cell r="K102">
            <v>319</v>
          </cell>
          <cell r="L102">
            <v>382</v>
          </cell>
          <cell r="M102">
            <v>454</v>
          </cell>
        </row>
        <row r="103">
          <cell r="A103">
            <v>5181776</v>
          </cell>
          <cell r="B103">
            <v>5114981</v>
          </cell>
          <cell r="C103">
            <v>4410</v>
          </cell>
          <cell r="D103">
            <v>7108900</v>
          </cell>
          <cell r="E103">
            <v>170</v>
          </cell>
          <cell r="F103">
            <v>134</v>
          </cell>
          <cell r="G103">
            <v>122</v>
          </cell>
          <cell r="H103">
            <v>58</v>
          </cell>
          <cell r="I103">
            <v>113</v>
          </cell>
          <cell r="J103">
            <v>261</v>
          </cell>
          <cell r="K103">
            <v>262</v>
          </cell>
          <cell r="L103">
            <v>178</v>
          </cell>
          <cell r="M103">
            <v>190</v>
          </cell>
        </row>
        <row r="104">
          <cell r="A104">
            <v>5062414</v>
          </cell>
          <cell r="B104">
            <v>5055300</v>
          </cell>
          <cell r="C104">
            <v>4410</v>
          </cell>
          <cell r="D104">
            <v>7314659</v>
          </cell>
          <cell r="E104">
            <v>535</v>
          </cell>
          <cell r="F104">
            <v>469</v>
          </cell>
          <cell r="G104">
            <v>478</v>
          </cell>
          <cell r="H104">
            <v>459</v>
          </cell>
          <cell r="I104">
            <v>495</v>
          </cell>
          <cell r="J104">
            <v>446</v>
          </cell>
          <cell r="K104">
            <v>487</v>
          </cell>
          <cell r="L104">
            <v>415</v>
          </cell>
          <cell r="M104">
            <v>374</v>
          </cell>
        </row>
        <row r="105">
          <cell r="A105">
            <v>5181230</v>
          </cell>
          <cell r="B105">
            <v>5114708</v>
          </cell>
          <cell r="C105">
            <v>4410</v>
          </cell>
          <cell r="D105">
            <v>7129176</v>
          </cell>
          <cell r="E105">
            <v>359</v>
          </cell>
          <cell r="F105">
            <v>304</v>
          </cell>
          <cell r="G105">
            <v>271</v>
          </cell>
          <cell r="H105">
            <v>284</v>
          </cell>
          <cell r="I105">
            <v>300</v>
          </cell>
          <cell r="J105">
            <v>279</v>
          </cell>
          <cell r="K105">
            <v>297</v>
          </cell>
          <cell r="L105">
            <v>258</v>
          </cell>
          <cell r="M105">
            <v>273</v>
          </cell>
        </row>
        <row r="106">
          <cell r="A106">
            <v>5180954</v>
          </cell>
          <cell r="B106">
            <v>5114570</v>
          </cell>
          <cell r="C106">
            <v>4410</v>
          </cell>
          <cell r="D106">
            <v>7115387</v>
          </cell>
          <cell r="E106">
            <v>228</v>
          </cell>
          <cell r="F106">
            <v>189</v>
          </cell>
          <cell r="G106">
            <v>197</v>
          </cell>
          <cell r="H106">
            <v>193</v>
          </cell>
          <cell r="I106">
            <v>183</v>
          </cell>
          <cell r="J106">
            <v>174</v>
          </cell>
          <cell r="K106">
            <v>172</v>
          </cell>
          <cell r="L106">
            <v>189</v>
          </cell>
          <cell r="M106">
            <v>193</v>
          </cell>
        </row>
        <row r="107">
          <cell r="A107">
            <v>5181100</v>
          </cell>
          <cell r="B107">
            <v>5114643</v>
          </cell>
          <cell r="C107">
            <v>4410</v>
          </cell>
          <cell r="D107">
            <v>3741130</v>
          </cell>
          <cell r="E107">
            <v>105</v>
          </cell>
          <cell r="F107">
            <v>111</v>
          </cell>
          <cell r="G107">
            <v>68</v>
          </cell>
          <cell r="H107">
            <v>64</v>
          </cell>
          <cell r="I107">
            <v>205</v>
          </cell>
          <cell r="J107">
            <v>173</v>
          </cell>
          <cell r="K107">
            <v>52</v>
          </cell>
          <cell r="L107">
            <v>61</v>
          </cell>
          <cell r="M107">
            <v>0</v>
          </cell>
        </row>
        <row r="108">
          <cell r="A108">
            <v>5181070</v>
          </cell>
          <cell r="B108">
            <v>5114628</v>
          </cell>
          <cell r="C108">
            <v>4410</v>
          </cell>
          <cell r="D108">
            <v>443787</v>
          </cell>
          <cell r="E108">
            <v>230</v>
          </cell>
          <cell r="F108">
            <v>138</v>
          </cell>
          <cell r="G108">
            <v>0</v>
          </cell>
          <cell r="H108">
            <v>1</v>
          </cell>
          <cell r="I108">
            <v>246</v>
          </cell>
          <cell r="J108">
            <v>140</v>
          </cell>
          <cell r="K108">
            <v>0</v>
          </cell>
          <cell r="L108">
            <v>19</v>
          </cell>
          <cell r="M108">
            <v>65</v>
          </cell>
        </row>
        <row r="109">
          <cell r="A109">
            <v>5175700</v>
          </cell>
          <cell r="B109">
            <v>5111943</v>
          </cell>
          <cell r="C109">
            <v>4410</v>
          </cell>
          <cell r="D109">
            <v>32997920</v>
          </cell>
          <cell r="E109">
            <v>381</v>
          </cell>
          <cell r="F109">
            <v>318</v>
          </cell>
          <cell r="G109">
            <v>336</v>
          </cell>
          <cell r="H109">
            <v>259</v>
          </cell>
          <cell r="I109">
            <v>266</v>
          </cell>
          <cell r="J109">
            <v>174</v>
          </cell>
          <cell r="K109">
            <v>633</v>
          </cell>
          <cell r="L109">
            <v>686</v>
          </cell>
          <cell r="M109">
            <v>742</v>
          </cell>
        </row>
        <row r="110">
          <cell r="A110">
            <v>5184552</v>
          </cell>
          <cell r="B110">
            <v>5116369</v>
          </cell>
          <cell r="C110">
            <v>4410</v>
          </cell>
          <cell r="D110">
            <v>3364050</v>
          </cell>
          <cell r="E110">
            <v>261</v>
          </cell>
          <cell r="F110">
            <v>221</v>
          </cell>
          <cell r="G110">
            <v>201</v>
          </cell>
          <cell r="H110">
            <v>206</v>
          </cell>
          <cell r="I110">
            <v>230</v>
          </cell>
          <cell r="J110">
            <v>195</v>
          </cell>
          <cell r="K110">
            <v>218</v>
          </cell>
          <cell r="L110">
            <v>194</v>
          </cell>
          <cell r="M110">
            <v>233</v>
          </cell>
        </row>
        <row r="111">
          <cell r="A111">
            <v>5175552</v>
          </cell>
          <cell r="B111">
            <v>5111869</v>
          </cell>
          <cell r="C111">
            <v>4410</v>
          </cell>
          <cell r="D111">
            <v>3650217</v>
          </cell>
          <cell r="E111">
            <v>104</v>
          </cell>
          <cell r="F111">
            <v>50</v>
          </cell>
          <cell r="G111">
            <v>40</v>
          </cell>
          <cell r="H111">
            <v>72</v>
          </cell>
          <cell r="I111">
            <v>53</v>
          </cell>
          <cell r="J111">
            <v>48</v>
          </cell>
          <cell r="K111">
            <v>47</v>
          </cell>
          <cell r="L111">
            <v>48</v>
          </cell>
          <cell r="M111">
            <v>53</v>
          </cell>
        </row>
        <row r="112">
          <cell r="A112">
            <v>5173054</v>
          </cell>
          <cell r="B112">
            <v>5110620</v>
          </cell>
          <cell r="C112">
            <v>4410</v>
          </cell>
          <cell r="D112">
            <v>10275831</v>
          </cell>
          <cell r="E112">
            <v>788</v>
          </cell>
          <cell r="F112">
            <v>683</v>
          </cell>
          <cell r="G112">
            <v>637</v>
          </cell>
          <cell r="H112">
            <v>599</v>
          </cell>
          <cell r="I112">
            <v>609</v>
          </cell>
          <cell r="J112">
            <v>539</v>
          </cell>
          <cell r="K112">
            <v>0</v>
          </cell>
          <cell r="L112">
            <v>0</v>
          </cell>
          <cell r="M112">
            <v>366</v>
          </cell>
        </row>
        <row r="113">
          <cell r="A113">
            <v>5173038</v>
          </cell>
          <cell r="B113">
            <v>5110612</v>
          </cell>
          <cell r="C113">
            <v>4410</v>
          </cell>
          <cell r="D113">
            <v>156235</v>
          </cell>
          <cell r="E113">
            <v>159</v>
          </cell>
          <cell r="F113">
            <v>139</v>
          </cell>
          <cell r="G113">
            <v>142</v>
          </cell>
          <cell r="H113">
            <v>140</v>
          </cell>
          <cell r="I113">
            <v>153</v>
          </cell>
          <cell r="J113">
            <v>132</v>
          </cell>
          <cell r="K113">
            <v>136</v>
          </cell>
          <cell r="L113">
            <v>142</v>
          </cell>
          <cell r="M113">
            <v>157</v>
          </cell>
        </row>
        <row r="114">
          <cell r="A114">
            <v>5175872</v>
          </cell>
          <cell r="B114">
            <v>5112029</v>
          </cell>
          <cell r="C114">
            <v>4410</v>
          </cell>
          <cell r="D114">
            <v>6823917</v>
          </cell>
          <cell r="E114">
            <v>224</v>
          </cell>
          <cell r="F114">
            <v>199</v>
          </cell>
          <cell r="G114">
            <v>218</v>
          </cell>
          <cell r="H114">
            <v>202</v>
          </cell>
          <cell r="I114">
            <v>213</v>
          </cell>
          <cell r="J114">
            <v>195</v>
          </cell>
          <cell r="K114">
            <v>220</v>
          </cell>
          <cell r="L114">
            <v>191</v>
          </cell>
          <cell r="M114">
            <v>252</v>
          </cell>
        </row>
        <row r="115">
          <cell r="A115">
            <v>5164490</v>
          </cell>
          <cell r="B115">
            <v>5106338</v>
          </cell>
          <cell r="C115">
            <v>4410</v>
          </cell>
          <cell r="D115">
            <v>15962073</v>
          </cell>
          <cell r="E115">
            <v>180</v>
          </cell>
          <cell r="F115">
            <v>152</v>
          </cell>
          <cell r="G115">
            <v>165</v>
          </cell>
          <cell r="H115">
            <v>150</v>
          </cell>
          <cell r="I115">
            <v>154</v>
          </cell>
          <cell r="J115">
            <v>174</v>
          </cell>
          <cell r="K115">
            <v>151</v>
          </cell>
          <cell r="L115">
            <v>172</v>
          </cell>
          <cell r="M115">
            <v>174</v>
          </cell>
        </row>
        <row r="116">
          <cell r="A116">
            <v>5081366</v>
          </cell>
          <cell r="B116">
            <v>5064776</v>
          </cell>
          <cell r="C116">
            <v>4410</v>
          </cell>
          <cell r="E116">
            <v>172</v>
          </cell>
          <cell r="F116">
            <v>152</v>
          </cell>
          <cell r="G116">
            <v>148</v>
          </cell>
          <cell r="H116">
            <v>144</v>
          </cell>
          <cell r="I116">
            <v>213</v>
          </cell>
          <cell r="J116">
            <v>183</v>
          </cell>
          <cell r="K116">
            <v>193</v>
          </cell>
          <cell r="L116">
            <v>172</v>
          </cell>
          <cell r="M116">
            <v>184</v>
          </cell>
        </row>
        <row r="117">
          <cell r="A117">
            <v>5069900</v>
          </cell>
          <cell r="B117">
            <v>5059043</v>
          </cell>
          <cell r="C117">
            <v>4410</v>
          </cell>
          <cell r="E117">
            <v>233</v>
          </cell>
          <cell r="F117">
            <v>206</v>
          </cell>
          <cell r="G117">
            <v>200</v>
          </cell>
          <cell r="H117">
            <v>189</v>
          </cell>
          <cell r="I117">
            <v>273</v>
          </cell>
          <cell r="J117">
            <v>237</v>
          </cell>
          <cell r="K117">
            <v>251</v>
          </cell>
          <cell r="L117">
            <v>224</v>
          </cell>
          <cell r="M117">
            <v>242</v>
          </cell>
        </row>
        <row r="118">
          <cell r="A118">
            <v>5176188</v>
          </cell>
          <cell r="B118">
            <v>5112187</v>
          </cell>
          <cell r="C118">
            <v>4410</v>
          </cell>
          <cell r="D118">
            <v>6824680</v>
          </cell>
          <cell r="E118">
            <v>221</v>
          </cell>
          <cell r="F118">
            <v>196</v>
          </cell>
          <cell r="G118">
            <v>189</v>
          </cell>
          <cell r="H118">
            <v>168</v>
          </cell>
          <cell r="I118">
            <v>219</v>
          </cell>
          <cell r="J118">
            <v>189</v>
          </cell>
          <cell r="K118">
            <v>201</v>
          </cell>
          <cell r="L118">
            <v>181</v>
          </cell>
          <cell r="M118">
            <v>194</v>
          </cell>
        </row>
        <row r="119">
          <cell r="A119">
            <v>5180716</v>
          </cell>
          <cell r="B119">
            <v>5114451</v>
          </cell>
          <cell r="C119">
            <v>4410</v>
          </cell>
          <cell r="D119">
            <v>3649759</v>
          </cell>
          <cell r="E119">
            <v>244</v>
          </cell>
          <cell r="F119">
            <v>263</v>
          </cell>
          <cell r="G119">
            <v>201</v>
          </cell>
          <cell r="H119">
            <v>278</v>
          </cell>
          <cell r="I119">
            <v>291</v>
          </cell>
          <cell r="J119">
            <v>292</v>
          </cell>
          <cell r="K119">
            <v>316</v>
          </cell>
          <cell r="L119">
            <v>312</v>
          </cell>
          <cell r="M119">
            <v>343</v>
          </cell>
        </row>
        <row r="120">
          <cell r="A120">
            <v>5180800</v>
          </cell>
          <cell r="B120">
            <v>5114493</v>
          </cell>
          <cell r="C120">
            <v>4410</v>
          </cell>
          <cell r="D120">
            <v>3655805</v>
          </cell>
          <cell r="E120">
            <v>278</v>
          </cell>
          <cell r="F120">
            <v>226</v>
          </cell>
          <cell r="G120">
            <v>201</v>
          </cell>
          <cell r="H120">
            <v>211</v>
          </cell>
          <cell r="I120">
            <v>188</v>
          </cell>
          <cell r="J120">
            <v>181</v>
          </cell>
          <cell r="K120">
            <v>188</v>
          </cell>
          <cell r="L120">
            <v>166</v>
          </cell>
          <cell r="M120">
            <v>174</v>
          </cell>
        </row>
        <row r="121">
          <cell r="A121">
            <v>5174166</v>
          </cell>
          <cell r="B121">
            <v>5111176</v>
          </cell>
          <cell r="C121">
            <v>4410</v>
          </cell>
          <cell r="D121">
            <v>33001179</v>
          </cell>
          <cell r="E121">
            <v>231</v>
          </cell>
          <cell r="F121">
            <v>205</v>
          </cell>
          <cell r="G121">
            <v>196</v>
          </cell>
          <cell r="H121">
            <v>172</v>
          </cell>
          <cell r="I121">
            <v>227</v>
          </cell>
          <cell r="J121">
            <v>196</v>
          </cell>
          <cell r="K121">
            <v>209</v>
          </cell>
          <cell r="L121">
            <v>188</v>
          </cell>
          <cell r="M121">
            <v>201</v>
          </cell>
        </row>
        <row r="122">
          <cell r="A122">
            <v>5180250</v>
          </cell>
          <cell r="B122">
            <v>5114218</v>
          </cell>
          <cell r="C122">
            <v>4410</v>
          </cell>
          <cell r="D122">
            <v>3639938</v>
          </cell>
          <cell r="E122">
            <v>136</v>
          </cell>
          <cell r="F122">
            <v>115</v>
          </cell>
          <cell r="G122">
            <v>59</v>
          </cell>
          <cell r="H122">
            <v>95</v>
          </cell>
          <cell r="I122">
            <v>91</v>
          </cell>
          <cell r="J122">
            <v>61</v>
          </cell>
          <cell r="K122">
            <v>95</v>
          </cell>
          <cell r="L122">
            <v>81</v>
          </cell>
          <cell r="M122">
            <v>171</v>
          </cell>
        </row>
        <row r="123">
          <cell r="A123">
            <v>5177660</v>
          </cell>
          <cell r="B123">
            <v>5112923</v>
          </cell>
          <cell r="C123">
            <v>4410</v>
          </cell>
          <cell r="D123">
            <v>3362953</v>
          </cell>
          <cell r="E123">
            <v>172</v>
          </cell>
          <cell r="F123">
            <v>152</v>
          </cell>
          <cell r="G123">
            <v>148</v>
          </cell>
          <cell r="H123">
            <v>144</v>
          </cell>
          <cell r="I123">
            <v>213</v>
          </cell>
          <cell r="J123">
            <v>183</v>
          </cell>
          <cell r="K123">
            <v>193</v>
          </cell>
          <cell r="L123">
            <v>172</v>
          </cell>
          <cell r="M123">
            <v>174</v>
          </cell>
        </row>
        <row r="124">
          <cell r="A124">
            <v>5180740</v>
          </cell>
          <cell r="B124">
            <v>5114463</v>
          </cell>
          <cell r="C124">
            <v>4410</v>
          </cell>
          <cell r="D124">
            <v>7724833</v>
          </cell>
          <cell r="E124">
            <v>172</v>
          </cell>
          <cell r="F124">
            <v>152</v>
          </cell>
          <cell r="G124">
            <v>148</v>
          </cell>
          <cell r="H124">
            <v>144</v>
          </cell>
          <cell r="I124">
            <v>213</v>
          </cell>
          <cell r="J124">
            <v>183</v>
          </cell>
          <cell r="K124">
            <v>193</v>
          </cell>
          <cell r="L124">
            <v>172</v>
          </cell>
          <cell r="M124">
            <v>245</v>
          </cell>
        </row>
        <row r="125">
          <cell r="A125">
            <v>5180082</v>
          </cell>
          <cell r="B125">
            <v>5114134</v>
          </cell>
          <cell r="C125">
            <v>4410</v>
          </cell>
          <cell r="D125">
            <v>706259</v>
          </cell>
          <cell r="E125">
            <v>233</v>
          </cell>
          <cell r="F125">
            <v>206</v>
          </cell>
          <cell r="G125">
            <v>200</v>
          </cell>
          <cell r="H125">
            <v>189</v>
          </cell>
          <cell r="I125">
            <v>273</v>
          </cell>
          <cell r="J125">
            <v>237</v>
          </cell>
          <cell r="K125">
            <v>193</v>
          </cell>
          <cell r="L125">
            <v>172</v>
          </cell>
          <cell r="M125">
            <v>313</v>
          </cell>
        </row>
        <row r="126">
          <cell r="A126">
            <v>5180760</v>
          </cell>
          <cell r="B126">
            <v>5114473</v>
          </cell>
          <cell r="C126">
            <v>4410</v>
          </cell>
          <cell r="D126">
            <v>3519548</v>
          </cell>
          <cell r="E126">
            <v>185</v>
          </cell>
          <cell r="F126">
            <v>175</v>
          </cell>
          <cell r="G126">
            <v>0</v>
          </cell>
          <cell r="H126">
            <v>143</v>
          </cell>
          <cell r="I126">
            <v>149</v>
          </cell>
          <cell r="J126">
            <v>166</v>
          </cell>
          <cell r="K126">
            <v>167</v>
          </cell>
          <cell r="L126">
            <v>186</v>
          </cell>
          <cell r="M126">
            <v>201</v>
          </cell>
        </row>
        <row r="127">
          <cell r="A127">
            <v>5176208</v>
          </cell>
          <cell r="B127">
            <v>5112197</v>
          </cell>
          <cell r="C127">
            <v>4410</v>
          </cell>
          <cell r="D127">
            <v>3518742</v>
          </cell>
          <cell r="E127">
            <v>172</v>
          </cell>
          <cell r="F127">
            <v>152</v>
          </cell>
          <cell r="G127">
            <v>148</v>
          </cell>
          <cell r="H127">
            <v>90</v>
          </cell>
          <cell r="I127">
            <v>30</v>
          </cell>
          <cell r="J127">
            <v>29</v>
          </cell>
          <cell r="K127">
            <v>21</v>
          </cell>
          <cell r="L127">
            <v>14</v>
          </cell>
          <cell r="M127">
            <v>30</v>
          </cell>
        </row>
        <row r="128">
          <cell r="A128">
            <v>5176292</v>
          </cell>
          <cell r="B128">
            <v>5112239</v>
          </cell>
          <cell r="C128">
            <v>4410</v>
          </cell>
          <cell r="D128">
            <v>10406837</v>
          </cell>
          <cell r="E128">
            <v>123</v>
          </cell>
          <cell r="F128">
            <v>240</v>
          </cell>
          <cell r="G128">
            <v>221</v>
          </cell>
          <cell r="H128">
            <v>203</v>
          </cell>
          <cell r="I128">
            <v>172</v>
          </cell>
          <cell r="J128">
            <v>160</v>
          </cell>
          <cell r="K128">
            <v>177</v>
          </cell>
          <cell r="L128">
            <v>115</v>
          </cell>
          <cell r="M128">
            <v>153</v>
          </cell>
        </row>
        <row r="129">
          <cell r="A129">
            <v>5180204</v>
          </cell>
          <cell r="B129">
            <v>5114195</v>
          </cell>
          <cell r="C129">
            <v>4410</v>
          </cell>
          <cell r="D129">
            <v>10505316</v>
          </cell>
          <cell r="E129">
            <v>177</v>
          </cell>
          <cell r="F129">
            <v>87</v>
          </cell>
          <cell r="G129">
            <v>153</v>
          </cell>
          <cell r="H129">
            <v>165</v>
          </cell>
          <cell r="I129">
            <v>179</v>
          </cell>
          <cell r="J129">
            <v>161</v>
          </cell>
          <cell r="K129">
            <v>167</v>
          </cell>
          <cell r="L129">
            <v>175</v>
          </cell>
          <cell r="M129">
            <v>157</v>
          </cell>
        </row>
        <row r="130">
          <cell r="A130">
            <v>5176704</v>
          </cell>
          <cell r="B130">
            <v>5112445</v>
          </cell>
          <cell r="C130">
            <v>4410</v>
          </cell>
          <cell r="D130">
            <v>6825517</v>
          </cell>
          <cell r="E130">
            <v>327</v>
          </cell>
          <cell r="F130">
            <v>282</v>
          </cell>
          <cell r="G130">
            <v>273</v>
          </cell>
          <cell r="H130">
            <v>268</v>
          </cell>
          <cell r="I130">
            <v>289</v>
          </cell>
          <cell r="J130">
            <v>115</v>
          </cell>
          <cell r="K130">
            <v>152</v>
          </cell>
          <cell r="L130">
            <v>293</v>
          </cell>
          <cell r="M130">
            <v>328</v>
          </cell>
        </row>
        <row r="131">
          <cell r="A131">
            <v>5180206</v>
          </cell>
          <cell r="B131">
            <v>5114196</v>
          </cell>
          <cell r="C131">
            <v>4410</v>
          </cell>
          <cell r="D131">
            <v>156293</v>
          </cell>
          <cell r="E131">
            <v>136</v>
          </cell>
          <cell r="F131">
            <v>142</v>
          </cell>
          <cell r="G131">
            <v>192</v>
          </cell>
          <cell r="H131">
            <v>190</v>
          </cell>
          <cell r="I131">
            <v>206</v>
          </cell>
          <cell r="J131">
            <v>180</v>
          </cell>
          <cell r="K131">
            <v>213</v>
          </cell>
          <cell r="L131">
            <v>219</v>
          </cell>
          <cell r="M131">
            <v>146</v>
          </cell>
        </row>
        <row r="132">
          <cell r="A132">
            <v>5176586</v>
          </cell>
          <cell r="B132">
            <v>5112386</v>
          </cell>
          <cell r="C132">
            <v>4410</v>
          </cell>
          <cell r="D132">
            <v>10274688</v>
          </cell>
          <cell r="E132">
            <v>424</v>
          </cell>
          <cell r="F132">
            <v>384</v>
          </cell>
          <cell r="G132">
            <v>371</v>
          </cell>
          <cell r="H132">
            <v>368</v>
          </cell>
          <cell r="I132">
            <v>383</v>
          </cell>
          <cell r="J132">
            <v>364</v>
          </cell>
          <cell r="K132">
            <v>399</v>
          </cell>
          <cell r="L132">
            <v>995</v>
          </cell>
          <cell r="M132">
            <v>375</v>
          </cell>
        </row>
        <row r="133">
          <cell r="A133">
            <v>5176740</v>
          </cell>
          <cell r="B133">
            <v>5112463</v>
          </cell>
          <cell r="C133">
            <v>4410</v>
          </cell>
          <cell r="D133">
            <v>10280703</v>
          </cell>
          <cell r="E133">
            <v>789</v>
          </cell>
          <cell r="F133">
            <v>691</v>
          </cell>
          <cell r="G133">
            <v>642</v>
          </cell>
          <cell r="H133">
            <v>815</v>
          </cell>
          <cell r="I133">
            <v>751</v>
          </cell>
          <cell r="J133">
            <v>680</v>
          </cell>
          <cell r="K133">
            <v>718</v>
          </cell>
          <cell r="L133">
            <v>683</v>
          </cell>
          <cell r="M133">
            <v>713</v>
          </cell>
        </row>
        <row r="134">
          <cell r="A134">
            <v>5176270</v>
          </cell>
          <cell r="B134">
            <v>5112228</v>
          </cell>
          <cell r="C134">
            <v>4410</v>
          </cell>
          <cell r="D134">
            <v>1534913</v>
          </cell>
          <cell r="E134">
            <v>132</v>
          </cell>
          <cell r="F134">
            <v>116</v>
          </cell>
          <cell r="G134">
            <v>125</v>
          </cell>
          <cell r="H134">
            <v>130</v>
          </cell>
          <cell r="I134">
            <v>137</v>
          </cell>
          <cell r="J134">
            <v>120</v>
          </cell>
          <cell r="K134">
            <v>130</v>
          </cell>
          <cell r="L134">
            <v>121</v>
          </cell>
          <cell r="M134">
            <v>132</v>
          </cell>
        </row>
        <row r="135">
          <cell r="A135">
            <v>5176646</v>
          </cell>
          <cell r="B135">
            <v>5112416</v>
          </cell>
          <cell r="C135">
            <v>4410</v>
          </cell>
          <cell r="D135">
            <v>1789739</v>
          </cell>
          <cell r="E135">
            <v>179</v>
          </cell>
          <cell r="F135">
            <v>150</v>
          </cell>
          <cell r="G135">
            <v>0</v>
          </cell>
          <cell r="H135">
            <v>208</v>
          </cell>
          <cell r="I135">
            <v>227</v>
          </cell>
          <cell r="J135">
            <v>153</v>
          </cell>
          <cell r="K135">
            <v>156</v>
          </cell>
          <cell r="L135">
            <v>141</v>
          </cell>
          <cell r="M135">
            <v>150</v>
          </cell>
        </row>
        <row r="136">
          <cell r="A136">
            <v>5176690</v>
          </cell>
          <cell r="B136">
            <v>5112438</v>
          </cell>
          <cell r="C136">
            <v>4410</v>
          </cell>
          <cell r="D136">
            <v>1676012</v>
          </cell>
          <cell r="E136">
            <v>329</v>
          </cell>
          <cell r="F136">
            <v>290</v>
          </cell>
          <cell r="G136">
            <v>294</v>
          </cell>
          <cell r="H136">
            <v>311</v>
          </cell>
          <cell r="I136">
            <v>300</v>
          </cell>
          <cell r="J136">
            <v>274</v>
          </cell>
          <cell r="K136">
            <v>318</v>
          </cell>
          <cell r="L136">
            <v>277</v>
          </cell>
          <cell r="M136">
            <v>298</v>
          </cell>
        </row>
        <row r="137">
          <cell r="A137">
            <v>5176000</v>
          </cell>
          <cell r="B137">
            <v>5112093</v>
          </cell>
          <cell r="C137">
            <v>4410</v>
          </cell>
          <cell r="D137">
            <v>1676013</v>
          </cell>
          <cell r="E137">
            <v>198</v>
          </cell>
          <cell r="F137">
            <v>174</v>
          </cell>
          <cell r="G137">
            <v>204</v>
          </cell>
          <cell r="H137">
            <v>177</v>
          </cell>
          <cell r="I137">
            <v>192</v>
          </cell>
          <cell r="J137">
            <v>174</v>
          </cell>
          <cell r="K137">
            <v>182</v>
          </cell>
          <cell r="L137">
            <v>178</v>
          </cell>
          <cell r="M137">
            <v>199</v>
          </cell>
        </row>
        <row r="138">
          <cell r="A138">
            <v>5180838</v>
          </cell>
          <cell r="B138">
            <v>5114512</v>
          </cell>
          <cell r="C138">
            <v>4410</v>
          </cell>
          <cell r="D138">
            <v>1618054</v>
          </cell>
          <cell r="E138">
            <v>398</v>
          </cell>
          <cell r="F138">
            <v>355</v>
          </cell>
          <cell r="G138">
            <v>369</v>
          </cell>
          <cell r="H138">
            <v>357</v>
          </cell>
          <cell r="I138">
            <v>293</v>
          </cell>
          <cell r="J138">
            <v>432</v>
          </cell>
          <cell r="K138">
            <v>352</v>
          </cell>
          <cell r="L138">
            <v>333</v>
          </cell>
          <cell r="M138">
            <v>356</v>
          </cell>
        </row>
        <row r="139">
          <cell r="A139">
            <v>5177594</v>
          </cell>
          <cell r="B139">
            <v>5112890</v>
          </cell>
          <cell r="C139">
            <v>4410</v>
          </cell>
          <cell r="D139">
            <v>1449652</v>
          </cell>
          <cell r="E139">
            <v>148</v>
          </cell>
          <cell r="F139">
            <v>117</v>
          </cell>
          <cell r="G139">
            <v>130</v>
          </cell>
          <cell r="H139">
            <v>125</v>
          </cell>
          <cell r="I139">
            <v>142</v>
          </cell>
          <cell r="J139">
            <v>145</v>
          </cell>
          <cell r="K139">
            <v>138</v>
          </cell>
          <cell r="L139">
            <v>139</v>
          </cell>
          <cell r="M139">
            <v>163</v>
          </cell>
        </row>
        <row r="140">
          <cell r="A140">
            <v>5180820</v>
          </cell>
          <cell r="B140">
            <v>5114503</v>
          </cell>
          <cell r="C140">
            <v>4410</v>
          </cell>
          <cell r="D140">
            <v>1530241</v>
          </cell>
          <cell r="E140">
            <v>339</v>
          </cell>
          <cell r="F140">
            <v>202</v>
          </cell>
          <cell r="G140">
            <v>257</v>
          </cell>
          <cell r="H140">
            <v>216</v>
          </cell>
          <cell r="I140">
            <v>239</v>
          </cell>
          <cell r="J140">
            <v>226</v>
          </cell>
          <cell r="K140">
            <v>247</v>
          </cell>
          <cell r="L140">
            <v>243</v>
          </cell>
          <cell r="M140">
            <v>271</v>
          </cell>
        </row>
        <row r="141">
          <cell r="A141">
            <v>5180684</v>
          </cell>
          <cell r="B141">
            <v>5114435</v>
          </cell>
          <cell r="C141">
            <v>4410</v>
          </cell>
          <cell r="D141">
            <v>1618049</v>
          </cell>
          <cell r="E141">
            <v>0</v>
          </cell>
          <cell r="F141">
            <v>0</v>
          </cell>
          <cell r="G141">
            <v>0</v>
          </cell>
          <cell r="H141">
            <v>121</v>
          </cell>
          <cell r="I141">
            <v>130</v>
          </cell>
          <cell r="J141">
            <v>134</v>
          </cell>
          <cell r="K141">
            <v>163</v>
          </cell>
          <cell r="L141">
            <v>167</v>
          </cell>
          <cell r="M141">
            <v>181</v>
          </cell>
        </row>
        <row r="142">
          <cell r="A142">
            <v>5180272</v>
          </cell>
          <cell r="B142">
            <v>5114229</v>
          </cell>
          <cell r="C142">
            <v>4410</v>
          </cell>
          <cell r="D142">
            <v>3728582</v>
          </cell>
          <cell r="E142">
            <v>322</v>
          </cell>
          <cell r="F142">
            <v>290</v>
          </cell>
          <cell r="G142">
            <v>307</v>
          </cell>
          <cell r="H142">
            <v>313</v>
          </cell>
          <cell r="I142">
            <v>307</v>
          </cell>
          <cell r="J142">
            <v>280</v>
          </cell>
          <cell r="K142">
            <v>289</v>
          </cell>
          <cell r="L142">
            <v>358</v>
          </cell>
          <cell r="M142">
            <v>296</v>
          </cell>
        </row>
        <row r="143">
          <cell r="A143">
            <v>5180180</v>
          </cell>
          <cell r="B143">
            <v>5114183</v>
          </cell>
          <cell r="C143">
            <v>4410</v>
          </cell>
          <cell r="D143">
            <v>6825282</v>
          </cell>
          <cell r="E143">
            <v>169</v>
          </cell>
          <cell r="F143">
            <v>182</v>
          </cell>
          <cell r="G143">
            <v>193</v>
          </cell>
          <cell r="H143">
            <v>184</v>
          </cell>
          <cell r="I143">
            <v>192</v>
          </cell>
          <cell r="J143">
            <v>172</v>
          </cell>
          <cell r="K143">
            <v>178</v>
          </cell>
          <cell r="L143">
            <v>188</v>
          </cell>
          <cell r="M143">
            <v>210</v>
          </cell>
        </row>
        <row r="144">
          <cell r="A144">
            <v>5180102</v>
          </cell>
          <cell r="B144">
            <v>5114144</v>
          </cell>
          <cell r="C144">
            <v>4410</v>
          </cell>
          <cell r="D144">
            <v>3726330</v>
          </cell>
          <cell r="E144">
            <v>51</v>
          </cell>
          <cell r="F144">
            <v>32</v>
          </cell>
          <cell r="G144">
            <v>50</v>
          </cell>
          <cell r="H144">
            <v>104</v>
          </cell>
          <cell r="I144">
            <v>250</v>
          </cell>
          <cell r="J144">
            <v>123</v>
          </cell>
          <cell r="K144">
            <v>109</v>
          </cell>
          <cell r="L144">
            <v>146</v>
          </cell>
          <cell r="M144">
            <v>130</v>
          </cell>
        </row>
        <row r="145">
          <cell r="A145">
            <v>5177618</v>
          </cell>
          <cell r="B145">
            <v>5112902</v>
          </cell>
          <cell r="C145">
            <v>4410</v>
          </cell>
          <cell r="D145">
            <v>1751544</v>
          </cell>
          <cell r="E145">
            <v>134</v>
          </cell>
          <cell r="F145">
            <v>115</v>
          </cell>
          <cell r="G145">
            <v>113</v>
          </cell>
          <cell r="H145">
            <v>104</v>
          </cell>
          <cell r="I145">
            <v>112</v>
          </cell>
          <cell r="J145">
            <v>99</v>
          </cell>
          <cell r="K145">
            <v>107</v>
          </cell>
          <cell r="L145">
            <v>105</v>
          </cell>
          <cell r="M145">
            <v>115</v>
          </cell>
        </row>
        <row r="146">
          <cell r="A146">
            <v>5177682</v>
          </cell>
          <cell r="B146">
            <v>5112934</v>
          </cell>
          <cell r="C146">
            <v>4410</v>
          </cell>
          <cell r="D146">
            <v>3741528</v>
          </cell>
          <cell r="E146">
            <v>39</v>
          </cell>
          <cell r="F146">
            <v>62</v>
          </cell>
          <cell r="G146">
            <v>41</v>
          </cell>
          <cell r="H146">
            <v>60</v>
          </cell>
          <cell r="I146">
            <v>77</v>
          </cell>
          <cell r="J146">
            <v>84</v>
          </cell>
          <cell r="K146">
            <v>83</v>
          </cell>
          <cell r="L146">
            <v>82</v>
          </cell>
          <cell r="M146">
            <v>87</v>
          </cell>
        </row>
        <row r="147">
          <cell r="A147">
            <v>5179492</v>
          </cell>
          <cell r="B147">
            <v>5113839</v>
          </cell>
          <cell r="C147">
            <v>4410</v>
          </cell>
          <cell r="D147">
            <v>4748384</v>
          </cell>
          <cell r="E147">
            <v>198</v>
          </cell>
          <cell r="F147">
            <v>178</v>
          </cell>
          <cell r="G147">
            <v>171</v>
          </cell>
          <cell r="H147">
            <v>176</v>
          </cell>
          <cell r="I147">
            <v>187</v>
          </cell>
          <cell r="J147">
            <v>164</v>
          </cell>
          <cell r="K147">
            <v>204</v>
          </cell>
          <cell r="L147">
            <v>184</v>
          </cell>
          <cell r="M147">
            <v>191</v>
          </cell>
        </row>
        <row r="148">
          <cell r="A148">
            <v>5179376</v>
          </cell>
          <cell r="B148">
            <v>5113781</v>
          </cell>
          <cell r="C148">
            <v>4410</v>
          </cell>
          <cell r="D148">
            <v>4747818</v>
          </cell>
          <cell r="E148">
            <v>641</v>
          </cell>
          <cell r="F148">
            <v>321</v>
          </cell>
          <cell r="G148">
            <v>319</v>
          </cell>
          <cell r="H148">
            <v>319</v>
          </cell>
          <cell r="I148">
            <v>337</v>
          </cell>
          <cell r="J148">
            <v>10</v>
          </cell>
          <cell r="K148">
            <v>0</v>
          </cell>
          <cell r="L148">
            <v>232</v>
          </cell>
          <cell r="M148">
            <v>1514</v>
          </cell>
        </row>
        <row r="149">
          <cell r="A149">
            <v>5176314</v>
          </cell>
          <cell r="B149">
            <v>5112250</v>
          </cell>
          <cell r="C149">
            <v>4410</v>
          </cell>
          <cell r="D149">
            <v>6823138</v>
          </cell>
          <cell r="E149">
            <v>61</v>
          </cell>
          <cell r="F149">
            <v>74</v>
          </cell>
          <cell r="G149">
            <v>57</v>
          </cell>
          <cell r="H149">
            <v>31</v>
          </cell>
          <cell r="I149">
            <v>35</v>
          </cell>
          <cell r="J149">
            <v>47</v>
          </cell>
          <cell r="K149">
            <v>59</v>
          </cell>
          <cell r="L149">
            <v>69</v>
          </cell>
          <cell r="M149">
            <v>55</v>
          </cell>
        </row>
        <row r="150">
          <cell r="A150">
            <v>5176250</v>
          </cell>
          <cell r="B150">
            <v>5112218</v>
          </cell>
          <cell r="C150">
            <v>4410</v>
          </cell>
          <cell r="D150">
            <v>6824774</v>
          </cell>
          <cell r="E150">
            <v>236</v>
          </cell>
          <cell r="F150">
            <v>382</v>
          </cell>
          <cell r="G150">
            <v>169</v>
          </cell>
          <cell r="H150">
            <v>163</v>
          </cell>
          <cell r="I150">
            <v>175</v>
          </cell>
          <cell r="J150">
            <v>189</v>
          </cell>
          <cell r="K150">
            <v>192</v>
          </cell>
          <cell r="L150">
            <v>198</v>
          </cell>
          <cell r="M150">
            <v>198</v>
          </cell>
        </row>
        <row r="151">
          <cell r="A151">
            <v>5176148</v>
          </cell>
          <cell r="B151">
            <v>5112167</v>
          </cell>
          <cell r="C151">
            <v>4410</v>
          </cell>
          <cell r="D151">
            <v>3725262</v>
          </cell>
          <cell r="E151">
            <v>293</v>
          </cell>
          <cell r="F151">
            <v>492</v>
          </cell>
          <cell r="G151">
            <v>260</v>
          </cell>
          <cell r="H151">
            <v>254</v>
          </cell>
          <cell r="I151">
            <v>278</v>
          </cell>
          <cell r="J151">
            <v>252</v>
          </cell>
          <cell r="K151">
            <v>262</v>
          </cell>
          <cell r="L151">
            <v>268</v>
          </cell>
          <cell r="M151">
            <v>221</v>
          </cell>
        </row>
        <row r="152">
          <cell r="A152">
            <v>5176628</v>
          </cell>
          <cell r="B152">
            <v>5112407</v>
          </cell>
          <cell r="C152">
            <v>4410</v>
          </cell>
          <cell r="D152">
            <v>6822581</v>
          </cell>
          <cell r="E152">
            <v>172</v>
          </cell>
          <cell r="F152">
            <v>151</v>
          </cell>
          <cell r="G152">
            <v>144</v>
          </cell>
          <cell r="H152">
            <v>156</v>
          </cell>
          <cell r="I152">
            <v>171</v>
          </cell>
          <cell r="J152">
            <v>135</v>
          </cell>
          <cell r="K152">
            <v>168</v>
          </cell>
          <cell r="L152">
            <v>166</v>
          </cell>
          <cell r="M152">
            <v>177</v>
          </cell>
        </row>
        <row r="153">
          <cell r="A153">
            <v>5176086</v>
          </cell>
          <cell r="B153">
            <v>5112136</v>
          </cell>
          <cell r="C153">
            <v>4410</v>
          </cell>
          <cell r="D153">
            <v>3730937</v>
          </cell>
          <cell r="E153">
            <v>44</v>
          </cell>
          <cell r="F153">
            <v>36</v>
          </cell>
          <cell r="G153">
            <v>36</v>
          </cell>
          <cell r="H153">
            <v>38</v>
          </cell>
          <cell r="I153">
            <v>40</v>
          </cell>
          <cell r="J153">
            <v>39</v>
          </cell>
          <cell r="K153">
            <v>40</v>
          </cell>
          <cell r="L153">
            <v>31</v>
          </cell>
          <cell r="M153">
            <v>37</v>
          </cell>
        </row>
        <row r="154">
          <cell r="A154">
            <v>5176022</v>
          </cell>
          <cell r="B154">
            <v>5112104</v>
          </cell>
          <cell r="C154">
            <v>4410</v>
          </cell>
          <cell r="D154">
            <v>6825074</v>
          </cell>
          <cell r="E154">
            <v>181</v>
          </cell>
          <cell r="F154">
            <v>138</v>
          </cell>
          <cell r="G154">
            <v>147</v>
          </cell>
          <cell r="H154">
            <v>150</v>
          </cell>
          <cell r="I154">
            <v>165</v>
          </cell>
          <cell r="J154">
            <v>167</v>
          </cell>
          <cell r="K154">
            <v>154</v>
          </cell>
          <cell r="L154">
            <v>139</v>
          </cell>
          <cell r="M154">
            <v>157</v>
          </cell>
        </row>
        <row r="155">
          <cell r="A155">
            <v>5175978</v>
          </cell>
          <cell r="B155">
            <v>5112082</v>
          </cell>
          <cell r="C155">
            <v>4410</v>
          </cell>
          <cell r="D155">
            <v>1753062</v>
          </cell>
          <cell r="E155">
            <v>184</v>
          </cell>
          <cell r="F155">
            <v>160</v>
          </cell>
          <cell r="G155">
            <v>199</v>
          </cell>
          <cell r="H155">
            <v>160</v>
          </cell>
          <cell r="I155">
            <v>158</v>
          </cell>
          <cell r="J155">
            <v>170</v>
          </cell>
          <cell r="K155">
            <v>189</v>
          </cell>
          <cell r="L155">
            <v>214</v>
          </cell>
          <cell r="M155">
            <v>211</v>
          </cell>
        </row>
        <row r="156">
          <cell r="A156">
            <v>5180228</v>
          </cell>
          <cell r="B156">
            <v>5114207</v>
          </cell>
          <cell r="C156">
            <v>4410</v>
          </cell>
          <cell r="D156">
            <v>6824208</v>
          </cell>
          <cell r="E156">
            <v>290</v>
          </cell>
          <cell r="F156">
            <v>103</v>
          </cell>
          <cell r="G156">
            <v>252</v>
          </cell>
          <cell r="H156">
            <v>47</v>
          </cell>
          <cell r="I156">
            <v>134</v>
          </cell>
          <cell r="J156">
            <v>150</v>
          </cell>
          <cell r="K156">
            <v>20</v>
          </cell>
          <cell r="L156">
            <v>155</v>
          </cell>
          <cell r="M156">
            <v>297</v>
          </cell>
        </row>
        <row r="157">
          <cell r="A157">
            <v>5180142</v>
          </cell>
          <cell r="B157">
            <v>5114164</v>
          </cell>
          <cell r="C157">
            <v>4410</v>
          </cell>
          <cell r="D157">
            <v>3725862</v>
          </cell>
          <cell r="E157">
            <v>138</v>
          </cell>
          <cell r="F157">
            <v>84</v>
          </cell>
          <cell r="G157">
            <v>124</v>
          </cell>
          <cell r="H157">
            <v>112</v>
          </cell>
          <cell r="I157">
            <v>147</v>
          </cell>
          <cell r="J157">
            <v>63</v>
          </cell>
          <cell r="K157">
            <v>117</v>
          </cell>
          <cell r="L157">
            <v>122</v>
          </cell>
          <cell r="M157">
            <v>130</v>
          </cell>
        </row>
        <row r="158">
          <cell r="A158">
            <v>5177576</v>
          </cell>
          <cell r="B158">
            <v>5112881</v>
          </cell>
          <cell r="C158">
            <v>4410</v>
          </cell>
          <cell r="D158">
            <v>3730999</v>
          </cell>
          <cell r="E158">
            <v>41</v>
          </cell>
          <cell r="F158">
            <v>38</v>
          </cell>
          <cell r="G158">
            <v>38</v>
          </cell>
          <cell r="H158">
            <v>38</v>
          </cell>
          <cell r="I158">
            <v>35</v>
          </cell>
          <cell r="J158">
            <v>40</v>
          </cell>
          <cell r="K158">
            <v>40</v>
          </cell>
          <cell r="L158">
            <v>40</v>
          </cell>
          <cell r="M158">
            <v>64</v>
          </cell>
        </row>
        <row r="159">
          <cell r="A159">
            <v>5176376</v>
          </cell>
          <cell r="B159">
            <v>5112281</v>
          </cell>
          <cell r="C159">
            <v>4410</v>
          </cell>
          <cell r="D159">
            <v>3729618</v>
          </cell>
          <cell r="E159">
            <v>200</v>
          </cell>
          <cell r="F159">
            <v>47</v>
          </cell>
          <cell r="G159">
            <v>18</v>
          </cell>
          <cell r="H159">
            <v>143</v>
          </cell>
          <cell r="I159">
            <v>168</v>
          </cell>
          <cell r="J159">
            <v>174</v>
          </cell>
          <cell r="K159">
            <v>195</v>
          </cell>
          <cell r="L159">
            <v>200</v>
          </cell>
          <cell r="M159">
            <v>221</v>
          </cell>
        </row>
        <row r="160">
          <cell r="A160">
            <v>5176332</v>
          </cell>
          <cell r="B160">
            <v>5112259</v>
          </cell>
          <cell r="C160">
            <v>4410</v>
          </cell>
          <cell r="D160">
            <v>6824288</v>
          </cell>
          <cell r="E160">
            <v>76</v>
          </cell>
          <cell r="F160">
            <v>57</v>
          </cell>
          <cell r="G160">
            <v>52</v>
          </cell>
          <cell r="H160">
            <v>53</v>
          </cell>
          <cell r="I160">
            <v>47</v>
          </cell>
          <cell r="J160">
            <v>42</v>
          </cell>
          <cell r="K160">
            <v>42</v>
          </cell>
          <cell r="L160">
            <v>37</v>
          </cell>
          <cell r="M160">
            <v>80</v>
          </cell>
        </row>
        <row r="161">
          <cell r="A161">
            <v>5176044</v>
          </cell>
          <cell r="B161">
            <v>5112115</v>
          </cell>
          <cell r="C161">
            <v>4410</v>
          </cell>
          <cell r="D161">
            <v>3725899</v>
          </cell>
          <cell r="E161">
            <v>139</v>
          </cell>
          <cell r="F161">
            <v>92</v>
          </cell>
          <cell r="G161">
            <v>71</v>
          </cell>
          <cell r="H161">
            <v>104</v>
          </cell>
          <cell r="I161">
            <v>88</v>
          </cell>
          <cell r="J161">
            <v>89</v>
          </cell>
          <cell r="K161">
            <v>90</v>
          </cell>
          <cell r="L161">
            <v>109</v>
          </cell>
          <cell r="M161">
            <v>184</v>
          </cell>
        </row>
        <row r="162">
          <cell r="A162">
            <v>5176230</v>
          </cell>
          <cell r="B162">
            <v>5112208</v>
          </cell>
          <cell r="C162">
            <v>4410</v>
          </cell>
          <cell r="D162">
            <v>3730484</v>
          </cell>
          <cell r="E162">
            <v>125</v>
          </cell>
          <cell r="F162">
            <v>114</v>
          </cell>
          <cell r="G162">
            <v>124</v>
          </cell>
          <cell r="H162">
            <v>57</v>
          </cell>
          <cell r="I162">
            <v>136</v>
          </cell>
          <cell r="J162">
            <v>221</v>
          </cell>
          <cell r="K162">
            <v>320</v>
          </cell>
          <cell r="L162">
            <v>270</v>
          </cell>
          <cell r="M162">
            <v>174</v>
          </cell>
        </row>
        <row r="163">
          <cell r="A163">
            <v>5176606</v>
          </cell>
          <cell r="B163">
            <v>5112396</v>
          </cell>
          <cell r="C163">
            <v>4410</v>
          </cell>
          <cell r="D163">
            <v>3725280</v>
          </cell>
          <cell r="E163">
            <v>78</v>
          </cell>
          <cell r="F163">
            <v>64</v>
          </cell>
          <cell r="G163">
            <v>66</v>
          </cell>
          <cell r="H163">
            <v>64</v>
          </cell>
          <cell r="I163">
            <v>67</v>
          </cell>
          <cell r="J163">
            <v>65</v>
          </cell>
          <cell r="K163">
            <v>69</v>
          </cell>
          <cell r="L163">
            <v>66</v>
          </cell>
          <cell r="M163">
            <v>79</v>
          </cell>
        </row>
        <row r="164">
          <cell r="A164">
            <v>5176668</v>
          </cell>
          <cell r="B164">
            <v>5112427</v>
          </cell>
          <cell r="C164">
            <v>4410</v>
          </cell>
          <cell r="D164">
            <v>3729033</v>
          </cell>
          <cell r="E164">
            <v>64</v>
          </cell>
          <cell r="F164">
            <v>54</v>
          </cell>
          <cell r="G164">
            <v>61</v>
          </cell>
          <cell r="H164">
            <v>64</v>
          </cell>
          <cell r="I164">
            <v>65</v>
          </cell>
          <cell r="J164">
            <v>54</v>
          </cell>
          <cell r="K164">
            <v>46</v>
          </cell>
          <cell r="L164">
            <v>47</v>
          </cell>
          <cell r="M164">
            <v>63</v>
          </cell>
        </row>
        <row r="165">
          <cell r="A165">
            <v>5180060</v>
          </cell>
          <cell r="B165">
            <v>5114123</v>
          </cell>
          <cell r="C165">
            <v>4410</v>
          </cell>
          <cell r="D165">
            <v>7286533</v>
          </cell>
          <cell r="E165">
            <v>212</v>
          </cell>
          <cell r="F165">
            <v>159</v>
          </cell>
          <cell r="G165">
            <v>151</v>
          </cell>
          <cell r="H165">
            <v>157</v>
          </cell>
          <cell r="I165">
            <v>173</v>
          </cell>
          <cell r="J165">
            <v>160</v>
          </cell>
          <cell r="K165">
            <v>178</v>
          </cell>
          <cell r="L165">
            <v>169</v>
          </cell>
          <cell r="M165">
            <v>156</v>
          </cell>
        </row>
        <row r="166">
          <cell r="A166">
            <v>5176398</v>
          </cell>
          <cell r="B166">
            <v>5112292</v>
          </cell>
          <cell r="C166">
            <v>4410</v>
          </cell>
          <cell r="D166">
            <v>7118122</v>
          </cell>
          <cell r="E166">
            <v>151</v>
          </cell>
          <cell r="F166">
            <v>55</v>
          </cell>
          <cell r="G166">
            <v>60</v>
          </cell>
          <cell r="H166">
            <v>85</v>
          </cell>
          <cell r="I166">
            <v>94</v>
          </cell>
          <cell r="J166">
            <v>109</v>
          </cell>
          <cell r="K166">
            <v>103</v>
          </cell>
          <cell r="L166">
            <v>86</v>
          </cell>
          <cell r="M166">
            <v>113</v>
          </cell>
        </row>
        <row r="167">
          <cell r="A167">
            <v>5176354</v>
          </cell>
          <cell r="B167">
            <v>5112270</v>
          </cell>
          <cell r="C167">
            <v>4410</v>
          </cell>
          <cell r="D167">
            <v>7105367</v>
          </cell>
          <cell r="E167">
            <v>181</v>
          </cell>
          <cell r="F167">
            <v>164</v>
          </cell>
          <cell r="G167">
            <v>0</v>
          </cell>
          <cell r="H167">
            <v>0</v>
          </cell>
          <cell r="I167">
            <v>72</v>
          </cell>
          <cell r="J167">
            <v>109</v>
          </cell>
          <cell r="K167">
            <v>109</v>
          </cell>
          <cell r="L167">
            <v>108</v>
          </cell>
          <cell r="M167">
            <v>139</v>
          </cell>
        </row>
        <row r="168">
          <cell r="A168">
            <v>5176108</v>
          </cell>
          <cell r="B168">
            <v>5112147</v>
          </cell>
          <cell r="C168">
            <v>4410</v>
          </cell>
          <cell r="D168">
            <v>7096028</v>
          </cell>
          <cell r="E168">
            <v>55</v>
          </cell>
          <cell r="F168">
            <v>63</v>
          </cell>
          <cell r="G168">
            <v>55</v>
          </cell>
          <cell r="H168">
            <v>49</v>
          </cell>
          <cell r="I168">
            <v>60</v>
          </cell>
          <cell r="J168">
            <v>80</v>
          </cell>
          <cell r="K168">
            <v>68</v>
          </cell>
          <cell r="L168">
            <v>58</v>
          </cell>
          <cell r="M168">
            <v>77</v>
          </cell>
        </row>
        <row r="169">
          <cell r="A169">
            <v>5176720</v>
          </cell>
          <cell r="B169">
            <v>5112453</v>
          </cell>
          <cell r="C169">
            <v>4410</v>
          </cell>
          <cell r="D169">
            <v>7724672</v>
          </cell>
          <cell r="E169">
            <v>253</v>
          </cell>
          <cell r="F169">
            <v>224</v>
          </cell>
          <cell r="G169">
            <v>230</v>
          </cell>
          <cell r="H169">
            <v>218</v>
          </cell>
          <cell r="I169">
            <v>210</v>
          </cell>
          <cell r="J169">
            <v>195</v>
          </cell>
          <cell r="K169">
            <v>250</v>
          </cell>
          <cell r="L169">
            <v>226</v>
          </cell>
          <cell r="M169">
            <v>210</v>
          </cell>
        </row>
        <row r="170">
          <cell r="A170">
            <v>5175956</v>
          </cell>
          <cell r="B170">
            <v>5112071</v>
          </cell>
          <cell r="C170">
            <v>4410</v>
          </cell>
          <cell r="D170">
            <v>7083034</v>
          </cell>
          <cell r="E170">
            <v>282</v>
          </cell>
          <cell r="F170">
            <v>251</v>
          </cell>
          <cell r="G170">
            <v>263</v>
          </cell>
          <cell r="H170">
            <v>307</v>
          </cell>
          <cell r="I170">
            <v>306</v>
          </cell>
          <cell r="J170">
            <v>264</v>
          </cell>
          <cell r="K170">
            <v>289</v>
          </cell>
          <cell r="L170">
            <v>823</v>
          </cell>
          <cell r="M170">
            <v>336</v>
          </cell>
        </row>
        <row r="171">
          <cell r="A171">
            <v>5179898</v>
          </cell>
          <cell r="B171">
            <v>5114042</v>
          </cell>
          <cell r="C171">
            <v>4410</v>
          </cell>
          <cell r="D171">
            <v>7095986</v>
          </cell>
          <cell r="E171">
            <v>207</v>
          </cell>
          <cell r="F171">
            <v>185</v>
          </cell>
          <cell r="G171">
            <v>198</v>
          </cell>
          <cell r="H171">
            <v>198</v>
          </cell>
          <cell r="I171">
            <v>159</v>
          </cell>
          <cell r="J171">
            <v>166</v>
          </cell>
          <cell r="K171">
            <v>174</v>
          </cell>
          <cell r="L171">
            <v>169</v>
          </cell>
          <cell r="M171">
            <v>197</v>
          </cell>
        </row>
        <row r="172">
          <cell r="A172">
            <v>5176066</v>
          </cell>
          <cell r="B172">
            <v>5112126</v>
          </cell>
          <cell r="C172">
            <v>4410</v>
          </cell>
          <cell r="D172">
            <v>7117603</v>
          </cell>
          <cell r="E172">
            <v>98</v>
          </cell>
          <cell r="F172">
            <v>73</v>
          </cell>
          <cell r="G172">
            <v>97</v>
          </cell>
          <cell r="H172">
            <v>86</v>
          </cell>
          <cell r="I172">
            <v>90</v>
          </cell>
          <cell r="J172">
            <v>75</v>
          </cell>
          <cell r="K172">
            <v>76</v>
          </cell>
          <cell r="L172">
            <v>77</v>
          </cell>
          <cell r="M172">
            <v>122</v>
          </cell>
        </row>
        <row r="173">
          <cell r="A173">
            <v>5180778</v>
          </cell>
          <cell r="B173">
            <v>5114482</v>
          </cell>
          <cell r="C173">
            <v>4410</v>
          </cell>
          <cell r="D173">
            <v>7686180</v>
          </cell>
          <cell r="E173">
            <v>250</v>
          </cell>
          <cell r="F173">
            <v>171</v>
          </cell>
          <cell r="G173">
            <v>120</v>
          </cell>
          <cell r="H173">
            <v>133</v>
          </cell>
          <cell r="I173">
            <v>184</v>
          </cell>
          <cell r="J173">
            <v>201</v>
          </cell>
          <cell r="K173">
            <v>194</v>
          </cell>
          <cell r="L173">
            <v>171</v>
          </cell>
          <cell r="M173">
            <v>217</v>
          </cell>
        </row>
        <row r="174">
          <cell r="A174">
            <v>5176170</v>
          </cell>
          <cell r="B174">
            <v>5112178</v>
          </cell>
          <cell r="C174">
            <v>4410</v>
          </cell>
          <cell r="D174">
            <v>6829880</v>
          </cell>
          <cell r="E174">
            <v>165</v>
          </cell>
          <cell r="F174">
            <v>28</v>
          </cell>
          <cell r="G174">
            <v>133</v>
          </cell>
          <cell r="H174">
            <v>148</v>
          </cell>
          <cell r="I174">
            <v>149</v>
          </cell>
          <cell r="J174">
            <v>172</v>
          </cell>
          <cell r="K174">
            <v>172</v>
          </cell>
          <cell r="L174">
            <v>146</v>
          </cell>
          <cell r="M174">
            <v>156</v>
          </cell>
        </row>
        <row r="175">
          <cell r="A175">
            <v>5180124</v>
          </cell>
          <cell r="B175">
            <v>5114155</v>
          </cell>
          <cell r="C175">
            <v>4410</v>
          </cell>
          <cell r="D175">
            <v>15960505</v>
          </cell>
          <cell r="E175">
            <v>124</v>
          </cell>
          <cell r="F175">
            <v>38</v>
          </cell>
          <cell r="G175">
            <v>92</v>
          </cell>
          <cell r="H175">
            <v>0</v>
          </cell>
          <cell r="I175">
            <v>28</v>
          </cell>
          <cell r="J175">
            <v>109</v>
          </cell>
          <cell r="K175">
            <v>127</v>
          </cell>
          <cell r="L175">
            <v>118</v>
          </cell>
          <cell r="M175">
            <v>124</v>
          </cell>
        </row>
        <row r="176">
          <cell r="A176">
            <v>5176126</v>
          </cell>
          <cell r="B176">
            <v>5112156</v>
          </cell>
          <cell r="C176">
            <v>4410</v>
          </cell>
          <cell r="D176">
            <v>15961010</v>
          </cell>
          <cell r="E176">
            <v>220</v>
          </cell>
          <cell r="F176">
            <v>225</v>
          </cell>
          <cell r="G176">
            <v>211</v>
          </cell>
          <cell r="H176">
            <v>232</v>
          </cell>
          <cell r="I176">
            <v>69</v>
          </cell>
          <cell r="J176">
            <v>115</v>
          </cell>
          <cell r="K176">
            <v>114</v>
          </cell>
          <cell r="L176">
            <v>119</v>
          </cell>
          <cell r="M176">
            <v>116</v>
          </cell>
        </row>
        <row r="177">
          <cell r="A177">
            <v>5176702</v>
          </cell>
          <cell r="B177">
            <v>5112444</v>
          </cell>
          <cell r="C177">
            <v>4410</v>
          </cell>
          <cell r="D177">
            <v>15960585</v>
          </cell>
          <cell r="E177">
            <v>175</v>
          </cell>
          <cell r="F177">
            <v>144</v>
          </cell>
          <cell r="G177">
            <v>162</v>
          </cell>
          <cell r="H177">
            <v>188</v>
          </cell>
          <cell r="I177">
            <v>196</v>
          </cell>
          <cell r="J177">
            <v>168</v>
          </cell>
          <cell r="K177">
            <v>171</v>
          </cell>
          <cell r="L177">
            <v>172</v>
          </cell>
          <cell r="M177">
            <v>178</v>
          </cell>
        </row>
        <row r="178">
          <cell r="A178">
            <v>5176484</v>
          </cell>
          <cell r="B178">
            <v>5112335</v>
          </cell>
          <cell r="C178">
            <v>4410</v>
          </cell>
          <cell r="D178">
            <v>15961070</v>
          </cell>
          <cell r="E178">
            <v>173</v>
          </cell>
          <cell r="F178">
            <v>136</v>
          </cell>
          <cell r="G178">
            <v>149</v>
          </cell>
          <cell r="H178">
            <v>150</v>
          </cell>
          <cell r="I178">
            <v>160</v>
          </cell>
          <cell r="J178">
            <v>150</v>
          </cell>
          <cell r="K178">
            <v>156</v>
          </cell>
          <cell r="L178">
            <v>167</v>
          </cell>
          <cell r="M178">
            <v>179</v>
          </cell>
        </row>
        <row r="179">
          <cell r="A179">
            <v>5177640</v>
          </cell>
          <cell r="B179">
            <v>5112913</v>
          </cell>
          <cell r="C179">
            <v>4410</v>
          </cell>
          <cell r="D179">
            <v>706227</v>
          </cell>
          <cell r="E179">
            <v>177</v>
          </cell>
          <cell r="F179">
            <v>153</v>
          </cell>
          <cell r="G179">
            <v>159</v>
          </cell>
          <cell r="H179">
            <v>131</v>
          </cell>
          <cell r="I179">
            <v>148</v>
          </cell>
          <cell r="J179">
            <v>143</v>
          </cell>
          <cell r="K179">
            <v>164</v>
          </cell>
          <cell r="L179">
            <v>153</v>
          </cell>
          <cell r="M179">
            <v>159</v>
          </cell>
        </row>
        <row r="180">
          <cell r="A180">
            <v>5176566</v>
          </cell>
          <cell r="B180">
            <v>5112376</v>
          </cell>
          <cell r="C180">
            <v>4410</v>
          </cell>
          <cell r="D180">
            <v>442299</v>
          </cell>
          <cell r="E180">
            <v>248</v>
          </cell>
          <cell r="F180">
            <v>201</v>
          </cell>
          <cell r="G180">
            <v>191</v>
          </cell>
          <cell r="H180">
            <v>186</v>
          </cell>
          <cell r="I180">
            <v>197</v>
          </cell>
          <cell r="J180">
            <v>179</v>
          </cell>
          <cell r="K180">
            <v>187</v>
          </cell>
          <cell r="L180">
            <v>200</v>
          </cell>
          <cell r="M180">
            <v>201</v>
          </cell>
        </row>
        <row r="181">
          <cell r="A181">
            <v>5177080</v>
          </cell>
          <cell r="B181">
            <v>5112633</v>
          </cell>
          <cell r="C181">
            <v>4410</v>
          </cell>
          <cell r="E181">
            <v>172</v>
          </cell>
          <cell r="F181">
            <v>152</v>
          </cell>
          <cell r="G181">
            <v>148</v>
          </cell>
          <cell r="H181">
            <v>144</v>
          </cell>
          <cell r="I181">
            <v>213</v>
          </cell>
          <cell r="J181">
            <v>183</v>
          </cell>
          <cell r="K181">
            <v>193</v>
          </cell>
          <cell r="L181">
            <v>172</v>
          </cell>
          <cell r="M181">
            <v>184</v>
          </cell>
        </row>
        <row r="182">
          <cell r="A182">
            <v>5176784</v>
          </cell>
          <cell r="B182">
            <v>5112485</v>
          </cell>
          <cell r="C182">
            <v>4410</v>
          </cell>
          <cell r="E182">
            <v>217</v>
          </cell>
          <cell r="F182">
            <v>193</v>
          </cell>
          <cell r="G182">
            <v>186</v>
          </cell>
          <cell r="H182">
            <v>165</v>
          </cell>
          <cell r="I182">
            <v>215</v>
          </cell>
          <cell r="J182">
            <v>185</v>
          </cell>
          <cell r="K182">
            <v>197</v>
          </cell>
          <cell r="L182">
            <v>178</v>
          </cell>
          <cell r="M182">
            <v>191</v>
          </cell>
        </row>
        <row r="183">
          <cell r="A183">
            <v>5180544</v>
          </cell>
          <cell r="B183">
            <v>5114365</v>
          </cell>
          <cell r="C183">
            <v>4410</v>
          </cell>
          <cell r="D183">
            <v>3653175</v>
          </cell>
          <cell r="E183">
            <v>254</v>
          </cell>
          <cell r="F183">
            <v>236</v>
          </cell>
          <cell r="G183">
            <v>201</v>
          </cell>
          <cell r="H183">
            <v>141</v>
          </cell>
          <cell r="I183">
            <v>196</v>
          </cell>
          <cell r="J183">
            <v>192</v>
          </cell>
          <cell r="K183">
            <v>197</v>
          </cell>
          <cell r="L183">
            <v>167</v>
          </cell>
          <cell r="M183">
            <v>152</v>
          </cell>
        </row>
        <row r="184">
          <cell r="A184">
            <v>5180524</v>
          </cell>
          <cell r="B184">
            <v>5114355</v>
          </cell>
          <cell r="C184">
            <v>4410</v>
          </cell>
          <cell r="D184">
            <v>3655718</v>
          </cell>
          <cell r="E184">
            <v>341</v>
          </cell>
          <cell r="F184">
            <v>262</v>
          </cell>
          <cell r="G184">
            <v>545</v>
          </cell>
          <cell r="H184">
            <v>495</v>
          </cell>
          <cell r="I184">
            <v>117</v>
          </cell>
          <cell r="J184">
            <v>148</v>
          </cell>
          <cell r="K184">
            <v>199</v>
          </cell>
          <cell r="L184">
            <v>246</v>
          </cell>
          <cell r="M184">
            <v>252</v>
          </cell>
        </row>
        <row r="185">
          <cell r="A185">
            <v>5177118</v>
          </cell>
          <cell r="B185">
            <v>5112652</v>
          </cell>
          <cell r="C185">
            <v>4410</v>
          </cell>
          <cell r="D185">
            <v>3648843</v>
          </cell>
          <cell r="E185">
            <v>233</v>
          </cell>
          <cell r="F185">
            <v>206</v>
          </cell>
          <cell r="G185">
            <v>200</v>
          </cell>
          <cell r="H185">
            <v>189</v>
          </cell>
          <cell r="I185">
            <v>273</v>
          </cell>
          <cell r="J185">
            <v>237</v>
          </cell>
          <cell r="K185">
            <v>251</v>
          </cell>
          <cell r="L185">
            <v>224</v>
          </cell>
          <cell r="M185">
            <v>242</v>
          </cell>
        </row>
        <row r="186">
          <cell r="A186">
            <v>5176896</v>
          </cell>
          <cell r="B186">
            <v>5112541</v>
          </cell>
          <cell r="C186">
            <v>4410</v>
          </cell>
          <cell r="D186">
            <v>32998173</v>
          </cell>
          <cell r="E186">
            <v>180</v>
          </cell>
          <cell r="F186">
            <v>149</v>
          </cell>
          <cell r="G186">
            <v>161</v>
          </cell>
          <cell r="H186">
            <v>141</v>
          </cell>
          <cell r="I186">
            <v>163</v>
          </cell>
          <cell r="J186">
            <v>151</v>
          </cell>
          <cell r="K186">
            <v>163</v>
          </cell>
          <cell r="L186">
            <v>155</v>
          </cell>
          <cell r="M186">
            <v>152</v>
          </cell>
        </row>
        <row r="187">
          <cell r="A187">
            <v>5180588</v>
          </cell>
          <cell r="B187">
            <v>5114387</v>
          </cell>
          <cell r="C187">
            <v>4410</v>
          </cell>
          <cell r="D187">
            <v>32997423</v>
          </cell>
          <cell r="E187">
            <v>172</v>
          </cell>
          <cell r="F187">
            <v>152</v>
          </cell>
          <cell r="G187">
            <v>148</v>
          </cell>
          <cell r="H187">
            <v>144</v>
          </cell>
          <cell r="I187">
            <v>213</v>
          </cell>
          <cell r="J187">
            <v>183</v>
          </cell>
          <cell r="K187">
            <v>193</v>
          </cell>
          <cell r="L187">
            <v>0</v>
          </cell>
          <cell r="M187">
            <v>0</v>
          </cell>
        </row>
        <row r="188">
          <cell r="A188">
            <v>5176830</v>
          </cell>
          <cell r="B188">
            <v>5112508</v>
          </cell>
          <cell r="C188">
            <v>4410</v>
          </cell>
          <cell r="D188">
            <v>70006349</v>
          </cell>
          <cell r="E188">
            <v>172</v>
          </cell>
          <cell r="F188">
            <v>152</v>
          </cell>
          <cell r="G188">
            <v>148</v>
          </cell>
          <cell r="H188">
            <v>144</v>
          </cell>
          <cell r="I188">
            <v>213</v>
          </cell>
          <cell r="J188">
            <v>183</v>
          </cell>
          <cell r="K188">
            <v>193</v>
          </cell>
          <cell r="L188">
            <v>47</v>
          </cell>
          <cell r="M188">
            <v>156</v>
          </cell>
        </row>
        <row r="189">
          <cell r="A189">
            <v>5176982</v>
          </cell>
          <cell r="B189">
            <v>5112584</v>
          </cell>
          <cell r="C189">
            <v>4410</v>
          </cell>
          <cell r="D189">
            <v>31116330</v>
          </cell>
          <cell r="E189">
            <v>218</v>
          </cell>
          <cell r="F189">
            <v>388</v>
          </cell>
          <cell r="G189">
            <v>187</v>
          </cell>
          <cell r="H189">
            <v>166</v>
          </cell>
          <cell r="I189">
            <v>217</v>
          </cell>
          <cell r="J189">
            <v>57</v>
          </cell>
          <cell r="K189">
            <v>66</v>
          </cell>
          <cell r="L189">
            <v>62</v>
          </cell>
          <cell r="M189">
            <v>50</v>
          </cell>
        </row>
        <row r="190">
          <cell r="A190">
            <v>5176526</v>
          </cell>
          <cell r="B190">
            <v>5112356</v>
          </cell>
          <cell r="C190">
            <v>4410</v>
          </cell>
          <cell r="D190">
            <v>3530489</v>
          </cell>
          <cell r="E190">
            <v>200</v>
          </cell>
          <cell r="F190">
            <v>176</v>
          </cell>
          <cell r="G190">
            <v>173</v>
          </cell>
          <cell r="H190">
            <v>193</v>
          </cell>
          <cell r="I190">
            <v>193</v>
          </cell>
          <cell r="J190">
            <v>173</v>
          </cell>
          <cell r="K190">
            <v>189</v>
          </cell>
          <cell r="L190">
            <v>172</v>
          </cell>
          <cell r="M190">
            <v>185</v>
          </cell>
        </row>
        <row r="191">
          <cell r="A191">
            <v>5176874</v>
          </cell>
          <cell r="B191">
            <v>5112530</v>
          </cell>
          <cell r="C191">
            <v>4410</v>
          </cell>
          <cell r="D191">
            <v>3509236</v>
          </cell>
          <cell r="E191">
            <v>233</v>
          </cell>
          <cell r="F191">
            <v>206</v>
          </cell>
          <cell r="G191">
            <v>560</v>
          </cell>
          <cell r="H191">
            <v>190</v>
          </cell>
          <cell r="I191">
            <v>198</v>
          </cell>
          <cell r="J191">
            <v>188</v>
          </cell>
          <cell r="K191">
            <v>218</v>
          </cell>
          <cell r="L191">
            <v>223</v>
          </cell>
          <cell r="M191">
            <v>302</v>
          </cell>
        </row>
        <row r="192">
          <cell r="A192">
            <v>5176440</v>
          </cell>
          <cell r="B192">
            <v>5112313</v>
          </cell>
          <cell r="C192">
            <v>4410</v>
          </cell>
          <cell r="D192">
            <v>10243936</v>
          </cell>
          <cell r="E192">
            <v>269</v>
          </cell>
          <cell r="F192">
            <v>789</v>
          </cell>
          <cell r="G192">
            <v>407</v>
          </cell>
          <cell r="H192">
            <v>487</v>
          </cell>
          <cell r="I192">
            <v>285</v>
          </cell>
          <cell r="J192">
            <v>119</v>
          </cell>
          <cell r="K192">
            <v>126</v>
          </cell>
          <cell r="L192">
            <v>141</v>
          </cell>
          <cell r="M192">
            <v>215</v>
          </cell>
        </row>
        <row r="193">
          <cell r="A193">
            <v>5177184</v>
          </cell>
          <cell r="B193">
            <v>5112685</v>
          </cell>
          <cell r="C193">
            <v>4410</v>
          </cell>
          <cell r="D193">
            <v>70006430</v>
          </cell>
          <cell r="E193">
            <v>243</v>
          </cell>
          <cell r="F193">
            <v>8</v>
          </cell>
          <cell r="G193">
            <v>409</v>
          </cell>
          <cell r="H193">
            <v>594</v>
          </cell>
          <cell r="I193">
            <v>82</v>
          </cell>
          <cell r="J193">
            <v>105</v>
          </cell>
          <cell r="K193">
            <v>188</v>
          </cell>
          <cell r="L193">
            <v>184</v>
          </cell>
          <cell r="M193">
            <v>224</v>
          </cell>
        </row>
        <row r="194">
          <cell r="A194">
            <v>5177022</v>
          </cell>
          <cell r="B194">
            <v>5112604</v>
          </cell>
          <cell r="C194">
            <v>4410</v>
          </cell>
          <cell r="D194">
            <v>70002696</v>
          </cell>
          <cell r="E194">
            <v>232</v>
          </cell>
          <cell r="F194">
            <v>198</v>
          </cell>
          <cell r="G194">
            <v>190</v>
          </cell>
          <cell r="H194">
            <v>188</v>
          </cell>
          <cell r="I194">
            <v>188</v>
          </cell>
          <cell r="J194">
            <v>172</v>
          </cell>
          <cell r="K194">
            <v>177</v>
          </cell>
          <cell r="L194">
            <v>164</v>
          </cell>
          <cell r="M194">
            <v>159</v>
          </cell>
        </row>
        <row r="195">
          <cell r="A195">
            <v>5180566</v>
          </cell>
          <cell r="B195">
            <v>5114376</v>
          </cell>
          <cell r="C195">
            <v>4410</v>
          </cell>
          <cell r="D195">
            <v>5315834</v>
          </cell>
          <cell r="E195">
            <v>405</v>
          </cell>
          <cell r="F195">
            <v>327</v>
          </cell>
          <cell r="G195">
            <v>239</v>
          </cell>
          <cell r="H195">
            <v>179</v>
          </cell>
          <cell r="I195">
            <v>341</v>
          </cell>
          <cell r="J195">
            <v>239</v>
          </cell>
          <cell r="K195">
            <v>340</v>
          </cell>
          <cell r="L195">
            <v>375</v>
          </cell>
          <cell r="M195">
            <v>357</v>
          </cell>
        </row>
        <row r="196">
          <cell r="A196">
            <v>5176548</v>
          </cell>
          <cell r="B196">
            <v>5112367</v>
          </cell>
          <cell r="C196">
            <v>4410</v>
          </cell>
          <cell r="D196">
            <v>156220</v>
          </cell>
          <cell r="E196">
            <v>210</v>
          </cell>
          <cell r="F196">
            <v>158</v>
          </cell>
          <cell r="G196">
            <v>147</v>
          </cell>
          <cell r="H196">
            <v>131</v>
          </cell>
          <cell r="I196">
            <v>147</v>
          </cell>
          <cell r="J196">
            <v>142</v>
          </cell>
          <cell r="K196">
            <v>130</v>
          </cell>
          <cell r="L196">
            <v>118</v>
          </cell>
          <cell r="M196">
            <v>165</v>
          </cell>
        </row>
        <row r="197">
          <cell r="A197">
            <v>5176852</v>
          </cell>
          <cell r="B197">
            <v>5112519</v>
          </cell>
          <cell r="C197">
            <v>4410</v>
          </cell>
          <cell r="D197">
            <v>1617998</v>
          </cell>
          <cell r="E197">
            <v>68</v>
          </cell>
          <cell r="F197">
            <v>74</v>
          </cell>
          <cell r="G197">
            <v>123</v>
          </cell>
          <cell r="H197">
            <v>150</v>
          </cell>
          <cell r="I197">
            <v>149</v>
          </cell>
          <cell r="J197">
            <v>154</v>
          </cell>
          <cell r="K197">
            <v>115</v>
          </cell>
          <cell r="L197">
            <v>113</v>
          </cell>
          <cell r="M197">
            <v>99</v>
          </cell>
        </row>
        <row r="198">
          <cell r="A198">
            <v>5177040</v>
          </cell>
          <cell r="B198">
            <v>5112613</v>
          </cell>
          <cell r="C198">
            <v>4410</v>
          </cell>
          <cell r="D198">
            <v>1502244</v>
          </cell>
          <cell r="E198">
            <v>118</v>
          </cell>
          <cell r="F198">
            <v>77</v>
          </cell>
          <cell r="G198">
            <v>83</v>
          </cell>
          <cell r="H198">
            <v>83</v>
          </cell>
          <cell r="I198">
            <v>81</v>
          </cell>
          <cell r="J198">
            <v>72</v>
          </cell>
          <cell r="K198">
            <v>68</v>
          </cell>
          <cell r="L198">
            <v>61</v>
          </cell>
          <cell r="M198">
            <v>102</v>
          </cell>
        </row>
        <row r="199">
          <cell r="A199">
            <v>5180508</v>
          </cell>
          <cell r="B199">
            <v>5114347</v>
          </cell>
          <cell r="C199">
            <v>4410</v>
          </cell>
          <cell r="D199">
            <v>1609087</v>
          </cell>
          <cell r="E199">
            <v>206</v>
          </cell>
          <cell r="F199">
            <v>162</v>
          </cell>
          <cell r="G199">
            <v>183</v>
          </cell>
          <cell r="H199">
            <v>177</v>
          </cell>
          <cell r="I199">
            <v>157</v>
          </cell>
          <cell r="J199">
            <v>146</v>
          </cell>
          <cell r="K199">
            <v>144</v>
          </cell>
          <cell r="L199">
            <v>126</v>
          </cell>
          <cell r="M199">
            <v>120</v>
          </cell>
        </row>
        <row r="200">
          <cell r="A200">
            <v>5180486</v>
          </cell>
          <cell r="B200">
            <v>5114336</v>
          </cell>
          <cell r="C200">
            <v>4410</v>
          </cell>
          <cell r="D200">
            <v>3305024</v>
          </cell>
          <cell r="E200">
            <v>106</v>
          </cell>
          <cell r="F200">
            <v>97</v>
          </cell>
          <cell r="G200">
            <v>115</v>
          </cell>
          <cell r="H200">
            <v>86</v>
          </cell>
          <cell r="I200">
            <v>99</v>
          </cell>
          <cell r="J200">
            <v>91</v>
          </cell>
          <cell r="K200">
            <v>95</v>
          </cell>
          <cell r="L200">
            <v>96</v>
          </cell>
          <cell r="M200">
            <v>108</v>
          </cell>
        </row>
        <row r="201">
          <cell r="A201">
            <v>5176462</v>
          </cell>
          <cell r="B201">
            <v>5112324</v>
          </cell>
          <cell r="C201">
            <v>4410</v>
          </cell>
          <cell r="D201">
            <v>3725788</v>
          </cell>
          <cell r="E201">
            <v>116</v>
          </cell>
          <cell r="F201">
            <v>113</v>
          </cell>
          <cell r="G201">
            <v>98</v>
          </cell>
          <cell r="H201">
            <v>94</v>
          </cell>
          <cell r="I201">
            <v>104</v>
          </cell>
          <cell r="J201">
            <v>105</v>
          </cell>
          <cell r="K201">
            <v>116</v>
          </cell>
          <cell r="L201">
            <v>121</v>
          </cell>
          <cell r="M201">
            <v>164</v>
          </cell>
        </row>
        <row r="202">
          <cell r="A202">
            <v>5176918</v>
          </cell>
          <cell r="B202">
            <v>5112552</v>
          </cell>
          <cell r="C202">
            <v>4410</v>
          </cell>
          <cell r="D202">
            <v>3725470</v>
          </cell>
          <cell r="E202">
            <v>95</v>
          </cell>
          <cell r="F202">
            <v>8</v>
          </cell>
          <cell r="G202">
            <v>172</v>
          </cell>
          <cell r="H202">
            <v>133</v>
          </cell>
          <cell r="I202">
            <v>134</v>
          </cell>
          <cell r="J202">
            <v>104</v>
          </cell>
          <cell r="K202">
            <v>106</v>
          </cell>
          <cell r="L202">
            <v>85</v>
          </cell>
          <cell r="M202">
            <v>100</v>
          </cell>
        </row>
        <row r="203">
          <cell r="A203">
            <v>5176962</v>
          </cell>
          <cell r="B203">
            <v>5112574</v>
          </cell>
          <cell r="C203">
            <v>4410</v>
          </cell>
          <cell r="D203">
            <v>3741444</v>
          </cell>
          <cell r="F203">
            <v>992</v>
          </cell>
          <cell r="H203">
            <v>489</v>
          </cell>
          <cell r="I203">
            <v>437</v>
          </cell>
          <cell r="J203">
            <v>434</v>
          </cell>
          <cell r="K203">
            <v>506</v>
          </cell>
          <cell r="L203">
            <v>391</v>
          </cell>
          <cell r="M203">
            <v>261</v>
          </cell>
        </row>
        <row r="204">
          <cell r="A204">
            <v>5176940</v>
          </cell>
          <cell r="B204">
            <v>5112563</v>
          </cell>
          <cell r="C204">
            <v>4410</v>
          </cell>
          <cell r="D204">
            <v>6825221</v>
          </cell>
          <cell r="E204">
            <v>325</v>
          </cell>
          <cell r="F204">
            <v>266</v>
          </cell>
          <cell r="G204">
            <v>157</v>
          </cell>
          <cell r="H204">
            <v>248</v>
          </cell>
          <cell r="I204">
            <v>0</v>
          </cell>
          <cell r="J204">
            <v>0</v>
          </cell>
          <cell r="K204">
            <v>170</v>
          </cell>
          <cell r="L204">
            <v>30</v>
          </cell>
          <cell r="M204">
            <v>224</v>
          </cell>
        </row>
        <row r="205">
          <cell r="A205">
            <v>5176808</v>
          </cell>
          <cell r="B205">
            <v>5112497</v>
          </cell>
          <cell r="C205">
            <v>4410</v>
          </cell>
          <cell r="D205">
            <v>3726095</v>
          </cell>
          <cell r="E205">
            <v>98</v>
          </cell>
          <cell r="F205">
            <v>63</v>
          </cell>
          <cell r="G205">
            <v>65</v>
          </cell>
          <cell r="H205">
            <v>75</v>
          </cell>
          <cell r="I205">
            <v>87</v>
          </cell>
          <cell r="J205">
            <v>0</v>
          </cell>
          <cell r="K205">
            <v>250</v>
          </cell>
          <cell r="L205">
            <v>217</v>
          </cell>
          <cell r="M205">
            <v>164</v>
          </cell>
        </row>
        <row r="206">
          <cell r="A206">
            <v>5177162</v>
          </cell>
          <cell r="B206">
            <v>5112674</v>
          </cell>
          <cell r="C206">
            <v>4410</v>
          </cell>
          <cell r="D206">
            <v>6824541</v>
          </cell>
          <cell r="E206">
            <v>210</v>
          </cell>
          <cell r="F206">
            <v>154</v>
          </cell>
          <cell r="G206">
            <v>155</v>
          </cell>
          <cell r="H206">
            <v>150</v>
          </cell>
          <cell r="I206">
            <v>183</v>
          </cell>
          <cell r="J206">
            <v>169</v>
          </cell>
          <cell r="K206">
            <v>208</v>
          </cell>
          <cell r="L206">
            <v>176</v>
          </cell>
          <cell r="M206">
            <v>184</v>
          </cell>
        </row>
        <row r="207">
          <cell r="A207">
            <v>5177000</v>
          </cell>
          <cell r="B207">
            <v>5112593</v>
          </cell>
          <cell r="C207">
            <v>4410</v>
          </cell>
          <cell r="D207">
            <v>7081993</v>
          </cell>
          <cell r="E207">
            <v>219</v>
          </cell>
          <cell r="F207">
            <v>358</v>
          </cell>
          <cell r="G207">
            <v>207</v>
          </cell>
          <cell r="H207">
            <v>212</v>
          </cell>
          <cell r="I207">
            <v>178</v>
          </cell>
          <cell r="J207">
            <v>157</v>
          </cell>
          <cell r="K207">
            <v>167</v>
          </cell>
          <cell r="L207">
            <v>170</v>
          </cell>
          <cell r="M207">
            <v>149</v>
          </cell>
        </row>
        <row r="208">
          <cell r="A208">
            <v>5177060</v>
          </cell>
          <cell r="B208">
            <v>5112623</v>
          </cell>
          <cell r="C208">
            <v>4410</v>
          </cell>
          <cell r="D208">
            <v>3307757</v>
          </cell>
          <cell r="E208">
            <v>153</v>
          </cell>
          <cell r="F208">
            <v>123</v>
          </cell>
          <cell r="G208">
            <v>125</v>
          </cell>
          <cell r="H208">
            <v>120</v>
          </cell>
          <cell r="I208">
            <v>135</v>
          </cell>
          <cell r="J208">
            <v>124</v>
          </cell>
          <cell r="K208">
            <v>123</v>
          </cell>
          <cell r="L208">
            <v>123</v>
          </cell>
          <cell r="M208">
            <v>134</v>
          </cell>
        </row>
        <row r="209">
          <cell r="A209">
            <v>5177140</v>
          </cell>
          <cell r="B209">
            <v>5112663</v>
          </cell>
          <cell r="C209">
            <v>4410</v>
          </cell>
          <cell r="D209">
            <v>7728052</v>
          </cell>
          <cell r="E209">
            <v>348</v>
          </cell>
          <cell r="F209">
            <v>311</v>
          </cell>
          <cell r="G209">
            <v>240</v>
          </cell>
          <cell r="H209">
            <v>188</v>
          </cell>
          <cell r="I209">
            <v>195</v>
          </cell>
          <cell r="J209">
            <v>181</v>
          </cell>
          <cell r="K209">
            <v>194</v>
          </cell>
          <cell r="L209">
            <v>191</v>
          </cell>
          <cell r="M209">
            <v>203</v>
          </cell>
        </row>
        <row r="210">
          <cell r="A210">
            <v>5176506</v>
          </cell>
          <cell r="B210">
            <v>5112346</v>
          </cell>
          <cell r="C210">
            <v>4410</v>
          </cell>
          <cell r="D210">
            <v>7104515</v>
          </cell>
          <cell r="E210">
            <v>112</v>
          </cell>
          <cell r="F210">
            <v>118</v>
          </cell>
          <cell r="G210">
            <v>115</v>
          </cell>
          <cell r="H210">
            <v>116</v>
          </cell>
          <cell r="I210">
            <v>123</v>
          </cell>
          <cell r="J210">
            <v>92</v>
          </cell>
          <cell r="K210">
            <v>100</v>
          </cell>
          <cell r="L210">
            <v>79</v>
          </cell>
          <cell r="M210">
            <v>110</v>
          </cell>
        </row>
        <row r="211">
          <cell r="A211">
            <v>5177102</v>
          </cell>
          <cell r="B211">
            <v>5112644</v>
          </cell>
          <cell r="C211">
            <v>4410</v>
          </cell>
          <cell r="D211">
            <v>7103621</v>
          </cell>
          <cell r="E211">
            <v>379</v>
          </cell>
          <cell r="F211">
            <v>345</v>
          </cell>
          <cell r="G211">
            <v>356</v>
          </cell>
          <cell r="H211">
            <v>338</v>
          </cell>
          <cell r="I211">
            <v>350</v>
          </cell>
          <cell r="J211">
            <v>331</v>
          </cell>
          <cell r="K211">
            <v>350</v>
          </cell>
          <cell r="L211">
            <v>429</v>
          </cell>
          <cell r="M211">
            <v>443</v>
          </cell>
        </row>
        <row r="212">
          <cell r="A212">
            <v>5180412</v>
          </cell>
          <cell r="B212">
            <v>5114299</v>
          </cell>
          <cell r="C212">
            <v>4410</v>
          </cell>
          <cell r="E212">
            <v>1138</v>
          </cell>
          <cell r="F212">
            <v>152</v>
          </cell>
          <cell r="G212">
            <v>148</v>
          </cell>
          <cell r="H212">
            <v>144</v>
          </cell>
          <cell r="I212">
            <v>213</v>
          </cell>
          <cell r="J212">
            <v>183</v>
          </cell>
          <cell r="K212">
            <v>193</v>
          </cell>
          <cell r="L212">
            <v>172</v>
          </cell>
          <cell r="M212">
            <v>368</v>
          </cell>
        </row>
        <row r="213">
          <cell r="A213">
            <v>5177558</v>
          </cell>
          <cell r="B213">
            <v>5112872</v>
          </cell>
          <cell r="C213">
            <v>4410</v>
          </cell>
          <cell r="E213">
            <v>172</v>
          </cell>
          <cell r="F213">
            <v>152</v>
          </cell>
          <cell r="G213">
            <v>148</v>
          </cell>
          <cell r="H213">
            <v>144</v>
          </cell>
          <cell r="I213">
            <v>213</v>
          </cell>
          <cell r="J213">
            <v>183</v>
          </cell>
          <cell r="K213">
            <v>193</v>
          </cell>
          <cell r="L213">
            <v>172</v>
          </cell>
          <cell r="M213">
            <v>184</v>
          </cell>
        </row>
        <row r="214">
          <cell r="A214">
            <v>5177310</v>
          </cell>
          <cell r="B214">
            <v>5112748</v>
          </cell>
          <cell r="C214">
            <v>4410</v>
          </cell>
          <cell r="D214">
            <v>3648694</v>
          </cell>
          <cell r="E214">
            <v>261</v>
          </cell>
          <cell r="F214">
            <v>493</v>
          </cell>
          <cell r="G214">
            <v>224</v>
          </cell>
          <cell r="H214">
            <v>198</v>
          </cell>
          <cell r="I214">
            <v>260</v>
          </cell>
          <cell r="J214">
            <v>223</v>
          </cell>
          <cell r="K214">
            <v>237</v>
          </cell>
          <cell r="L214">
            <v>215</v>
          </cell>
          <cell r="M214">
            <v>229</v>
          </cell>
        </row>
        <row r="215">
          <cell r="A215">
            <v>5177252</v>
          </cell>
          <cell r="B215">
            <v>5112719</v>
          </cell>
          <cell r="C215">
            <v>4410</v>
          </cell>
          <cell r="D215">
            <v>3655807</v>
          </cell>
          <cell r="E215">
            <v>268</v>
          </cell>
          <cell r="F215">
            <v>238</v>
          </cell>
          <cell r="G215">
            <v>230</v>
          </cell>
          <cell r="H215">
            <v>204</v>
          </cell>
          <cell r="I215">
            <v>267</v>
          </cell>
          <cell r="J215">
            <v>229</v>
          </cell>
          <cell r="K215">
            <v>244</v>
          </cell>
          <cell r="L215">
            <v>221</v>
          </cell>
          <cell r="M215">
            <v>236</v>
          </cell>
        </row>
        <row r="216">
          <cell r="A216">
            <v>5177480</v>
          </cell>
          <cell r="B216">
            <v>5112833</v>
          </cell>
          <cell r="C216">
            <v>4410</v>
          </cell>
          <cell r="D216">
            <v>1897293</v>
          </cell>
          <cell r="E216">
            <v>230</v>
          </cell>
          <cell r="F216">
            <v>142</v>
          </cell>
          <cell r="G216">
            <v>0</v>
          </cell>
          <cell r="H216">
            <v>0</v>
          </cell>
          <cell r="I216">
            <v>24</v>
          </cell>
          <cell r="J216">
            <v>121</v>
          </cell>
          <cell r="K216">
            <v>125</v>
          </cell>
          <cell r="L216">
            <v>151</v>
          </cell>
          <cell r="M216">
            <v>71</v>
          </cell>
        </row>
        <row r="217">
          <cell r="A217">
            <v>5180418</v>
          </cell>
          <cell r="B217">
            <v>5114302</v>
          </cell>
          <cell r="C217">
            <v>4410</v>
          </cell>
          <cell r="D217">
            <v>3530612</v>
          </cell>
          <cell r="E217">
            <v>107</v>
          </cell>
          <cell r="F217">
            <v>0</v>
          </cell>
          <cell r="G217">
            <v>385</v>
          </cell>
          <cell r="H217">
            <v>412</v>
          </cell>
          <cell r="I217">
            <v>404</v>
          </cell>
          <cell r="J217">
            <v>374</v>
          </cell>
          <cell r="K217">
            <v>373</v>
          </cell>
          <cell r="L217">
            <v>372</v>
          </cell>
          <cell r="M217">
            <v>420</v>
          </cell>
        </row>
        <row r="218">
          <cell r="A218">
            <v>5177514</v>
          </cell>
          <cell r="B218">
            <v>5112850</v>
          </cell>
          <cell r="C218">
            <v>4410</v>
          </cell>
          <cell r="D218">
            <v>10503146</v>
          </cell>
          <cell r="E218">
            <v>172</v>
          </cell>
          <cell r="F218">
            <v>229</v>
          </cell>
          <cell r="G218">
            <v>169</v>
          </cell>
          <cell r="H218">
            <v>163</v>
          </cell>
          <cell r="I218">
            <v>24</v>
          </cell>
          <cell r="J218">
            <v>144</v>
          </cell>
          <cell r="K218">
            <v>153</v>
          </cell>
          <cell r="L218">
            <v>138</v>
          </cell>
          <cell r="M218">
            <v>134</v>
          </cell>
        </row>
        <row r="219">
          <cell r="A219">
            <v>5177328</v>
          </cell>
          <cell r="B219">
            <v>5112757</v>
          </cell>
          <cell r="C219">
            <v>4410</v>
          </cell>
          <cell r="D219">
            <v>1676018</v>
          </cell>
          <cell r="E219">
            <v>172</v>
          </cell>
          <cell r="F219">
            <v>358</v>
          </cell>
          <cell r="G219">
            <v>217</v>
          </cell>
          <cell r="H219">
            <v>71</v>
          </cell>
          <cell r="I219">
            <v>193</v>
          </cell>
          <cell r="J219">
            <v>185</v>
          </cell>
          <cell r="K219">
            <v>204</v>
          </cell>
          <cell r="L219">
            <v>192</v>
          </cell>
          <cell r="M219">
            <v>180</v>
          </cell>
        </row>
        <row r="220">
          <cell r="A220">
            <v>5177536</v>
          </cell>
          <cell r="B220">
            <v>5112861</v>
          </cell>
          <cell r="C220">
            <v>4410</v>
          </cell>
          <cell r="D220">
            <v>10505256</v>
          </cell>
          <cell r="E220">
            <v>233</v>
          </cell>
          <cell r="F220">
            <v>214</v>
          </cell>
          <cell r="G220">
            <v>203</v>
          </cell>
          <cell r="H220">
            <v>0</v>
          </cell>
          <cell r="I220">
            <v>180</v>
          </cell>
          <cell r="J220">
            <v>164</v>
          </cell>
          <cell r="K220">
            <v>169</v>
          </cell>
          <cell r="L220">
            <v>153</v>
          </cell>
          <cell r="M220">
            <v>0</v>
          </cell>
        </row>
        <row r="221">
          <cell r="A221">
            <v>5177408</v>
          </cell>
          <cell r="B221">
            <v>5112797</v>
          </cell>
          <cell r="C221">
            <v>4410</v>
          </cell>
          <cell r="D221">
            <v>10407447</v>
          </cell>
          <cell r="E221">
            <v>172</v>
          </cell>
          <cell r="F221">
            <v>230</v>
          </cell>
          <cell r="G221">
            <v>94</v>
          </cell>
          <cell r="H221">
            <v>27</v>
          </cell>
          <cell r="I221">
            <v>130</v>
          </cell>
          <cell r="J221">
            <v>49</v>
          </cell>
          <cell r="K221">
            <v>79</v>
          </cell>
          <cell r="L221">
            <v>59</v>
          </cell>
          <cell r="M221">
            <v>54</v>
          </cell>
        </row>
        <row r="222">
          <cell r="A222">
            <v>5177366</v>
          </cell>
          <cell r="B222">
            <v>5112776</v>
          </cell>
          <cell r="C222">
            <v>4410</v>
          </cell>
          <cell r="D222">
            <v>963645</v>
          </cell>
          <cell r="E222">
            <v>70</v>
          </cell>
          <cell r="F222">
            <v>49</v>
          </cell>
          <cell r="G222">
            <v>86</v>
          </cell>
          <cell r="H222">
            <v>76</v>
          </cell>
          <cell r="I222">
            <v>65</v>
          </cell>
          <cell r="J222">
            <v>52</v>
          </cell>
          <cell r="K222">
            <v>48</v>
          </cell>
          <cell r="L222">
            <v>44</v>
          </cell>
          <cell r="M222">
            <v>44</v>
          </cell>
        </row>
        <row r="223">
          <cell r="A223">
            <v>5177444</v>
          </cell>
          <cell r="B223">
            <v>5112815</v>
          </cell>
          <cell r="C223">
            <v>4410</v>
          </cell>
          <cell r="D223">
            <v>1691956</v>
          </cell>
          <cell r="E223">
            <v>230</v>
          </cell>
          <cell r="F223">
            <v>0</v>
          </cell>
          <cell r="G223">
            <v>83</v>
          </cell>
          <cell r="H223">
            <v>0</v>
          </cell>
          <cell r="I223">
            <v>0</v>
          </cell>
          <cell r="J223">
            <v>0</v>
          </cell>
          <cell r="K223">
            <v>0</v>
          </cell>
          <cell r="L223">
            <v>0</v>
          </cell>
          <cell r="M223">
            <v>0</v>
          </cell>
        </row>
        <row r="224">
          <cell r="A224">
            <v>5177290</v>
          </cell>
          <cell r="B224">
            <v>5112738</v>
          </cell>
          <cell r="C224">
            <v>4410</v>
          </cell>
          <cell r="D224">
            <v>1617991</v>
          </cell>
          <cell r="E224">
            <v>231</v>
          </cell>
          <cell r="F224">
            <v>200</v>
          </cell>
          <cell r="G224">
            <v>209</v>
          </cell>
          <cell r="H224">
            <v>220</v>
          </cell>
          <cell r="I224">
            <v>233</v>
          </cell>
          <cell r="J224">
            <v>221</v>
          </cell>
          <cell r="K224">
            <v>249</v>
          </cell>
          <cell r="L224">
            <v>212</v>
          </cell>
          <cell r="M224">
            <v>244</v>
          </cell>
        </row>
        <row r="225">
          <cell r="A225">
            <v>5177268</v>
          </cell>
          <cell r="B225">
            <v>5112727</v>
          </cell>
          <cell r="C225">
            <v>4410</v>
          </cell>
          <cell r="D225">
            <v>1676016</v>
          </cell>
          <cell r="E225">
            <v>7</v>
          </cell>
          <cell r="F225">
            <v>37</v>
          </cell>
          <cell r="G225">
            <v>45</v>
          </cell>
          <cell r="H225">
            <v>48</v>
          </cell>
          <cell r="I225">
            <v>46</v>
          </cell>
          <cell r="J225">
            <v>90</v>
          </cell>
          <cell r="K225">
            <v>43</v>
          </cell>
          <cell r="L225">
            <v>35</v>
          </cell>
          <cell r="M225">
            <v>39</v>
          </cell>
        </row>
        <row r="226">
          <cell r="A226">
            <v>5177458</v>
          </cell>
          <cell r="B226">
            <v>5112822</v>
          </cell>
          <cell r="C226">
            <v>4410</v>
          </cell>
          <cell r="D226">
            <v>3730133</v>
          </cell>
          <cell r="E226">
            <v>131</v>
          </cell>
          <cell r="F226">
            <v>127</v>
          </cell>
          <cell r="G226">
            <v>147</v>
          </cell>
          <cell r="H226">
            <v>133</v>
          </cell>
          <cell r="I226">
            <v>117</v>
          </cell>
          <cell r="J226">
            <v>115</v>
          </cell>
          <cell r="K226">
            <v>134</v>
          </cell>
          <cell r="L226">
            <v>104</v>
          </cell>
          <cell r="M226">
            <v>125</v>
          </cell>
        </row>
        <row r="227">
          <cell r="A227">
            <v>5177388</v>
          </cell>
          <cell r="B227">
            <v>5112787</v>
          </cell>
          <cell r="C227">
            <v>4410</v>
          </cell>
          <cell r="D227">
            <v>3730590</v>
          </cell>
          <cell r="E227">
            <v>166</v>
          </cell>
          <cell r="F227">
            <v>122</v>
          </cell>
          <cell r="G227">
            <v>84</v>
          </cell>
          <cell r="H227">
            <v>94</v>
          </cell>
          <cell r="I227">
            <v>157</v>
          </cell>
          <cell r="J227">
            <v>104</v>
          </cell>
          <cell r="K227">
            <v>134</v>
          </cell>
          <cell r="L227">
            <v>117</v>
          </cell>
          <cell r="M227">
            <v>134</v>
          </cell>
        </row>
        <row r="228">
          <cell r="A228">
            <v>5177346</v>
          </cell>
          <cell r="B228">
            <v>5112766</v>
          </cell>
          <cell r="C228">
            <v>4410</v>
          </cell>
          <cell r="D228">
            <v>6824699</v>
          </cell>
          <cell r="E228">
            <v>186</v>
          </cell>
          <cell r="F228">
            <v>159</v>
          </cell>
          <cell r="G228">
            <v>172</v>
          </cell>
          <cell r="H228">
            <v>160</v>
          </cell>
          <cell r="I228">
            <v>168</v>
          </cell>
          <cell r="J228">
            <v>161</v>
          </cell>
          <cell r="K228">
            <v>163</v>
          </cell>
          <cell r="L228">
            <v>158</v>
          </cell>
          <cell r="M228">
            <v>170</v>
          </cell>
        </row>
        <row r="229">
          <cell r="A229">
            <v>5180420</v>
          </cell>
          <cell r="B229">
            <v>5114303</v>
          </cell>
          <cell r="C229">
            <v>4410</v>
          </cell>
          <cell r="D229">
            <v>3313746</v>
          </cell>
          <cell r="E229">
            <v>209</v>
          </cell>
          <cell r="F229">
            <v>149</v>
          </cell>
          <cell r="G229">
            <v>147</v>
          </cell>
          <cell r="H229">
            <v>147</v>
          </cell>
          <cell r="I229">
            <v>164</v>
          </cell>
          <cell r="J229">
            <v>145</v>
          </cell>
          <cell r="K229">
            <v>150</v>
          </cell>
          <cell r="L229">
            <v>139</v>
          </cell>
          <cell r="M229">
            <v>159</v>
          </cell>
        </row>
        <row r="230">
          <cell r="A230">
            <v>5177498</v>
          </cell>
          <cell r="B230">
            <v>5112842</v>
          </cell>
          <cell r="C230">
            <v>4410</v>
          </cell>
          <cell r="D230">
            <v>3725186</v>
          </cell>
          <cell r="E230">
            <v>173</v>
          </cell>
          <cell r="F230">
            <v>140</v>
          </cell>
          <cell r="G230">
            <v>169</v>
          </cell>
          <cell r="H230">
            <v>179</v>
          </cell>
          <cell r="I230">
            <v>173</v>
          </cell>
          <cell r="J230">
            <v>162</v>
          </cell>
          <cell r="K230">
            <v>182</v>
          </cell>
          <cell r="L230">
            <v>159</v>
          </cell>
          <cell r="M230">
            <v>111</v>
          </cell>
        </row>
        <row r="231">
          <cell r="A231">
            <v>5180404</v>
          </cell>
          <cell r="B231">
            <v>5114295</v>
          </cell>
          <cell r="C231">
            <v>4410</v>
          </cell>
          <cell r="D231">
            <v>3307308</v>
          </cell>
          <cell r="E231">
            <v>234</v>
          </cell>
          <cell r="F231">
            <v>219</v>
          </cell>
          <cell r="G231">
            <v>173</v>
          </cell>
          <cell r="H231">
            <v>184</v>
          </cell>
          <cell r="I231">
            <v>227</v>
          </cell>
          <cell r="J231">
            <v>217</v>
          </cell>
          <cell r="K231">
            <v>249</v>
          </cell>
          <cell r="L231">
            <v>214</v>
          </cell>
          <cell r="M231">
            <v>233</v>
          </cell>
        </row>
        <row r="232">
          <cell r="A232">
            <v>5180414</v>
          </cell>
          <cell r="B232">
            <v>5114300</v>
          </cell>
          <cell r="C232">
            <v>4410</v>
          </cell>
          <cell r="D232">
            <v>7116301</v>
          </cell>
          <cell r="E232">
            <v>279</v>
          </cell>
          <cell r="F232">
            <v>238</v>
          </cell>
          <cell r="G232">
            <v>227</v>
          </cell>
          <cell r="H232">
            <v>208</v>
          </cell>
          <cell r="I232">
            <v>231</v>
          </cell>
          <cell r="J232">
            <v>233</v>
          </cell>
          <cell r="K232">
            <v>243</v>
          </cell>
          <cell r="L232">
            <v>237</v>
          </cell>
          <cell r="M232">
            <v>268</v>
          </cell>
        </row>
        <row r="233">
          <cell r="A233">
            <v>5180328</v>
          </cell>
          <cell r="B233">
            <v>5114257</v>
          </cell>
          <cell r="C233">
            <v>4410</v>
          </cell>
          <cell r="D233">
            <v>2106164</v>
          </cell>
          <cell r="E233">
            <v>492</v>
          </cell>
          <cell r="F233">
            <v>174</v>
          </cell>
          <cell r="G233">
            <v>198</v>
          </cell>
          <cell r="H233">
            <v>187</v>
          </cell>
          <cell r="I233">
            <v>220</v>
          </cell>
          <cell r="J233">
            <v>141</v>
          </cell>
          <cell r="K233">
            <v>197</v>
          </cell>
          <cell r="L233">
            <v>201</v>
          </cell>
          <cell r="M233">
            <v>221</v>
          </cell>
        </row>
        <row r="234">
          <cell r="A234">
            <v>5180350</v>
          </cell>
          <cell r="B234">
            <v>5114268</v>
          </cell>
          <cell r="C234">
            <v>4410</v>
          </cell>
          <cell r="D234">
            <v>4866909</v>
          </cell>
          <cell r="E234">
            <v>502</v>
          </cell>
          <cell r="F234">
            <v>456</v>
          </cell>
          <cell r="G234">
            <v>456</v>
          </cell>
          <cell r="H234">
            <v>394</v>
          </cell>
          <cell r="I234">
            <v>396</v>
          </cell>
          <cell r="J234">
            <v>361</v>
          </cell>
          <cell r="K234">
            <v>383</v>
          </cell>
          <cell r="L234">
            <v>310</v>
          </cell>
          <cell r="M234">
            <v>361</v>
          </cell>
        </row>
        <row r="235">
          <cell r="A235">
            <v>5180312</v>
          </cell>
          <cell r="B235">
            <v>5114249</v>
          </cell>
          <cell r="C235">
            <v>4410</v>
          </cell>
          <cell r="D235">
            <v>7287965</v>
          </cell>
          <cell r="E235">
            <v>563</v>
          </cell>
          <cell r="F235">
            <v>423</v>
          </cell>
          <cell r="G235">
            <v>505</v>
          </cell>
          <cell r="H235">
            <v>442</v>
          </cell>
          <cell r="I235">
            <v>553</v>
          </cell>
          <cell r="J235">
            <v>538</v>
          </cell>
          <cell r="K235">
            <v>486</v>
          </cell>
          <cell r="L235">
            <v>396</v>
          </cell>
          <cell r="M235">
            <v>458</v>
          </cell>
        </row>
        <row r="236">
          <cell r="A236">
            <v>5069890</v>
          </cell>
          <cell r="B236">
            <v>5059038</v>
          </cell>
          <cell r="C236">
            <v>4410</v>
          </cell>
          <cell r="E236">
            <v>144</v>
          </cell>
          <cell r="F236">
            <v>128</v>
          </cell>
          <cell r="G236">
            <v>124</v>
          </cell>
          <cell r="H236">
            <v>119</v>
          </cell>
          <cell r="I236">
            <v>175</v>
          </cell>
          <cell r="J236">
            <v>149</v>
          </cell>
          <cell r="K236">
            <v>157</v>
          </cell>
          <cell r="L236">
            <v>141</v>
          </cell>
          <cell r="M236">
            <v>151</v>
          </cell>
        </row>
        <row r="237">
          <cell r="A237">
            <v>5053990</v>
          </cell>
          <cell r="B237">
            <v>5051088</v>
          </cell>
          <cell r="C237">
            <v>4410</v>
          </cell>
          <cell r="E237">
            <v>172</v>
          </cell>
          <cell r="F237">
            <v>143</v>
          </cell>
          <cell r="G237">
            <v>157</v>
          </cell>
          <cell r="H237">
            <v>149</v>
          </cell>
          <cell r="I237">
            <v>207</v>
          </cell>
          <cell r="J237">
            <v>189</v>
          </cell>
          <cell r="K237">
            <v>181</v>
          </cell>
          <cell r="L237">
            <v>183</v>
          </cell>
          <cell r="M237">
            <v>179</v>
          </cell>
        </row>
        <row r="238">
          <cell r="A238">
            <v>5171614</v>
          </cell>
          <cell r="B238">
            <v>5109900</v>
          </cell>
          <cell r="C238">
            <v>4410</v>
          </cell>
          <cell r="D238">
            <v>1535523</v>
          </cell>
          <cell r="E238">
            <v>132</v>
          </cell>
          <cell r="F238">
            <v>349</v>
          </cell>
          <cell r="G238">
            <v>381</v>
          </cell>
          <cell r="H238">
            <v>324</v>
          </cell>
          <cell r="I238">
            <v>310</v>
          </cell>
          <cell r="J238">
            <v>310</v>
          </cell>
          <cell r="K238">
            <v>287</v>
          </cell>
          <cell r="L238">
            <v>271</v>
          </cell>
          <cell r="M238">
            <v>275</v>
          </cell>
        </row>
        <row r="239">
          <cell r="A239">
            <v>5053992</v>
          </cell>
          <cell r="B239">
            <v>5051089</v>
          </cell>
          <cell r="C239">
            <v>4410</v>
          </cell>
          <cell r="D239">
            <v>3362812</v>
          </cell>
          <cell r="E239">
            <v>172</v>
          </cell>
          <cell r="F239">
            <v>143</v>
          </cell>
          <cell r="G239">
            <v>157</v>
          </cell>
          <cell r="H239">
            <v>149</v>
          </cell>
          <cell r="I239">
            <v>207</v>
          </cell>
          <cell r="J239">
            <v>189</v>
          </cell>
          <cell r="K239">
            <v>181</v>
          </cell>
          <cell r="L239">
            <v>183</v>
          </cell>
          <cell r="M239">
            <v>212</v>
          </cell>
        </row>
        <row r="240">
          <cell r="A240">
            <v>5171680</v>
          </cell>
          <cell r="B240">
            <v>5109933</v>
          </cell>
          <cell r="C240">
            <v>4410</v>
          </cell>
          <cell r="D240">
            <v>3642263</v>
          </cell>
          <cell r="E240">
            <v>325</v>
          </cell>
          <cell r="F240">
            <v>284</v>
          </cell>
          <cell r="G240">
            <v>291</v>
          </cell>
          <cell r="H240">
            <v>294</v>
          </cell>
          <cell r="I240">
            <v>311</v>
          </cell>
          <cell r="J240">
            <v>265</v>
          </cell>
          <cell r="K240">
            <v>394</v>
          </cell>
          <cell r="L240">
            <v>278</v>
          </cell>
          <cell r="M240">
            <v>287</v>
          </cell>
        </row>
        <row r="241">
          <cell r="A241">
            <v>5095452</v>
          </cell>
          <cell r="B241">
            <v>5071819</v>
          </cell>
          <cell r="C241">
            <v>4410</v>
          </cell>
          <cell r="D241">
            <v>31988423</v>
          </cell>
          <cell r="E241">
            <v>172</v>
          </cell>
          <cell r="F241">
            <v>143</v>
          </cell>
          <cell r="G241">
            <v>157</v>
          </cell>
          <cell r="H241">
            <v>149</v>
          </cell>
          <cell r="I241">
            <v>207</v>
          </cell>
          <cell r="J241">
            <v>179</v>
          </cell>
          <cell r="K241">
            <v>131</v>
          </cell>
          <cell r="L241">
            <v>146</v>
          </cell>
          <cell r="M241">
            <v>130</v>
          </cell>
        </row>
        <row r="242">
          <cell r="A242">
            <v>5095512</v>
          </cell>
          <cell r="B242">
            <v>5071849</v>
          </cell>
          <cell r="C242">
            <v>4410</v>
          </cell>
          <cell r="D242">
            <v>31981292</v>
          </cell>
          <cell r="E242">
            <v>235</v>
          </cell>
          <cell r="F242">
            <v>195</v>
          </cell>
          <cell r="G242">
            <v>217</v>
          </cell>
          <cell r="H242">
            <v>189</v>
          </cell>
          <cell r="I242">
            <v>228</v>
          </cell>
          <cell r="J242">
            <v>295</v>
          </cell>
          <cell r="K242">
            <v>205</v>
          </cell>
          <cell r="L242">
            <v>210</v>
          </cell>
          <cell r="M242">
            <v>232</v>
          </cell>
        </row>
        <row r="243">
          <cell r="A243">
            <v>5171786</v>
          </cell>
          <cell r="B243">
            <v>5109986</v>
          </cell>
          <cell r="C243">
            <v>4410</v>
          </cell>
          <cell r="D243">
            <v>3360956</v>
          </cell>
          <cell r="E243">
            <v>274</v>
          </cell>
          <cell r="F243">
            <v>244</v>
          </cell>
          <cell r="G243">
            <v>238</v>
          </cell>
          <cell r="H243">
            <v>210</v>
          </cell>
          <cell r="I243">
            <v>274</v>
          </cell>
          <cell r="J243">
            <v>310</v>
          </cell>
          <cell r="K243">
            <v>276</v>
          </cell>
          <cell r="L243">
            <v>457</v>
          </cell>
          <cell r="M243">
            <v>836</v>
          </cell>
        </row>
        <row r="244">
          <cell r="A244">
            <v>5171832</v>
          </cell>
          <cell r="B244">
            <v>5110009</v>
          </cell>
          <cell r="C244">
            <v>4410</v>
          </cell>
          <cell r="D244">
            <v>3506085</v>
          </cell>
          <cell r="E244">
            <v>251</v>
          </cell>
          <cell r="F244">
            <v>643</v>
          </cell>
          <cell r="G244">
            <v>126</v>
          </cell>
          <cell r="H244">
            <v>170</v>
          </cell>
          <cell r="I244">
            <v>193</v>
          </cell>
          <cell r="J244">
            <v>204</v>
          </cell>
          <cell r="K244">
            <v>204</v>
          </cell>
          <cell r="L244">
            <v>168</v>
          </cell>
          <cell r="M244">
            <v>203</v>
          </cell>
        </row>
        <row r="245">
          <cell r="A245">
            <v>5095448</v>
          </cell>
          <cell r="B245">
            <v>5071817</v>
          </cell>
          <cell r="C245">
            <v>4410</v>
          </cell>
          <cell r="D245" t="str">
            <v>70006220A</v>
          </cell>
          <cell r="E245">
            <v>33</v>
          </cell>
          <cell r="F245">
            <v>34</v>
          </cell>
          <cell r="G245">
            <v>44</v>
          </cell>
          <cell r="H245">
            <v>31</v>
          </cell>
          <cell r="I245">
            <v>40</v>
          </cell>
          <cell r="J245">
            <v>31</v>
          </cell>
          <cell r="K245">
            <v>38</v>
          </cell>
          <cell r="L245">
            <v>46</v>
          </cell>
          <cell r="M245">
            <v>24</v>
          </cell>
        </row>
        <row r="246">
          <cell r="A246">
            <v>5095462</v>
          </cell>
          <cell r="B246">
            <v>5071824</v>
          </cell>
          <cell r="C246">
            <v>4410</v>
          </cell>
          <cell r="D246">
            <v>5309091</v>
          </cell>
          <cell r="E246">
            <v>96</v>
          </cell>
          <cell r="F246">
            <v>69</v>
          </cell>
          <cell r="G246">
            <v>60</v>
          </cell>
          <cell r="H246">
            <v>66</v>
          </cell>
          <cell r="I246">
            <v>0</v>
          </cell>
          <cell r="J246">
            <v>59</v>
          </cell>
          <cell r="K246">
            <v>56</v>
          </cell>
          <cell r="L246">
            <v>52</v>
          </cell>
          <cell r="M246">
            <v>47</v>
          </cell>
        </row>
        <row r="247">
          <cell r="A247">
            <v>5180040</v>
          </cell>
          <cell r="B247">
            <v>5114113</v>
          </cell>
          <cell r="C247">
            <v>4410</v>
          </cell>
          <cell r="D247">
            <v>5316454</v>
          </cell>
          <cell r="E247">
            <v>340</v>
          </cell>
          <cell r="F247">
            <v>328</v>
          </cell>
          <cell r="G247">
            <v>341</v>
          </cell>
          <cell r="H247">
            <v>323</v>
          </cell>
          <cell r="I247">
            <v>366</v>
          </cell>
          <cell r="J247">
            <v>328</v>
          </cell>
          <cell r="K247">
            <v>317</v>
          </cell>
          <cell r="L247">
            <v>312</v>
          </cell>
          <cell r="M247">
            <v>332</v>
          </cell>
        </row>
        <row r="248">
          <cell r="A248">
            <v>5095598</v>
          </cell>
          <cell r="B248">
            <v>5071892</v>
          </cell>
          <cell r="C248">
            <v>4410</v>
          </cell>
          <cell r="D248">
            <v>16007652</v>
          </cell>
          <cell r="E248">
            <v>238</v>
          </cell>
          <cell r="F248">
            <v>208</v>
          </cell>
          <cell r="G248">
            <v>245</v>
          </cell>
          <cell r="H248">
            <v>207</v>
          </cell>
          <cell r="I248">
            <v>240</v>
          </cell>
          <cell r="J248">
            <v>247</v>
          </cell>
          <cell r="K248">
            <v>248</v>
          </cell>
          <cell r="L248">
            <v>283</v>
          </cell>
          <cell r="M248">
            <v>263</v>
          </cell>
        </row>
        <row r="249">
          <cell r="A249">
            <v>5095466</v>
          </cell>
          <cell r="B249">
            <v>5071826</v>
          </cell>
          <cell r="C249">
            <v>4410</v>
          </cell>
          <cell r="D249">
            <v>16007173</v>
          </cell>
          <cell r="E249">
            <v>379</v>
          </cell>
          <cell r="F249">
            <v>522</v>
          </cell>
          <cell r="G249">
            <v>381</v>
          </cell>
          <cell r="H249">
            <v>95</v>
          </cell>
          <cell r="I249">
            <v>274</v>
          </cell>
          <cell r="J249">
            <v>243</v>
          </cell>
          <cell r="K249">
            <v>227</v>
          </cell>
          <cell r="L249">
            <v>254</v>
          </cell>
          <cell r="M249">
            <v>251</v>
          </cell>
        </row>
        <row r="250">
          <cell r="A250">
            <v>5095540</v>
          </cell>
          <cell r="B250">
            <v>5071863</v>
          </cell>
          <cell r="C250">
            <v>4410</v>
          </cell>
          <cell r="D250">
            <v>10505241</v>
          </cell>
          <cell r="E250">
            <v>221</v>
          </cell>
          <cell r="F250">
            <v>243</v>
          </cell>
          <cell r="G250">
            <v>230</v>
          </cell>
          <cell r="H250">
            <v>205</v>
          </cell>
          <cell r="I250">
            <v>242</v>
          </cell>
          <cell r="J250">
            <v>260</v>
          </cell>
          <cell r="K250">
            <v>260</v>
          </cell>
          <cell r="L250">
            <v>259</v>
          </cell>
          <cell r="M250">
            <v>243</v>
          </cell>
        </row>
        <row r="251">
          <cell r="A251">
            <v>5095498</v>
          </cell>
          <cell r="B251">
            <v>5071842</v>
          </cell>
          <cell r="C251">
            <v>4410</v>
          </cell>
          <cell r="D251">
            <v>1881027</v>
          </cell>
          <cell r="E251">
            <v>300</v>
          </cell>
          <cell r="F251">
            <v>586</v>
          </cell>
          <cell r="G251">
            <v>156</v>
          </cell>
          <cell r="H251">
            <v>120</v>
          </cell>
          <cell r="I251">
            <v>390</v>
          </cell>
          <cell r="J251">
            <v>189</v>
          </cell>
          <cell r="K251">
            <v>197</v>
          </cell>
          <cell r="L251">
            <v>188</v>
          </cell>
          <cell r="M251">
            <v>200</v>
          </cell>
        </row>
        <row r="252">
          <cell r="A252">
            <v>5095602</v>
          </cell>
          <cell r="B252">
            <v>5071894</v>
          </cell>
          <cell r="C252">
            <v>4410</v>
          </cell>
          <cell r="D252">
            <v>734401</v>
          </cell>
          <cell r="E252">
            <v>175</v>
          </cell>
          <cell r="F252">
            <v>138</v>
          </cell>
          <cell r="G252">
            <v>163</v>
          </cell>
          <cell r="H252">
            <v>167</v>
          </cell>
          <cell r="I252">
            <v>193</v>
          </cell>
          <cell r="J252">
            <v>196</v>
          </cell>
          <cell r="K252">
            <v>211</v>
          </cell>
          <cell r="L252">
            <v>257</v>
          </cell>
          <cell r="M252">
            <v>203</v>
          </cell>
        </row>
        <row r="253">
          <cell r="A253">
            <v>5178306</v>
          </cell>
          <cell r="B253">
            <v>5113246</v>
          </cell>
          <cell r="C253">
            <v>4410</v>
          </cell>
          <cell r="D253">
            <v>1471915</v>
          </cell>
          <cell r="E253">
            <v>170</v>
          </cell>
          <cell r="F253">
            <v>118</v>
          </cell>
          <cell r="G253">
            <v>145</v>
          </cell>
          <cell r="H253">
            <v>128</v>
          </cell>
          <cell r="I253">
            <v>137</v>
          </cell>
          <cell r="J253">
            <v>138</v>
          </cell>
          <cell r="K253">
            <v>146</v>
          </cell>
          <cell r="L253">
            <v>143</v>
          </cell>
          <cell r="M253">
            <v>161</v>
          </cell>
        </row>
        <row r="254">
          <cell r="A254">
            <v>5067976</v>
          </cell>
          <cell r="B254">
            <v>5058081</v>
          </cell>
          <cell r="C254">
            <v>4410</v>
          </cell>
          <cell r="D254">
            <v>1876068</v>
          </cell>
          <cell r="E254">
            <v>217</v>
          </cell>
          <cell r="F254">
            <v>138</v>
          </cell>
          <cell r="G254">
            <v>111</v>
          </cell>
          <cell r="H254">
            <v>112</v>
          </cell>
          <cell r="I254">
            <v>116</v>
          </cell>
          <cell r="J254">
            <v>102</v>
          </cell>
          <cell r="K254">
            <v>119</v>
          </cell>
          <cell r="L254">
            <v>186</v>
          </cell>
          <cell r="M254">
            <v>178</v>
          </cell>
        </row>
        <row r="255">
          <cell r="A255">
            <v>5171722</v>
          </cell>
          <cell r="B255">
            <v>5109954</v>
          </cell>
          <cell r="C255">
            <v>4410</v>
          </cell>
          <cell r="D255">
            <v>1618666</v>
          </cell>
          <cell r="E255">
            <v>134</v>
          </cell>
          <cell r="F255">
            <v>113</v>
          </cell>
          <cell r="G255">
            <v>133</v>
          </cell>
          <cell r="H255">
            <v>215</v>
          </cell>
          <cell r="I255">
            <v>202</v>
          </cell>
          <cell r="J255">
            <v>190</v>
          </cell>
          <cell r="K255">
            <v>218</v>
          </cell>
          <cell r="L255">
            <v>227</v>
          </cell>
          <cell r="M255">
            <v>240</v>
          </cell>
        </row>
        <row r="256">
          <cell r="A256">
            <v>5171874</v>
          </cell>
          <cell r="B256">
            <v>5110030</v>
          </cell>
          <cell r="C256">
            <v>4410</v>
          </cell>
          <cell r="D256">
            <v>3741532</v>
          </cell>
          <cell r="E256">
            <v>310</v>
          </cell>
          <cell r="F256">
            <v>243</v>
          </cell>
          <cell r="G256">
            <v>258</v>
          </cell>
          <cell r="H256">
            <v>252</v>
          </cell>
          <cell r="I256">
            <v>264</v>
          </cell>
          <cell r="J256">
            <v>228</v>
          </cell>
          <cell r="K256">
            <v>258</v>
          </cell>
          <cell r="L256">
            <v>234</v>
          </cell>
          <cell r="M256">
            <v>248</v>
          </cell>
        </row>
        <row r="257">
          <cell r="A257">
            <v>5171854</v>
          </cell>
          <cell r="B257">
            <v>5110020</v>
          </cell>
          <cell r="C257">
            <v>4410</v>
          </cell>
          <cell r="D257">
            <v>6820464</v>
          </cell>
          <cell r="E257">
            <v>118</v>
          </cell>
          <cell r="F257">
            <v>103</v>
          </cell>
          <cell r="G257">
            <v>95</v>
          </cell>
          <cell r="H257">
            <v>95</v>
          </cell>
          <cell r="I257">
            <v>68</v>
          </cell>
          <cell r="J257">
            <v>74</v>
          </cell>
          <cell r="K257">
            <v>95</v>
          </cell>
          <cell r="L257">
            <v>102</v>
          </cell>
          <cell r="M257">
            <v>109</v>
          </cell>
        </row>
        <row r="258">
          <cell r="A258">
            <v>5171808</v>
          </cell>
          <cell r="B258">
            <v>5109997</v>
          </cell>
          <cell r="C258">
            <v>4410</v>
          </cell>
          <cell r="D258">
            <v>1751563</v>
          </cell>
          <cell r="E258">
            <v>88</v>
          </cell>
          <cell r="F258">
            <v>102</v>
          </cell>
          <cell r="G258">
            <v>129</v>
          </cell>
          <cell r="H258">
            <v>92</v>
          </cell>
          <cell r="I258">
            <v>8</v>
          </cell>
          <cell r="J258">
            <v>44</v>
          </cell>
          <cell r="K258">
            <v>152</v>
          </cell>
          <cell r="L258">
            <v>146</v>
          </cell>
          <cell r="M258">
            <v>155</v>
          </cell>
        </row>
        <row r="259">
          <cell r="A259">
            <v>5171702</v>
          </cell>
          <cell r="B259">
            <v>5109944</v>
          </cell>
          <cell r="C259">
            <v>4410</v>
          </cell>
          <cell r="D259">
            <v>1751603</v>
          </cell>
          <cell r="E259">
            <v>225</v>
          </cell>
          <cell r="F259">
            <v>192</v>
          </cell>
          <cell r="G259">
            <v>195</v>
          </cell>
          <cell r="H259">
            <v>174</v>
          </cell>
          <cell r="I259">
            <v>180</v>
          </cell>
          <cell r="J259">
            <v>136</v>
          </cell>
          <cell r="K259">
            <v>234</v>
          </cell>
          <cell r="L259">
            <v>240</v>
          </cell>
          <cell r="M259">
            <v>257</v>
          </cell>
        </row>
        <row r="260">
          <cell r="A260">
            <v>5180022</v>
          </cell>
          <cell r="B260">
            <v>5114104</v>
          </cell>
          <cell r="C260">
            <v>4410</v>
          </cell>
          <cell r="D260">
            <v>3730546</v>
          </cell>
          <cell r="E260">
            <v>152</v>
          </cell>
          <cell r="F260">
            <v>126</v>
          </cell>
          <cell r="G260">
            <v>119</v>
          </cell>
          <cell r="H260">
            <v>120</v>
          </cell>
          <cell r="I260">
            <v>133</v>
          </cell>
          <cell r="J260">
            <v>133</v>
          </cell>
          <cell r="K260">
            <v>143</v>
          </cell>
          <cell r="L260">
            <v>145</v>
          </cell>
          <cell r="M260">
            <v>149</v>
          </cell>
        </row>
        <row r="261">
          <cell r="A261">
            <v>5179920</v>
          </cell>
          <cell r="B261">
            <v>5114053</v>
          </cell>
          <cell r="C261">
            <v>4410</v>
          </cell>
          <cell r="D261">
            <v>1752678</v>
          </cell>
          <cell r="E261">
            <v>86</v>
          </cell>
          <cell r="F261">
            <v>4</v>
          </cell>
          <cell r="G261">
            <v>86</v>
          </cell>
          <cell r="H261">
            <v>180</v>
          </cell>
          <cell r="I261">
            <v>207</v>
          </cell>
          <cell r="J261">
            <v>70</v>
          </cell>
          <cell r="K261">
            <v>118</v>
          </cell>
          <cell r="L261">
            <v>138</v>
          </cell>
          <cell r="M261">
            <v>125</v>
          </cell>
        </row>
        <row r="262">
          <cell r="A262">
            <v>5095500</v>
          </cell>
          <cell r="B262">
            <v>5071843</v>
          </cell>
          <cell r="C262">
            <v>4410</v>
          </cell>
          <cell r="D262">
            <v>5077076</v>
          </cell>
          <cell r="E262">
            <v>15</v>
          </cell>
          <cell r="F262">
            <v>28</v>
          </cell>
          <cell r="G262">
            <v>16</v>
          </cell>
          <cell r="H262">
            <v>14</v>
          </cell>
          <cell r="I262">
            <v>18</v>
          </cell>
          <cell r="J262">
            <v>18</v>
          </cell>
          <cell r="K262">
            <v>17</v>
          </cell>
          <cell r="L262">
            <v>22</v>
          </cell>
          <cell r="M262">
            <v>20</v>
          </cell>
        </row>
        <row r="263">
          <cell r="A263">
            <v>5095542</v>
          </cell>
          <cell r="B263">
            <v>5071864</v>
          </cell>
          <cell r="C263">
            <v>4410</v>
          </cell>
          <cell r="D263">
            <v>1265689</v>
          </cell>
          <cell r="E263">
            <v>166</v>
          </cell>
          <cell r="F263">
            <v>141</v>
          </cell>
          <cell r="G263">
            <v>147</v>
          </cell>
          <cell r="H263">
            <v>196</v>
          </cell>
          <cell r="I263">
            <v>181</v>
          </cell>
          <cell r="J263">
            <v>167</v>
          </cell>
          <cell r="K263">
            <v>161</v>
          </cell>
          <cell r="L263">
            <v>214</v>
          </cell>
          <cell r="M263">
            <v>211</v>
          </cell>
        </row>
        <row r="264">
          <cell r="A264">
            <v>5171764</v>
          </cell>
          <cell r="B264">
            <v>5109975</v>
          </cell>
          <cell r="C264">
            <v>4410</v>
          </cell>
          <cell r="D264">
            <v>3730067</v>
          </cell>
          <cell r="E264">
            <v>148</v>
          </cell>
          <cell r="F264">
            <v>126</v>
          </cell>
          <cell r="G264">
            <v>130</v>
          </cell>
          <cell r="H264">
            <v>114</v>
          </cell>
          <cell r="I264">
            <v>111</v>
          </cell>
          <cell r="J264">
            <v>111</v>
          </cell>
          <cell r="K264">
            <v>115</v>
          </cell>
          <cell r="L264">
            <v>186</v>
          </cell>
          <cell r="M264">
            <v>227</v>
          </cell>
        </row>
        <row r="265">
          <cell r="A265">
            <v>5171592</v>
          </cell>
          <cell r="B265">
            <v>5109889</v>
          </cell>
          <cell r="C265">
            <v>4410</v>
          </cell>
          <cell r="D265">
            <v>3727076</v>
          </cell>
          <cell r="E265">
            <v>210</v>
          </cell>
          <cell r="F265">
            <v>172</v>
          </cell>
          <cell r="G265">
            <v>154</v>
          </cell>
          <cell r="H265">
            <v>160</v>
          </cell>
          <cell r="I265">
            <v>133</v>
          </cell>
          <cell r="J265">
            <v>185</v>
          </cell>
          <cell r="K265">
            <v>158</v>
          </cell>
          <cell r="L265">
            <v>157</v>
          </cell>
          <cell r="M265">
            <v>198</v>
          </cell>
        </row>
        <row r="266">
          <cell r="A266">
            <v>5095642</v>
          </cell>
          <cell r="B266">
            <v>5071914</v>
          </cell>
          <cell r="C266">
            <v>4410</v>
          </cell>
          <cell r="D266">
            <v>3041029</v>
          </cell>
          <cell r="E266">
            <v>65</v>
          </cell>
          <cell r="F266">
            <v>7</v>
          </cell>
          <cell r="G266">
            <v>28</v>
          </cell>
          <cell r="H266">
            <v>16</v>
          </cell>
          <cell r="I266">
            <v>9</v>
          </cell>
          <cell r="J266">
            <v>9</v>
          </cell>
          <cell r="K266">
            <v>6</v>
          </cell>
          <cell r="L266">
            <v>125</v>
          </cell>
          <cell r="M266">
            <v>86</v>
          </cell>
        </row>
        <row r="267">
          <cell r="A267">
            <v>5095456</v>
          </cell>
          <cell r="B267">
            <v>5071821</v>
          </cell>
          <cell r="C267">
            <v>4410</v>
          </cell>
          <cell r="D267">
            <v>7688441</v>
          </cell>
          <cell r="E267">
            <v>184</v>
          </cell>
          <cell r="F267">
            <v>132</v>
          </cell>
          <cell r="G267">
            <v>146</v>
          </cell>
          <cell r="H267">
            <v>135</v>
          </cell>
          <cell r="I267">
            <v>147</v>
          </cell>
          <cell r="J267">
            <v>131</v>
          </cell>
          <cell r="K267">
            <v>121</v>
          </cell>
          <cell r="L267">
            <v>132</v>
          </cell>
          <cell r="M267">
            <v>81</v>
          </cell>
        </row>
        <row r="268">
          <cell r="A268">
            <v>5171918</v>
          </cell>
          <cell r="B268">
            <v>5110052</v>
          </cell>
          <cell r="C268">
            <v>4410</v>
          </cell>
          <cell r="D268">
            <v>7103078</v>
          </cell>
          <cell r="E268">
            <v>177</v>
          </cell>
          <cell r="F268">
            <v>155</v>
          </cell>
          <cell r="G268">
            <v>163</v>
          </cell>
          <cell r="H268">
            <v>155</v>
          </cell>
          <cell r="I268">
            <v>158</v>
          </cell>
          <cell r="J268">
            <v>146</v>
          </cell>
          <cell r="K268">
            <v>167</v>
          </cell>
          <cell r="L268">
            <v>175</v>
          </cell>
          <cell r="M268">
            <v>180</v>
          </cell>
        </row>
        <row r="269">
          <cell r="A269">
            <v>5171896</v>
          </cell>
          <cell r="B269">
            <v>5110041</v>
          </cell>
          <cell r="C269">
            <v>4410</v>
          </cell>
          <cell r="D269">
            <v>7314013</v>
          </cell>
          <cell r="E269">
            <v>145</v>
          </cell>
          <cell r="F269">
            <v>126</v>
          </cell>
          <cell r="G269">
            <v>124</v>
          </cell>
          <cell r="H269">
            <v>125</v>
          </cell>
          <cell r="I269">
            <v>127</v>
          </cell>
          <cell r="J269">
            <v>109</v>
          </cell>
          <cell r="K269">
            <v>102</v>
          </cell>
          <cell r="L269">
            <v>109</v>
          </cell>
          <cell r="M269">
            <v>137</v>
          </cell>
        </row>
        <row r="270">
          <cell r="A270">
            <v>5171658</v>
          </cell>
          <cell r="B270">
            <v>5109922</v>
          </cell>
          <cell r="C270">
            <v>4410</v>
          </cell>
          <cell r="D270">
            <v>7117315</v>
          </cell>
          <cell r="E270">
            <v>135</v>
          </cell>
          <cell r="F270">
            <v>218</v>
          </cell>
          <cell r="G270">
            <v>148</v>
          </cell>
          <cell r="H270">
            <v>168</v>
          </cell>
          <cell r="I270">
            <v>175</v>
          </cell>
          <cell r="J270">
            <v>159</v>
          </cell>
          <cell r="K270">
            <v>192</v>
          </cell>
          <cell r="L270">
            <v>240</v>
          </cell>
          <cell r="M270">
            <v>512</v>
          </cell>
        </row>
        <row r="271">
          <cell r="A271">
            <v>5179940</v>
          </cell>
          <cell r="B271">
            <v>5114063</v>
          </cell>
          <cell r="C271">
            <v>4410</v>
          </cell>
          <cell r="D271">
            <v>7287842</v>
          </cell>
          <cell r="E271">
            <v>125</v>
          </cell>
          <cell r="F271">
            <v>94</v>
          </cell>
          <cell r="G271">
            <v>117</v>
          </cell>
          <cell r="H271">
            <v>126</v>
          </cell>
          <cell r="I271">
            <v>96</v>
          </cell>
          <cell r="J271">
            <v>103</v>
          </cell>
          <cell r="K271">
            <v>96</v>
          </cell>
          <cell r="L271">
            <v>90</v>
          </cell>
          <cell r="M271">
            <v>102</v>
          </cell>
        </row>
        <row r="272">
          <cell r="A272">
            <v>5058190</v>
          </cell>
          <cell r="B272">
            <v>5053188</v>
          </cell>
          <cell r="C272">
            <v>4410</v>
          </cell>
          <cell r="D272">
            <v>7687145</v>
          </cell>
          <cell r="E272">
            <v>77</v>
          </cell>
          <cell r="F272">
            <v>78</v>
          </cell>
          <cell r="G272">
            <v>86</v>
          </cell>
          <cell r="H272">
            <v>90</v>
          </cell>
          <cell r="I272">
            <v>82</v>
          </cell>
          <cell r="J272">
            <v>31</v>
          </cell>
          <cell r="K272">
            <v>112</v>
          </cell>
          <cell r="L272">
            <v>102</v>
          </cell>
          <cell r="M272">
            <v>117</v>
          </cell>
        </row>
        <row r="273">
          <cell r="A273">
            <v>5171636</v>
          </cell>
          <cell r="B273">
            <v>5109911</v>
          </cell>
          <cell r="C273">
            <v>4410</v>
          </cell>
          <cell r="D273">
            <v>7116337</v>
          </cell>
          <cell r="E273">
            <v>177</v>
          </cell>
          <cell r="F273">
            <v>184</v>
          </cell>
          <cell r="G273">
            <v>193</v>
          </cell>
          <cell r="H273">
            <v>193</v>
          </cell>
          <cell r="I273">
            <v>228</v>
          </cell>
          <cell r="J273">
            <v>182</v>
          </cell>
          <cell r="K273">
            <v>185</v>
          </cell>
          <cell r="L273">
            <v>168</v>
          </cell>
          <cell r="M273">
            <v>0</v>
          </cell>
        </row>
        <row r="274">
          <cell r="A274">
            <v>5179982</v>
          </cell>
          <cell r="B274">
            <v>5114084</v>
          </cell>
          <cell r="C274">
            <v>4410</v>
          </cell>
          <cell r="D274">
            <v>15960559</v>
          </cell>
          <cell r="E274">
            <v>254</v>
          </cell>
          <cell r="F274">
            <v>211</v>
          </cell>
          <cell r="G274">
            <v>217</v>
          </cell>
          <cell r="H274">
            <v>218</v>
          </cell>
          <cell r="I274">
            <v>220</v>
          </cell>
          <cell r="J274">
            <v>216</v>
          </cell>
          <cell r="K274">
            <v>223</v>
          </cell>
          <cell r="L274">
            <v>213</v>
          </cell>
          <cell r="M274">
            <v>224</v>
          </cell>
        </row>
        <row r="275">
          <cell r="A275">
            <v>5171744</v>
          </cell>
          <cell r="B275">
            <v>5109965</v>
          </cell>
          <cell r="C275">
            <v>4410</v>
          </cell>
          <cell r="D275">
            <v>18492333</v>
          </cell>
          <cell r="E275">
            <v>219</v>
          </cell>
          <cell r="F275">
            <v>158</v>
          </cell>
          <cell r="G275">
            <v>22</v>
          </cell>
          <cell r="H275">
            <v>29</v>
          </cell>
          <cell r="I275">
            <v>46</v>
          </cell>
          <cell r="J275">
            <v>17</v>
          </cell>
          <cell r="K275">
            <v>36</v>
          </cell>
          <cell r="L275">
            <v>174</v>
          </cell>
          <cell r="M275">
            <v>117</v>
          </cell>
        </row>
        <row r="276">
          <cell r="A276">
            <v>5179962</v>
          </cell>
          <cell r="B276">
            <v>5114074</v>
          </cell>
          <cell r="C276">
            <v>4410</v>
          </cell>
          <cell r="D276">
            <v>15960510</v>
          </cell>
          <cell r="E276">
            <v>214</v>
          </cell>
          <cell r="F276">
            <v>174</v>
          </cell>
          <cell r="G276">
            <v>177</v>
          </cell>
          <cell r="H276">
            <v>176</v>
          </cell>
          <cell r="I276">
            <v>209</v>
          </cell>
          <cell r="J276">
            <v>195</v>
          </cell>
          <cell r="K276">
            <v>218</v>
          </cell>
          <cell r="L276">
            <v>212</v>
          </cell>
          <cell r="M276">
            <v>233</v>
          </cell>
        </row>
        <row r="277">
          <cell r="A277">
            <v>5095454</v>
          </cell>
          <cell r="B277">
            <v>5071820</v>
          </cell>
          <cell r="C277">
            <v>4410</v>
          </cell>
          <cell r="D277">
            <v>444601</v>
          </cell>
          <cell r="E277">
            <v>224</v>
          </cell>
          <cell r="F277">
            <v>191</v>
          </cell>
          <cell r="G277">
            <v>240</v>
          </cell>
          <cell r="H277">
            <v>197</v>
          </cell>
          <cell r="I277">
            <v>156</v>
          </cell>
          <cell r="J277">
            <v>154</v>
          </cell>
          <cell r="K277">
            <v>107</v>
          </cell>
          <cell r="L277">
            <v>135</v>
          </cell>
          <cell r="M277">
            <v>124</v>
          </cell>
        </row>
        <row r="278">
          <cell r="A278">
            <v>5095478</v>
          </cell>
          <cell r="B278">
            <v>5071832</v>
          </cell>
          <cell r="C278">
            <v>4410</v>
          </cell>
          <cell r="D278">
            <v>3091663</v>
          </cell>
          <cell r="E278">
            <v>537</v>
          </cell>
          <cell r="F278">
            <v>402</v>
          </cell>
          <cell r="G278">
            <v>450</v>
          </cell>
          <cell r="H278">
            <v>477</v>
          </cell>
          <cell r="I278">
            <v>476</v>
          </cell>
          <cell r="J278">
            <v>1441</v>
          </cell>
          <cell r="K278">
            <v>642</v>
          </cell>
          <cell r="L278">
            <v>686</v>
          </cell>
          <cell r="M278">
            <v>845</v>
          </cell>
        </row>
        <row r="279">
          <cell r="A279">
            <v>5062618</v>
          </cell>
          <cell r="B279">
            <v>5055402</v>
          </cell>
          <cell r="C279">
            <v>4410</v>
          </cell>
          <cell r="D279">
            <v>3355427</v>
          </cell>
          <cell r="E279">
            <v>172</v>
          </cell>
          <cell r="F279">
            <v>972</v>
          </cell>
          <cell r="G279">
            <v>282</v>
          </cell>
          <cell r="H279">
            <v>160</v>
          </cell>
          <cell r="I279">
            <v>464</v>
          </cell>
          <cell r="J279">
            <v>182</v>
          </cell>
          <cell r="K279">
            <v>173</v>
          </cell>
          <cell r="L279">
            <v>153</v>
          </cell>
          <cell r="M279">
            <v>300</v>
          </cell>
        </row>
        <row r="280">
          <cell r="A280">
            <v>5070050</v>
          </cell>
          <cell r="B280">
            <v>5059118</v>
          </cell>
          <cell r="C280">
            <v>4410</v>
          </cell>
          <cell r="E280">
            <v>172</v>
          </cell>
          <cell r="F280">
            <v>143</v>
          </cell>
          <cell r="G280">
            <v>157</v>
          </cell>
          <cell r="H280">
            <v>149</v>
          </cell>
          <cell r="I280">
            <v>207</v>
          </cell>
          <cell r="J280">
            <v>189</v>
          </cell>
          <cell r="K280">
            <v>181</v>
          </cell>
          <cell r="L280">
            <v>183</v>
          </cell>
          <cell r="M280">
            <v>179</v>
          </cell>
        </row>
        <row r="281">
          <cell r="A281">
            <v>5095624</v>
          </cell>
          <cell r="B281">
            <v>5071905</v>
          </cell>
          <cell r="C281">
            <v>4410</v>
          </cell>
          <cell r="E281">
            <v>331</v>
          </cell>
          <cell r="F281">
            <v>275</v>
          </cell>
          <cell r="G281">
            <v>305</v>
          </cell>
          <cell r="H281">
            <v>266</v>
          </cell>
          <cell r="I281">
            <v>323</v>
          </cell>
          <cell r="J281">
            <v>294</v>
          </cell>
          <cell r="K281">
            <v>285</v>
          </cell>
          <cell r="L281">
            <v>294</v>
          </cell>
          <cell r="M281">
            <v>285</v>
          </cell>
        </row>
        <row r="282">
          <cell r="A282">
            <v>5054002</v>
          </cell>
          <cell r="B282">
            <v>5051094</v>
          </cell>
          <cell r="C282">
            <v>4410</v>
          </cell>
          <cell r="E282">
            <v>172</v>
          </cell>
          <cell r="F282">
            <v>143</v>
          </cell>
          <cell r="G282">
            <v>157</v>
          </cell>
          <cell r="H282">
            <v>149</v>
          </cell>
          <cell r="I282">
            <v>207</v>
          </cell>
          <cell r="J282">
            <v>189</v>
          </cell>
          <cell r="K282">
            <v>181</v>
          </cell>
          <cell r="L282">
            <v>183</v>
          </cell>
          <cell r="M282">
            <v>179</v>
          </cell>
        </row>
        <row r="283">
          <cell r="A283">
            <v>5095494</v>
          </cell>
          <cell r="B283">
            <v>5071840</v>
          </cell>
          <cell r="C283">
            <v>4410</v>
          </cell>
          <cell r="D283">
            <v>3642570</v>
          </cell>
          <cell r="E283">
            <v>67</v>
          </cell>
          <cell r="F283">
            <v>136</v>
          </cell>
          <cell r="G283">
            <v>124</v>
          </cell>
          <cell r="H283">
            <v>177</v>
          </cell>
          <cell r="I283">
            <v>234</v>
          </cell>
          <cell r="J283">
            <v>41</v>
          </cell>
          <cell r="K283">
            <v>124</v>
          </cell>
          <cell r="L283">
            <v>35</v>
          </cell>
          <cell r="M283">
            <v>144</v>
          </cell>
        </row>
        <row r="284">
          <cell r="A284">
            <v>5095490</v>
          </cell>
          <cell r="B284">
            <v>5071838</v>
          </cell>
          <cell r="C284">
            <v>4410</v>
          </cell>
          <cell r="D284">
            <v>3219396</v>
          </cell>
          <cell r="E284">
            <v>262</v>
          </cell>
          <cell r="F284">
            <v>195</v>
          </cell>
          <cell r="G284">
            <v>171</v>
          </cell>
          <cell r="H284">
            <v>241</v>
          </cell>
          <cell r="I284">
            <v>263</v>
          </cell>
          <cell r="J284">
            <v>235</v>
          </cell>
          <cell r="K284">
            <v>217</v>
          </cell>
          <cell r="L284">
            <v>173</v>
          </cell>
          <cell r="M284">
            <v>432</v>
          </cell>
        </row>
        <row r="285">
          <cell r="A285">
            <v>5095564</v>
          </cell>
          <cell r="B285">
            <v>5071875</v>
          </cell>
          <cell r="C285">
            <v>4410</v>
          </cell>
          <cell r="D285">
            <v>3362099</v>
          </cell>
          <cell r="E285">
            <v>28</v>
          </cell>
          <cell r="F285">
            <v>19</v>
          </cell>
          <cell r="G285">
            <v>22</v>
          </cell>
          <cell r="H285">
            <v>28</v>
          </cell>
          <cell r="I285">
            <v>18</v>
          </cell>
          <cell r="J285">
            <v>14</v>
          </cell>
          <cell r="K285">
            <v>70</v>
          </cell>
          <cell r="L285">
            <v>62</v>
          </cell>
          <cell r="M285">
            <v>60</v>
          </cell>
        </row>
        <row r="286">
          <cell r="A286">
            <v>5095502</v>
          </cell>
          <cell r="B286">
            <v>5071844</v>
          </cell>
          <cell r="C286">
            <v>4410</v>
          </cell>
          <cell r="D286">
            <v>3642500</v>
          </cell>
          <cell r="E286">
            <v>327</v>
          </cell>
          <cell r="F286">
            <v>256</v>
          </cell>
          <cell r="G286">
            <v>320</v>
          </cell>
          <cell r="H286">
            <v>263</v>
          </cell>
          <cell r="I286">
            <v>273</v>
          </cell>
          <cell r="J286">
            <v>239</v>
          </cell>
          <cell r="K286">
            <v>266</v>
          </cell>
          <cell r="L286">
            <v>272</v>
          </cell>
          <cell r="M286">
            <v>263</v>
          </cell>
        </row>
        <row r="287">
          <cell r="A287">
            <v>5095628</v>
          </cell>
          <cell r="B287">
            <v>5071907</v>
          </cell>
          <cell r="C287">
            <v>4410</v>
          </cell>
          <cell r="D287">
            <v>3642624</v>
          </cell>
          <cell r="E287">
            <v>269</v>
          </cell>
          <cell r="F287">
            <v>165</v>
          </cell>
          <cell r="G287">
            <v>190</v>
          </cell>
          <cell r="H287">
            <v>152</v>
          </cell>
          <cell r="I287">
            <v>256</v>
          </cell>
          <cell r="J287">
            <v>219</v>
          </cell>
          <cell r="K287">
            <v>685</v>
          </cell>
          <cell r="L287">
            <v>350</v>
          </cell>
          <cell r="M287">
            <v>310</v>
          </cell>
        </row>
        <row r="288">
          <cell r="A288">
            <v>5095626</v>
          </cell>
          <cell r="B288">
            <v>5071906</v>
          </cell>
          <cell r="C288">
            <v>4410</v>
          </cell>
          <cell r="D288">
            <v>3362908</v>
          </cell>
          <cell r="E288">
            <v>238</v>
          </cell>
          <cell r="F288">
            <v>157</v>
          </cell>
          <cell r="G288">
            <v>201</v>
          </cell>
          <cell r="H288">
            <v>189</v>
          </cell>
          <cell r="I288">
            <v>186</v>
          </cell>
          <cell r="J288">
            <v>328</v>
          </cell>
          <cell r="K288">
            <v>300</v>
          </cell>
          <cell r="L288">
            <v>331</v>
          </cell>
          <cell r="M288">
            <v>286</v>
          </cell>
        </row>
        <row r="289">
          <cell r="A289">
            <v>5095560</v>
          </cell>
          <cell r="B289">
            <v>5071873</v>
          </cell>
          <cell r="C289">
            <v>4410</v>
          </cell>
          <cell r="D289">
            <v>70005300</v>
          </cell>
          <cell r="E289">
            <v>62</v>
          </cell>
          <cell r="F289">
            <v>34</v>
          </cell>
          <cell r="G289">
            <v>17</v>
          </cell>
          <cell r="H289">
            <v>49</v>
          </cell>
          <cell r="I289">
            <v>60</v>
          </cell>
          <cell r="J289">
            <v>61</v>
          </cell>
          <cell r="K289">
            <v>45</v>
          </cell>
          <cell r="L289">
            <v>17</v>
          </cell>
          <cell r="M289">
            <v>40</v>
          </cell>
        </row>
        <row r="290">
          <cell r="A290">
            <v>5095612</v>
          </cell>
          <cell r="B290">
            <v>5071899</v>
          </cell>
          <cell r="C290">
            <v>4410</v>
          </cell>
          <cell r="D290">
            <v>70000034</v>
          </cell>
          <cell r="E290">
            <v>263</v>
          </cell>
          <cell r="F290">
            <v>164</v>
          </cell>
          <cell r="G290">
            <v>217</v>
          </cell>
          <cell r="H290">
            <v>190</v>
          </cell>
          <cell r="I290">
            <v>194</v>
          </cell>
          <cell r="J290">
            <v>186</v>
          </cell>
          <cell r="K290">
            <v>192</v>
          </cell>
          <cell r="L290">
            <v>277</v>
          </cell>
          <cell r="M290">
            <v>280</v>
          </cell>
        </row>
        <row r="291">
          <cell r="A291">
            <v>5095558</v>
          </cell>
          <cell r="B291">
            <v>5071872</v>
          </cell>
          <cell r="C291">
            <v>4410</v>
          </cell>
          <cell r="D291">
            <v>5344497</v>
          </cell>
          <cell r="E291">
            <v>289</v>
          </cell>
          <cell r="F291">
            <v>251</v>
          </cell>
          <cell r="G291">
            <v>287</v>
          </cell>
          <cell r="H291">
            <v>262</v>
          </cell>
          <cell r="I291">
            <v>279</v>
          </cell>
          <cell r="J291">
            <v>223</v>
          </cell>
          <cell r="K291">
            <v>166</v>
          </cell>
          <cell r="L291">
            <v>173</v>
          </cell>
          <cell r="M291">
            <v>168</v>
          </cell>
        </row>
        <row r="292">
          <cell r="A292">
            <v>5095592</v>
          </cell>
          <cell r="B292">
            <v>5071889</v>
          </cell>
          <cell r="C292">
            <v>4410</v>
          </cell>
          <cell r="D292">
            <v>1691912</v>
          </cell>
          <cell r="E292">
            <v>233</v>
          </cell>
          <cell r="F292">
            <v>190</v>
          </cell>
          <cell r="G292">
            <v>228</v>
          </cell>
          <cell r="H292">
            <v>200</v>
          </cell>
          <cell r="I292">
            <v>205</v>
          </cell>
          <cell r="J292">
            <v>213</v>
          </cell>
          <cell r="K292">
            <v>207</v>
          </cell>
          <cell r="L292">
            <v>235</v>
          </cell>
          <cell r="M292">
            <v>198</v>
          </cell>
        </row>
        <row r="293">
          <cell r="A293">
            <v>5095610</v>
          </cell>
          <cell r="B293">
            <v>5071898</v>
          </cell>
          <cell r="C293">
            <v>4410</v>
          </cell>
          <cell r="D293">
            <v>1472025</v>
          </cell>
          <cell r="E293">
            <v>194</v>
          </cell>
          <cell r="F293">
            <v>206</v>
          </cell>
          <cell r="G293">
            <v>203</v>
          </cell>
          <cell r="H293">
            <v>219</v>
          </cell>
          <cell r="I293">
            <v>234</v>
          </cell>
          <cell r="J293">
            <v>164</v>
          </cell>
          <cell r="K293">
            <v>87</v>
          </cell>
          <cell r="L293">
            <v>127</v>
          </cell>
          <cell r="M293">
            <v>81</v>
          </cell>
        </row>
        <row r="294">
          <cell r="A294">
            <v>5095552</v>
          </cell>
          <cell r="B294">
            <v>5071869</v>
          </cell>
          <cell r="C294">
            <v>4410</v>
          </cell>
          <cell r="D294">
            <v>709537</v>
          </cell>
          <cell r="E294">
            <v>216</v>
          </cell>
          <cell r="F294">
            <v>126</v>
          </cell>
          <cell r="G294">
            <v>196</v>
          </cell>
          <cell r="H294">
            <v>212</v>
          </cell>
          <cell r="I294">
            <v>197</v>
          </cell>
          <cell r="J294">
            <v>168</v>
          </cell>
          <cell r="K294">
            <v>169</v>
          </cell>
          <cell r="L294">
            <v>238</v>
          </cell>
          <cell r="M294">
            <v>281</v>
          </cell>
        </row>
        <row r="295">
          <cell r="A295">
            <v>5095488</v>
          </cell>
          <cell r="B295">
            <v>5071837</v>
          </cell>
          <cell r="C295">
            <v>4410</v>
          </cell>
          <cell r="D295">
            <v>706378</v>
          </cell>
          <cell r="E295">
            <v>397</v>
          </cell>
          <cell r="F295">
            <v>367</v>
          </cell>
          <cell r="G295">
            <v>639</v>
          </cell>
          <cell r="H295">
            <v>499</v>
          </cell>
          <cell r="I295">
            <v>387</v>
          </cell>
          <cell r="J295">
            <v>356</v>
          </cell>
          <cell r="K295">
            <v>327</v>
          </cell>
          <cell r="L295">
            <v>590</v>
          </cell>
          <cell r="M295">
            <v>1066</v>
          </cell>
        </row>
        <row r="296">
          <cell r="A296">
            <v>5095562</v>
          </cell>
          <cell r="B296">
            <v>5071874</v>
          </cell>
          <cell r="C296">
            <v>4410</v>
          </cell>
          <cell r="D296">
            <v>451902</v>
          </cell>
          <cell r="E296">
            <v>170</v>
          </cell>
          <cell r="F296">
            <v>380</v>
          </cell>
          <cell r="G296">
            <v>134</v>
          </cell>
          <cell r="H296">
            <v>167</v>
          </cell>
          <cell r="I296">
            <v>143</v>
          </cell>
          <cell r="J296">
            <v>227</v>
          </cell>
          <cell r="K296">
            <v>158</v>
          </cell>
          <cell r="L296">
            <v>291</v>
          </cell>
          <cell r="M296">
            <v>361</v>
          </cell>
        </row>
        <row r="297">
          <cell r="A297">
            <v>5095506</v>
          </cell>
          <cell r="B297">
            <v>5071846</v>
          </cell>
          <cell r="C297">
            <v>4410</v>
          </cell>
          <cell r="D297">
            <v>2955974</v>
          </cell>
          <cell r="E297">
            <v>187</v>
          </cell>
          <cell r="F297">
            <v>170</v>
          </cell>
          <cell r="G297">
            <v>183</v>
          </cell>
          <cell r="H297">
            <v>146</v>
          </cell>
          <cell r="I297">
            <v>157</v>
          </cell>
          <cell r="J297">
            <v>159</v>
          </cell>
          <cell r="K297">
            <v>157</v>
          </cell>
          <cell r="L297">
            <v>170</v>
          </cell>
          <cell r="M297">
            <v>157</v>
          </cell>
        </row>
        <row r="298">
          <cell r="A298">
            <v>5095460</v>
          </cell>
          <cell r="B298">
            <v>5071823</v>
          </cell>
          <cell r="C298">
            <v>4410</v>
          </cell>
          <cell r="D298">
            <v>3361122</v>
          </cell>
          <cell r="E298">
            <v>200</v>
          </cell>
          <cell r="F298">
            <v>140</v>
          </cell>
          <cell r="G298">
            <v>179</v>
          </cell>
          <cell r="H298">
            <v>165</v>
          </cell>
          <cell r="I298">
            <v>197</v>
          </cell>
          <cell r="J298">
            <v>173</v>
          </cell>
          <cell r="K298">
            <v>179</v>
          </cell>
          <cell r="L298">
            <v>168</v>
          </cell>
          <cell r="M298">
            <v>165</v>
          </cell>
        </row>
        <row r="299">
          <cell r="A299">
            <v>5095508</v>
          </cell>
          <cell r="B299">
            <v>5071847</v>
          </cell>
          <cell r="C299">
            <v>4410</v>
          </cell>
          <cell r="D299">
            <v>7273405</v>
          </cell>
          <cell r="E299">
            <v>507</v>
          </cell>
          <cell r="F299">
            <v>400</v>
          </cell>
          <cell r="G299">
            <v>481</v>
          </cell>
          <cell r="H299">
            <v>435</v>
          </cell>
          <cell r="I299">
            <v>471</v>
          </cell>
          <cell r="J299">
            <v>461</v>
          </cell>
          <cell r="K299">
            <v>417</v>
          </cell>
          <cell r="L299">
            <v>508</v>
          </cell>
          <cell r="M299">
            <v>442</v>
          </cell>
        </row>
        <row r="300">
          <cell r="A300">
            <v>5095504</v>
          </cell>
          <cell r="B300">
            <v>5071845</v>
          </cell>
          <cell r="C300">
            <v>4410</v>
          </cell>
          <cell r="D300">
            <v>7294384</v>
          </cell>
          <cell r="E300">
            <v>213</v>
          </cell>
          <cell r="F300">
            <v>137</v>
          </cell>
          <cell r="G300">
            <v>162</v>
          </cell>
          <cell r="H300">
            <v>150</v>
          </cell>
          <cell r="I300">
            <v>229</v>
          </cell>
          <cell r="J300">
            <v>239</v>
          </cell>
          <cell r="K300">
            <v>221</v>
          </cell>
          <cell r="L300">
            <v>260</v>
          </cell>
          <cell r="M300">
            <v>247</v>
          </cell>
        </row>
        <row r="301">
          <cell r="A301">
            <v>5052896</v>
          </cell>
          <cell r="B301">
            <v>5050541</v>
          </cell>
          <cell r="C301">
            <v>4410</v>
          </cell>
          <cell r="D301">
            <v>7729108</v>
          </cell>
          <cell r="E301">
            <v>214</v>
          </cell>
          <cell r="F301">
            <v>177</v>
          </cell>
          <cell r="G301">
            <v>216</v>
          </cell>
          <cell r="H301">
            <v>198</v>
          </cell>
          <cell r="I301">
            <v>201</v>
          </cell>
          <cell r="J301">
            <v>198</v>
          </cell>
          <cell r="K301">
            <v>175</v>
          </cell>
          <cell r="L301">
            <v>208</v>
          </cell>
          <cell r="M301">
            <v>204</v>
          </cell>
        </row>
        <row r="302">
          <cell r="A302">
            <v>5095566</v>
          </cell>
          <cell r="B302">
            <v>5071876</v>
          </cell>
          <cell r="C302">
            <v>4410</v>
          </cell>
          <cell r="D302">
            <v>7147079</v>
          </cell>
          <cell r="E302">
            <v>307</v>
          </cell>
          <cell r="F302">
            <v>190</v>
          </cell>
          <cell r="G302">
            <v>258</v>
          </cell>
          <cell r="H302">
            <v>234</v>
          </cell>
          <cell r="I302">
            <v>256</v>
          </cell>
          <cell r="J302">
            <v>270</v>
          </cell>
          <cell r="K302">
            <v>285</v>
          </cell>
          <cell r="L302">
            <v>333</v>
          </cell>
          <cell r="M302">
            <v>126</v>
          </cell>
        </row>
        <row r="303">
          <cell r="A303">
            <v>5095594</v>
          </cell>
          <cell r="B303">
            <v>5071890</v>
          </cell>
          <cell r="C303">
            <v>4410</v>
          </cell>
          <cell r="D303">
            <v>6892934</v>
          </cell>
          <cell r="E303">
            <v>64</v>
          </cell>
          <cell r="F303">
            <v>57</v>
          </cell>
          <cell r="G303">
            <v>56</v>
          </cell>
          <cell r="H303">
            <v>57</v>
          </cell>
          <cell r="I303">
            <v>70</v>
          </cell>
          <cell r="J303">
            <v>66</v>
          </cell>
          <cell r="K303">
            <v>62</v>
          </cell>
          <cell r="L303">
            <v>92</v>
          </cell>
          <cell r="M303">
            <v>23</v>
          </cell>
        </row>
        <row r="304">
          <cell r="A304">
            <v>5179394</v>
          </cell>
          <cell r="B304">
            <v>5113790</v>
          </cell>
          <cell r="C304">
            <v>4410</v>
          </cell>
          <cell r="D304">
            <v>6824105</v>
          </cell>
          <cell r="E304">
            <v>202</v>
          </cell>
          <cell r="F304">
            <v>191</v>
          </cell>
          <cell r="G304">
            <v>189</v>
          </cell>
          <cell r="H304">
            <v>180</v>
          </cell>
          <cell r="I304">
            <v>216</v>
          </cell>
          <cell r="J304">
            <v>197</v>
          </cell>
          <cell r="K304">
            <v>200</v>
          </cell>
          <cell r="L304">
            <v>221</v>
          </cell>
          <cell r="M304">
            <v>231</v>
          </cell>
        </row>
        <row r="305">
          <cell r="A305">
            <v>5094966</v>
          </cell>
          <cell r="B305">
            <v>5071576</v>
          </cell>
          <cell r="C305">
            <v>4410</v>
          </cell>
          <cell r="E305">
            <v>240</v>
          </cell>
          <cell r="F305">
            <v>193</v>
          </cell>
          <cell r="G305">
            <v>213</v>
          </cell>
          <cell r="H305">
            <v>149</v>
          </cell>
          <cell r="I305">
            <v>207</v>
          </cell>
          <cell r="J305">
            <v>189</v>
          </cell>
          <cell r="K305">
            <v>181</v>
          </cell>
          <cell r="L305">
            <v>183</v>
          </cell>
          <cell r="M305">
            <v>179</v>
          </cell>
        </row>
        <row r="306">
          <cell r="A306">
            <v>5094982</v>
          </cell>
          <cell r="B306">
            <v>5071584</v>
          </cell>
          <cell r="C306">
            <v>4410</v>
          </cell>
          <cell r="D306">
            <v>5370405</v>
          </cell>
          <cell r="E306">
            <v>166</v>
          </cell>
          <cell r="F306">
            <v>95</v>
          </cell>
          <cell r="G306">
            <v>758</v>
          </cell>
          <cell r="H306">
            <v>112</v>
          </cell>
          <cell r="I306">
            <v>242</v>
          </cell>
          <cell r="J306">
            <v>233</v>
          </cell>
          <cell r="K306">
            <v>166</v>
          </cell>
          <cell r="L306">
            <v>492</v>
          </cell>
          <cell r="M306">
            <v>562</v>
          </cell>
        </row>
        <row r="307">
          <cell r="A307">
            <v>5069760</v>
          </cell>
          <cell r="B307">
            <v>5058973</v>
          </cell>
          <cell r="C307">
            <v>4410</v>
          </cell>
          <cell r="D307">
            <v>9018200</v>
          </cell>
          <cell r="E307">
            <v>273</v>
          </cell>
          <cell r="F307">
            <v>145</v>
          </cell>
          <cell r="G307">
            <v>257</v>
          </cell>
          <cell r="H307">
            <v>97</v>
          </cell>
          <cell r="I307">
            <v>223</v>
          </cell>
          <cell r="J307">
            <v>146</v>
          </cell>
          <cell r="K307">
            <v>192</v>
          </cell>
          <cell r="L307">
            <v>151</v>
          </cell>
          <cell r="M307">
            <v>157</v>
          </cell>
        </row>
        <row r="308">
          <cell r="A308">
            <v>5094976</v>
          </cell>
          <cell r="B308">
            <v>5071581</v>
          </cell>
          <cell r="C308">
            <v>4410</v>
          </cell>
          <cell r="D308">
            <v>3927041</v>
          </cell>
          <cell r="E308">
            <v>347</v>
          </cell>
          <cell r="F308">
            <v>291</v>
          </cell>
          <cell r="G308">
            <v>263</v>
          </cell>
          <cell r="H308">
            <v>241</v>
          </cell>
          <cell r="I308">
            <v>259</v>
          </cell>
          <cell r="J308">
            <v>201</v>
          </cell>
          <cell r="K308">
            <v>276</v>
          </cell>
          <cell r="L308">
            <v>286</v>
          </cell>
          <cell r="M308">
            <v>270</v>
          </cell>
        </row>
        <row r="309">
          <cell r="A309">
            <v>5094978</v>
          </cell>
          <cell r="B309">
            <v>5071582</v>
          </cell>
          <cell r="C309">
            <v>4410</v>
          </cell>
          <cell r="D309">
            <v>21989071</v>
          </cell>
          <cell r="E309">
            <v>89</v>
          </cell>
          <cell r="F309">
            <v>73</v>
          </cell>
          <cell r="G309">
            <v>67</v>
          </cell>
          <cell r="H309">
            <v>74</v>
          </cell>
          <cell r="I309">
            <v>81</v>
          </cell>
          <cell r="J309">
            <v>79</v>
          </cell>
          <cell r="K309">
            <v>62</v>
          </cell>
          <cell r="L309">
            <v>226</v>
          </cell>
          <cell r="M309">
            <v>101</v>
          </cell>
        </row>
        <row r="310">
          <cell r="A310">
            <v>5094964</v>
          </cell>
          <cell r="B310">
            <v>5071575</v>
          </cell>
          <cell r="C310">
            <v>4410</v>
          </cell>
          <cell r="D310">
            <v>3917</v>
          </cell>
          <cell r="E310">
            <v>64</v>
          </cell>
          <cell r="F310">
            <v>75</v>
          </cell>
          <cell r="G310">
            <v>0</v>
          </cell>
          <cell r="H310">
            <v>0</v>
          </cell>
          <cell r="I310">
            <v>0</v>
          </cell>
          <cell r="J310">
            <v>0</v>
          </cell>
          <cell r="K310">
            <v>0</v>
          </cell>
          <cell r="L310">
            <v>0</v>
          </cell>
          <cell r="M310">
            <v>0</v>
          </cell>
        </row>
        <row r="311">
          <cell r="A311">
            <v>5094972</v>
          </cell>
          <cell r="B311">
            <v>5071579</v>
          </cell>
          <cell r="C311">
            <v>4410</v>
          </cell>
          <cell r="D311">
            <v>2064257</v>
          </cell>
          <cell r="E311">
            <v>170</v>
          </cell>
          <cell r="F311">
            <v>124</v>
          </cell>
          <cell r="G311">
            <v>207</v>
          </cell>
          <cell r="H311">
            <v>154</v>
          </cell>
          <cell r="I311">
            <v>131</v>
          </cell>
          <cell r="J311">
            <v>129</v>
          </cell>
          <cell r="K311">
            <v>128</v>
          </cell>
          <cell r="L311">
            <v>161</v>
          </cell>
          <cell r="M311">
            <v>157</v>
          </cell>
        </row>
        <row r="312">
          <cell r="A312">
            <v>5094974</v>
          </cell>
          <cell r="B312">
            <v>5071580</v>
          </cell>
          <cell r="C312">
            <v>4410</v>
          </cell>
          <cell r="D312">
            <v>1692114</v>
          </cell>
          <cell r="E312">
            <v>183</v>
          </cell>
          <cell r="F312">
            <v>120</v>
          </cell>
          <cell r="G312">
            <v>129</v>
          </cell>
          <cell r="H312">
            <v>47</v>
          </cell>
          <cell r="I312">
            <v>203</v>
          </cell>
          <cell r="J312">
            <v>98</v>
          </cell>
          <cell r="K312">
            <v>120</v>
          </cell>
          <cell r="L312">
            <v>24</v>
          </cell>
          <cell r="M312">
            <v>192</v>
          </cell>
        </row>
        <row r="313">
          <cell r="A313">
            <v>5094980</v>
          </cell>
          <cell r="B313">
            <v>5071583</v>
          </cell>
          <cell r="C313">
            <v>4410</v>
          </cell>
          <cell r="D313">
            <v>1616725</v>
          </cell>
          <cell r="E313">
            <v>148</v>
          </cell>
          <cell r="F313">
            <v>80</v>
          </cell>
          <cell r="G313">
            <v>115</v>
          </cell>
          <cell r="H313">
            <v>87</v>
          </cell>
          <cell r="I313">
            <v>96</v>
          </cell>
          <cell r="J313">
            <v>90</v>
          </cell>
          <cell r="K313">
            <v>77</v>
          </cell>
          <cell r="L313">
            <v>91</v>
          </cell>
          <cell r="M313">
            <v>81</v>
          </cell>
        </row>
        <row r="314">
          <cell r="A314">
            <v>5094962</v>
          </cell>
          <cell r="B314">
            <v>5071574</v>
          </cell>
          <cell r="C314">
            <v>4410</v>
          </cell>
          <cell r="D314">
            <v>7097166</v>
          </cell>
          <cell r="E314">
            <v>164</v>
          </cell>
          <cell r="F314">
            <v>68</v>
          </cell>
          <cell r="G314">
            <v>87</v>
          </cell>
          <cell r="H314">
            <v>60</v>
          </cell>
          <cell r="I314">
            <v>109</v>
          </cell>
          <cell r="J314">
            <v>95</v>
          </cell>
          <cell r="K314">
            <v>150</v>
          </cell>
          <cell r="L314">
            <v>173</v>
          </cell>
          <cell r="M314">
            <v>134</v>
          </cell>
        </row>
        <row r="315">
          <cell r="A315">
            <v>5094968</v>
          </cell>
          <cell r="B315">
            <v>5071577</v>
          </cell>
          <cell r="C315">
            <v>4410</v>
          </cell>
          <cell r="D315">
            <v>16008266</v>
          </cell>
          <cell r="E315">
            <v>101</v>
          </cell>
          <cell r="F315">
            <v>62</v>
          </cell>
          <cell r="G315">
            <v>53</v>
          </cell>
          <cell r="H315">
            <v>58</v>
          </cell>
          <cell r="I315">
            <v>85</v>
          </cell>
          <cell r="J315">
            <v>87</v>
          </cell>
          <cell r="K315">
            <v>79</v>
          </cell>
          <cell r="L315">
            <v>96</v>
          </cell>
          <cell r="M315">
            <v>76</v>
          </cell>
        </row>
        <row r="316">
          <cell r="A316">
            <v>5177230</v>
          </cell>
          <cell r="B316">
            <v>5112708</v>
          </cell>
          <cell r="C316">
            <v>4410</v>
          </cell>
          <cell r="D316">
            <v>3649761</v>
          </cell>
          <cell r="E316">
            <v>268</v>
          </cell>
          <cell r="F316">
            <v>238</v>
          </cell>
          <cell r="G316">
            <v>230</v>
          </cell>
          <cell r="H316">
            <v>204</v>
          </cell>
          <cell r="I316">
            <v>267</v>
          </cell>
          <cell r="J316">
            <v>229</v>
          </cell>
          <cell r="K316">
            <v>244</v>
          </cell>
          <cell r="L316">
            <v>221</v>
          </cell>
          <cell r="M316">
            <v>236</v>
          </cell>
        </row>
        <row r="317">
          <cell r="A317">
            <v>5081360</v>
          </cell>
          <cell r="B317">
            <v>5064773</v>
          </cell>
          <cell r="C317">
            <v>4410</v>
          </cell>
          <cell r="D317">
            <v>32997887</v>
          </cell>
          <cell r="E317">
            <v>172</v>
          </cell>
          <cell r="F317">
            <v>152</v>
          </cell>
          <cell r="G317">
            <v>148</v>
          </cell>
          <cell r="H317">
            <v>144</v>
          </cell>
          <cell r="I317">
            <v>213</v>
          </cell>
          <cell r="J317">
            <v>183</v>
          </cell>
          <cell r="K317">
            <v>193</v>
          </cell>
          <cell r="L317">
            <v>172</v>
          </cell>
          <cell r="M317">
            <v>93</v>
          </cell>
        </row>
        <row r="318">
          <cell r="A318">
            <v>5176762</v>
          </cell>
          <cell r="B318">
            <v>5112474</v>
          </cell>
          <cell r="C318">
            <v>4410</v>
          </cell>
          <cell r="D318">
            <v>3508977</v>
          </cell>
          <cell r="E318">
            <v>246</v>
          </cell>
          <cell r="F318">
            <v>220</v>
          </cell>
          <cell r="G318">
            <v>211</v>
          </cell>
          <cell r="H318">
            <v>188</v>
          </cell>
          <cell r="I318">
            <v>245</v>
          </cell>
          <cell r="J318">
            <v>211</v>
          </cell>
          <cell r="K318">
            <v>309</v>
          </cell>
          <cell r="L318">
            <v>360</v>
          </cell>
          <cell r="M318">
            <v>418</v>
          </cell>
        </row>
        <row r="319">
          <cell r="A319">
            <v>5181106</v>
          </cell>
          <cell r="B319">
            <v>5114646</v>
          </cell>
          <cell r="C319">
            <v>4410</v>
          </cell>
          <cell r="D319">
            <v>31988253</v>
          </cell>
          <cell r="E319">
            <v>164</v>
          </cell>
          <cell r="F319">
            <v>398</v>
          </cell>
          <cell r="G319">
            <v>479</v>
          </cell>
          <cell r="H319">
            <v>287</v>
          </cell>
          <cell r="I319">
            <v>254</v>
          </cell>
          <cell r="J319">
            <v>724</v>
          </cell>
          <cell r="K319">
            <v>440</v>
          </cell>
          <cell r="L319">
            <v>642</v>
          </cell>
          <cell r="M319">
            <v>138</v>
          </cell>
        </row>
        <row r="320">
          <cell r="A320">
            <v>5180626</v>
          </cell>
          <cell r="B320">
            <v>5114406</v>
          </cell>
          <cell r="C320">
            <v>4410</v>
          </cell>
          <cell r="D320">
            <v>31116284</v>
          </cell>
          <cell r="E320">
            <v>330</v>
          </cell>
          <cell r="F320">
            <v>295</v>
          </cell>
          <cell r="G320">
            <v>284</v>
          </cell>
          <cell r="H320">
            <v>252</v>
          </cell>
          <cell r="I320">
            <v>658</v>
          </cell>
          <cell r="J320">
            <v>192</v>
          </cell>
          <cell r="K320">
            <v>150</v>
          </cell>
          <cell r="L320">
            <v>160</v>
          </cell>
          <cell r="M320">
            <v>193</v>
          </cell>
        </row>
        <row r="321">
          <cell r="A321">
            <v>5180470</v>
          </cell>
          <cell r="B321">
            <v>5114328</v>
          </cell>
          <cell r="C321">
            <v>4410</v>
          </cell>
          <cell r="D321">
            <v>1618051</v>
          </cell>
          <cell r="E321">
            <v>233</v>
          </cell>
          <cell r="F321">
            <v>404</v>
          </cell>
          <cell r="G321">
            <v>200</v>
          </cell>
          <cell r="H321">
            <v>254</v>
          </cell>
          <cell r="I321">
            <v>79</v>
          </cell>
          <cell r="J321">
            <v>72</v>
          </cell>
          <cell r="K321">
            <v>74</v>
          </cell>
          <cell r="L321">
            <v>79</v>
          </cell>
          <cell r="M321">
            <v>99</v>
          </cell>
        </row>
        <row r="322">
          <cell r="A322">
            <v>5180450</v>
          </cell>
          <cell r="B322">
            <v>5114318</v>
          </cell>
          <cell r="C322">
            <v>4410</v>
          </cell>
          <cell r="D322">
            <v>3506176</v>
          </cell>
          <cell r="E322">
            <v>233</v>
          </cell>
          <cell r="F322">
            <v>206</v>
          </cell>
          <cell r="G322">
            <v>572</v>
          </cell>
          <cell r="H322">
            <v>265</v>
          </cell>
          <cell r="I322">
            <v>287</v>
          </cell>
          <cell r="J322">
            <v>229</v>
          </cell>
          <cell r="K322">
            <v>240</v>
          </cell>
          <cell r="L322">
            <v>270</v>
          </cell>
          <cell r="M322">
            <v>313</v>
          </cell>
        </row>
        <row r="323">
          <cell r="A323">
            <v>5180396</v>
          </cell>
          <cell r="B323">
            <v>5114291</v>
          </cell>
          <cell r="C323">
            <v>4410</v>
          </cell>
          <cell r="D323">
            <v>1502200</v>
          </cell>
          <cell r="E323">
            <v>563</v>
          </cell>
          <cell r="F323">
            <v>225</v>
          </cell>
          <cell r="G323">
            <v>200</v>
          </cell>
          <cell r="H323">
            <v>190</v>
          </cell>
          <cell r="I323">
            <v>191</v>
          </cell>
          <cell r="J323">
            <v>193</v>
          </cell>
          <cell r="K323">
            <v>223</v>
          </cell>
          <cell r="L323">
            <v>218</v>
          </cell>
          <cell r="M323">
            <v>233</v>
          </cell>
        </row>
        <row r="324">
          <cell r="A324">
            <v>5180370</v>
          </cell>
          <cell r="B324">
            <v>5114278</v>
          </cell>
          <cell r="C324">
            <v>4410</v>
          </cell>
          <cell r="D324">
            <v>2961927</v>
          </cell>
          <cell r="E324">
            <v>272</v>
          </cell>
          <cell r="F324">
            <v>126</v>
          </cell>
          <cell r="G324">
            <v>140</v>
          </cell>
          <cell r="H324">
            <v>128</v>
          </cell>
          <cell r="I324">
            <v>130</v>
          </cell>
          <cell r="J324">
            <v>103</v>
          </cell>
          <cell r="K324">
            <v>150</v>
          </cell>
          <cell r="L324">
            <v>134</v>
          </cell>
          <cell r="M324">
            <v>161</v>
          </cell>
        </row>
        <row r="325">
          <cell r="A325">
            <v>5180608</v>
          </cell>
          <cell r="B325">
            <v>5114397</v>
          </cell>
          <cell r="C325">
            <v>4410</v>
          </cell>
          <cell r="D325">
            <v>1502201</v>
          </cell>
          <cell r="E325">
            <v>140</v>
          </cell>
          <cell r="F325">
            <v>112</v>
          </cell>
          <cell r="G325">
            <v>124</v>
          </cell>
          <cell r="H325">
            <v>80</v>
          </cell>
          <cell r="I325">
            <v>78</v>
          </cell>
          <cell r="J325">
            <v>68</v>
          </cell>
          <cell r="K325">
            <v>71</v>
          </cell>
          <cell r="L325">
            <v>77</v>
          </cell>
          <cell r="M325">
            <v>89</v>
          </cell>
        </row>
        <row r="326">
          <cell r="A326">
            <v>5180858</v>
          </cell>
          <cell r="B326">
            <v>5114522</v>
          </cell>
          <cell r="C326">
            <v>4410</v>
          </cell>
          <cell r="D326">
            <v>3361903</v>
          </cell>
          <cell r="E326">
            <v>150</v>
          </cell>
          <cell r="F326">
            <v>186</v>
          </cell>
          <cell r="G326">
            <v>189</v>
          </cell>
          <cell r="H326">
            <v>169</v>
          </cell>
          <cell r="I326">
            <v>181</v>
          </cell>
          <cell r="J326">
            <v>161</v>
          </cell>
          <cell r="K326">
            <v>400</v>
          </cell>
          <cell r="L326">
            <v>283</v>
          </cell>
          <cell r="M326">
            <v>356</v>
          </cell>
        </row>
        <row r="327">
          <cell r="A327">
            <v>5180666</v>
          </cell>
          <cell r="B327">
            <v>5114426</v>
          </cell>
          <cell r="C327">
            <v>4410</v>
          </cell>
          <cell r="D327">
            <v>6802311</v>
          </cell>
          <cell r="E327">
            <v>336</v>
          </cell>
          <cell r="F327">
            <v>305</v>
          </cell>
          <cell r="G327">
            <v>300</v>
          </cell>
          <cell r="H327">
            <v>314</v>
          </cell>
          <cell r="I327">
            <v>296</v>
          </cell>
          <cell r="J327">
            <v>303</v>
          </cell>
          <cell r="K327">
            <v>317</v>
          </cell>
          <cell r="L327">
            <v>314</v>
          </cell>
          <cell r="M327">
            <v>333</v>
          </cell>
        </row>
        <row r="328">
          <cell r="A328">
            <v>5180878</v>
          </cell>
          <cell r="B328">
            <v>5114532</v>
          </cell>
          <cell r="C328">
            <v>4410</v>
          </cell>
          <cell r="D328">
            <v>3365025</v>
          </cell>
          <cell r="E328">
            <v>213</v>
          </cell>
          <cell r="F328">
            <v>189</v>
          </cell>
          <cell r="G328">
            <v>213</v>
          </cell>
          <cell r="H328">
            <v>201</v>
          </cell>
          <cell r="I328">
            <v>209</v>
          </cell>
          <cell r="J328">
            <v>189</v>
          </cell>
          <cell r="K328">
            <v>196</v>
          </cell>
          <cell r="L328">
            <v>189</v>
          </cell>
          <cell r="M328">
            <v>188</v>
          </cell>
        </row>
        <row r="329">
          <cell r="A329">
            <v>5177206</v>
          </cell>
          <cell r="B329">
            <v>5112696</v>
          </cell>
          <cell r="C329">
            <v>4410</v>
          </cell>
          <cell r="D329">
            <v>7085157</v>
          </cell>
          <cell r="E329">
            <v>380</v>
          </cell>
          <cell r="F329">
            <v>286</v>
          </cell>
          <cell r="G329">
            <v>232</v>
          </cell>
          <cell r="H329">
            <v>213</v>
          </cell>
          <cell r="I329">
            <v>205</v>
          </cell>
          <cell r="J329">
            <v>187</v>
          </cell>
          <cell r="K329">
            <v>215</v>
          </cell>
          <cell r="L329">
            <v>206</v>
          </cell>
          <cell r="M329">
            <v>203</v>
          </cell>
        </row>
        <row r="330">
          <cell r="A330">
            <v>5180644</v>
          </cell>
          <cell r="B330">
            <v>5114415</v>
          </cell>
          <cell r="C330">
            <v>4410</v>
          </cell>
          <cell r="D330">
            <v>7116921</v>
          </cell>
          <cell r="E330">
            <v>236</v>
          </cell>
          <cell r="F330">
            <v>181</v>
          </cell>
          <cell r="G330">
            <v>177</v>
          </cell>
          <cell r="H330">
            <v>177</v>
          </cell>
          <cell r="I330">
            <v>208</v>
          </cell>
          <cell r="J330">
            <v>207</v>
          </cell>
          <cell r="K330">
            <v>121</v>
          </cell>
          <cell r="L330">
            <v>70</v>
          </cell>
          <cell r="M330">
            <v>88</v>
          </cell>
        </row>
        <row r="331">
          <cell r="A331">
            <v>5180896</v>
          </cell>
          <cell r="B331">
            <v>5114541</v>
          </cell>
          <cell r="C331">
            <v>4410</v>
          </cell>
          <cell r="D331">
            <v>7130475</v>
          </cell>
          <cell r="E331">
            <v>171</v>
          </cell>
          <cell r="F331">
            <v>127</v>
          </cell>
          <cell r="G331">
            <v>139</v>
          </cell>
          <cell r="H331">
            <v>131</v>
          </cell>
          <cell r="I331">
            <v>145</v>
          </cell>
          <cell r="J331">
            <v>137</v>
          </cell>
          <cell r="K331">
            <v>144</v>
          </cell>
          <cell r="L331">
            <v>179</v>
          </cell>
          <cell r="M331">
            <v>203</v>
          </cell>
        </row>
        <row r="332">
          <cell r="A332">
            <v>5180912</v>
          </cell>
          <cell r="B332">
            <v>5114549</v>
          </cell>
          <cell r="C332">
            <v>4410</v>
          </cell>
          <cell r="D332">
            <v>7726425</v>
          </cell>
          <cell r="E332">
            <v>186</v>
          </cell>
          <cell r="F332">
            <v>158</v>
          </cell>
          <cell r="G332">
            <v>159</v>
          </cell>
          <cell r="H332">
            <v>151</v>
          </cell>
          <cell r="I332">
            <v>172</v>
          </cell>
          <cell r="J332">
            <v>177</v>
          </cell>
          <cell r="K332">
            <v>170</v>
          </cell>
          <cell r="L332">
            <v>192</v>
          </cell>
          <cell r="M332">
            <v>224</v>
          </cell>
        </row>
        <row r="333">
          <cell r="A333">
            <v>5068022</v>
          </cell>
          <cell r="B333">
            <v>5058104</v>
          </cell>
          <cell r="C333">
            <v>4410</v>
          </cell>
          <cell r="D333">
            <v>7210433</v>
          </cell>
          <cell r="E333">
            <v>7</v>
          </cell>
          <cell r="F333">
            <v>5</v>
          </cell>
          <cell r="G333">
            <v>5</v>
          </cell>
          <cell r="H333">
            <v>4</v>
          </cell>
          <cell r="I333">
            <v>7</v>
          </cell>
          <cell r="J333">
            <v>0</v>
          </cell>
          <cell r="K333">
            <v>0</v>
          </cell>
          <cell r="L333">
            <v>6</v>
          </cell>
          <cell r="M333">
            <v>5</v>
          </cell>
        </row>
        <row r="334">
          <cell r="A334">
            <v>5180384</v>
          </cell>
          <cell r="B334">
            <v>5114285</v>
          </cell>
          <cell r="C334">
            <v>4410</v>
          </cell>
          <cell r="D334">
            <v>24556677</v>
          </cell>
          <cell r="E334">
            <v>141</v>
          </cell>
          <cell r="F334">
            <v>124</v>
          </cell>
          <cell r="G334">
            <v>128</v>
          </cell>
          <cell r="H334">
            <v>112</v>
          </cell>
          <cell r="I334">
            <v>105</v>
          </cell>
          <cell r="J334">
            <v>90</v>
          </cell>
          <cell r="K334">
            <v>94</v>
          </cell>
          <cell r="L334">
            <v>102</v>
          </cell>
          <cell r="M334">
            <v>132</v>
          </cell>
        </row>
        <row r="335">
          <cell r="A335">
            <v>5180430</v>
          </cell>
          <cell r="B335">
            <v>5114308</v>
          </cell>
          <cell r="C335">
            <v>4410</v>
          </cell>
          <cell r="D335">
            <v>24906166</v>
          </cell>
          <cell r="E335">
            <v>79</v>
          </cell>
          <cell r="F335">
            <v>77</v>
          </cell>
          <cell r="G335">
            <v>92</v>
          </cell>
          <cell r="H335">
            <v>63</v>
          </cell>
          <cell r="I335">
            <v>28</v>
          </cell>
          <cell r="J335">
            <v>55</v>
          </cell>
          <cell r="K335">
            <v>75</v>
          </cell>
          <cell r="L335">
            <v>110</v>
          </cell>
          <cell r="M335">
            <v>124</v>
          </cell>
        </row>
        <row r="336">
          <cell r="A336">
            <v>5181104</v>
          </cell>
          <cell r="B336">
            <v>5114645</v>
          </cell>
          <cell r="C336">
            <v>4410</v>
          </cell>
          <cell r="D336">
            <v>3333108</v>
          </cell>
          <cell r="E336">
            <v>269</v>
          </cell>
          <cell r="F336">
            <v>228</v>
          </cell>
          <cell r="G336">
            <v>238</v>
          </cell>
          <cell r="H336">
            <v>231</v>
          </cell>
          <cell r="I336">
            <v>221</v>
          </cell>
          <cell r="J336">
            <v>205</v>
          </cell>
          <cell r="K336">
            <v>214</v>
          </cell>
          <cell r="L336">
            <v>223</v>
          </cell>
          <cell r="M336">
            <v>224</v>
          </cell>
        </row>
        <row r="337">
          <cell r="A337">
            <v>5177768</v>
          </cell>
          <cell r="B337">
            <v>5112977</v>
          </cell>
          <cell r="C337">
            <v>4410</v>
          </cell>
          <cell r="D337">
            <v>18490467</v>
          </cell>
          <cell r="E337">
            <v>233</v>
          </cell>
          <cell r="F337">
            <v>206</v>
          </cell>
          <cell r="G337">
            <v>200</v>
          </cell>
          <cell r="H337">
            <v>189</v>
          </cell>
          <cell r="I337">
            <v>273</v>
          </cell>
          <cell r="J337">
            <v>237</v>
          </cell>
          <cell r="K337">
            <v>251</v>
          </cell>
          <cell r="L337">
            <v>224</v>
          </cell>
          <cell r="M337">
            <v>155</v>
          </cell>
        </row>
        <row r="338">
          <cell r="A338">
            <v>5177784</v>
          </cell>
          <cell r="B338">
            <v>5112985</v>
          </cell>
          <cell r="C338">
            <v>4410</v>
          </cell>
          <cell r="D338">
            <v>442290</v>
          </cell>
          <cell r="E338">
            <v>233</v>
          </cell>
          <cell r="F338">
            <v>206</v>
          </cell>
          <cell r="G338">
            <v>200</v>
          </cell>
          <cell r="H338">
            <v>189</v>
          </cell>
          <cell r="I338">
            <v>273</v>
          </cell>
          <cell r="J338">
            <v>237</v>
          </cell>
          <cell r="K338">
            <v>91</v>
          </cell>
          <cell r="L338">
            <v>56</v>
          </cell>
          <cell r="M338">
            <v>154</v>
          </cell>
        </row>
        <row r="339">
          <cell r="A339">
            <v>5177748</v>
          </cell>
          <cell r="B339">
            <v>5112967</v>
          </cell>
          <cell r="C339">
            <v>4410</v>
          </cell>
          <cell r="D339">
            <v>5386161</v>
          </cell>
          <cell r="E339">
            <v>205</v>
          </cell>
          <cell r="F339">
            <v>176</v>
          </cell>
          <cell r="G339">
            <v>193</v>
          </cell>
          <cell r="H339">
            <v>195</v>
          </cell>
          <cell r="I339">
            <v>180</v>
          </cell>
          <cell r="J339">
            <v>174</v>
          </cell>
          <cell r="K339">
            <v>206</v>
          </cell>
          <cell r="L339">
            <v>191</v>
          </cell>
          <cell r="M339">
            <v>206</v>
          </cell>
        </row>
        <row r="340">
          <cell r="A340">
            <v>5177704</v>
          </cell>
          <cell r="B340">
            <v>5112945</v>
          </cell>
          <cell r="C340">
            <v>4410</v>
          </cell>
          <cell r="D340">
            <v>3725827</v>
          </cell>
          <cell r="E340">
            <v>211</v>
          </cell>
          <cell r="F340">
            <v>193</v>
          </cell>
          <cell r="G340">
            <v>197</v>
          </cell>
          <cell r="H340">
            <v>153</v>
          </cell>
          <cell r="I340">
            <v>214</v>
          </cell>
          <cell r="J340">
            <v>204</v>
          </cell>
          <cell r="K340">
            <v>181</v>
          </cell>
          <cell r="L340">
            <v>169</v>
          </cell>
          <cell r="M340">
            <v>90</v>
          </cell>
        </row>
        <row r="341">
          <cell r="A341">
            <v>5177726</v>
          </cell>
          <cell r="B341">
            <v>5112956</v>
          </cell>
          <cell r="C341">
            <v>4410</v>
          </cell>
          <cell r="D341">
            <v>5316436</v>
          </cell>
          <cell r="E341">
            <v>12</v>
          </cell>
          <cell r="F341">
            <v>16</v>
          </cell>
          <cell r="G341">
            <v>9</v>
          </cell>
          <cell r="H341">
            <v>21</v>
          </cell>
          <cell r="I341">
            <v>11</v>
          </cell>
          <cell r="J341">
            <v>16</v>
          </cell>
          <cell r="K341">
            <v>20</v>
          </cell>
          <cell r="L341">
            <v>13</v>
          </cell>
          <cell r="M341">
            <v>11</v>
          </cell>
        </row>
        <row r="342">
          <cell r="A342">
            <v>5177848</v>
          </cell>
          <cell r="B342">
            <v>5113017</v>
          </cell>
          <cell r="C342">
            <v>4410</v>
          </cell>
          <cell r="E342">
            <v>172</v>
          </cell>
          <cell r="F342">
            <v>152</v>
          </cell>
          <cell r="G342">
            <v>148</v>
          </cell>
          <cell r="H342">
            <v>144</v>
          </cell>
          <cell r="I342">
            <v>213</v>
          </cell>
          <cell r="J342">
            <v>183</v>
          </cell>
          <cell r="K342">
            <v>193</v>
          </cell>
          <cell r="L342">
            <v>172</v>
          </cell>
          <cell r="M342">
            <v>184</v>
          </cell>
        </row>
        <row r="343">
          <cell r="A343">
            <v>5177986</v>
          </cell>
          <cell r="B343">
            <v>5113086</v>
          </cell>
          <cell r="C343">
            <v>4410</v>
          </cell>
          <cell r="D343">
            <v>32997408</v>
          </cell>
          <cell r="E343">
            <v>233</v>
          </cell>
          <cell r="F343">
            <v>206</v>
          </cell>
          <cell r="G343">
            <v>200</v>
          </cell>
          <cell r="H343">
            <v>189</v>
          </cell>
          <cell r="I343">
            <v>273</v>
          </cell>
          <cell r="J343">
            <v>237</v>
          </cell>
          <cell r="K343">
            <v>502</v>
          </cell>
          <cell r="L343">
            <v>55</v>
          </cell>
          <cell r="M343">
            <v>30</v>
          </cell>
        </row>
        <row r="344">
          <cell r="A344">
            <v>5178040</v>
          </cell>
          <cell r="B344">
            <v>5113113</v>
          </cell>
          <cell r="C344">
            <v>4410</v>
          </cell>
          <cell r="D344">
            <v>31116282</v>
          </cell>
          <cell r="E344">
            <v>22</v>
          </cell>
          <cell r="F344">
            <v>659</v>
          </cell>
          <cell r="G344">
            <v>599</v>
          </cell>
          <cell r="H344">
            <v>622</v>
          </cell>
          <cell r="I344">
            <v>496</v>
          </cell>
          <cell r="J344">
            <v>0</v>
          </cell>
          <cell r="K344">
            <v>399</v>
          </cell>
          <cell r="L344">
            <v>466</v>
          </cell>
          <cell r="M344">
            <v>545</v>
          </cell>
        </row>
        <row r="345">
          <cell r="A345">
            <v>5177948</v>
          </cell>
          <cell r="B345">
            <v>5113067</v>
          </cell>
          <cell r="C345">
            <v>4410</v>
          </cell>
          <cell r="D345">
            <v>31988623</v>
          </cell>
          <cell r="E345">
            <v>172</v>
          </cell>
          <cell r="F345">
            <v>152</v>
          </cell>
          <cell r="G345">
            <v>148</v>
          </cell>
          <cell r="H345">
            <v>144</v>
          </cell>
          <cell r="I345">
            <v>213</v>
          </cell>
          <cell r="J345">
            <v>15</v>
          </cell>
          <cell r="K345">
            <v>25</v>
          </cell>
          <cell r="L345">
            <v>53</v>
          </cell>
          <cell r="M345">
            <v>76</v>
          </cell>
        </row>
        <row r="346">
          <cell r="A346">
            <v>5177968</v>
          </cell>
          <cell r="B346">
            <v>5113077</v>
          </cell>
          <cell r="C346">
            <v>4410</v>
          </cell>
          <cell r="D346">
            <v>3726021</v>
          </cell>
          <cell r="E346">
            <v>143</v>
          </cell>
          <cell r="F346">
            <v>120</v>
          </cell>
          <cell r="G346">
            <v>126</v>
          </cell>
          <cell r="H346">
            <v>75</v>
          </cell>
          <cell r="I346">
            <v>83</v>
          </cell>
          <cell r="J346">
            <v>84</v>
          </cell>
          <cell r="K346">
            <v>101</v>
          </cell>
          <cell r="L346">
            <v>90</v>
          </cell>
          <cell r="M346">
            <v>83</v>
          </cell>
        </row>
        <row r="347">
          <cell r="A347">
            <v>5178036</v>
          </cell>
          <cell r="B347">
            <v>5113111</v>
          </cell>
          <cell r="C347">
            <v>4410</v>
          </cell>
          <cell r="D347">
            <v>1884965</v>
          </cell>
          <cell r="E347">
            <v>0</v>
          </cell>
          <cell r="F347">
            <v>0</v>
          </cell>
          <cell r="G347">
            <v>0</v>
          </cell>
          <cell r="H347">
            <v>0</v>
          </cell>
          <cell r="I347">
            <v>6</v>
          </cell>
          <cell r="J347">
            <v>307</v>
          </cell>
          <cell r="K347">
            <v>322</v>
          </cell>
          <cell r="L347">
            <v>359</v>
          </cell>
          <cell r="M347">
            <v>424</v>
          </cell>
        </row>
        <row r="348">
          <cell r="A348">
            <v>5178030</v>
          </cell>
          <cell r="B348">
            <v>5113108</v>
          </cell>
          <cell r="C348">
            <v>4410</v>
          </cell>
          <cell r="D348">
            <v>1691957</v>
          </cell>
          <cell r="E348">
            <v>159</v>
          </cell>
          <cell r="F348">
            <v>144</v>
          </cell>
          <cell r="G348">
            <v>140</v>
          </cell>
          <cell r="H348">
            <v>158</v>
          </cell>
          <cell r="I348">
            <v>150</v>
          </cell>
          <cell r="J348">
            <v>128</v>
          </cell>
          <cell r="K348">
            <v>262</v>
          </cell>
          <cell r="L348">
            <v>123</v>
          </cell>
          <cell r="M348">
            <v>149</v>
          </cell>
        </row>
        <row r="349">
          <cell r="A349">
            <v>5177928</v>
          </cell>
          <cell r="B349">
            <v>5113057</v>
          </cell>
          <cell r="C349">
            <v>4410</v>
          </cell>
          <cell r="D349">
            <v>1691955</v>
          </cell>
          <cell r="E349">
            <v>193</v>
          </cell>
          <cell r="F349">
            <v>126</v>
          </cell>
          <cell r="G349">
            <v>115</v>
          </cell>
          <cell r="H349">
            <v>107</v>
          </cell>
          <cell r="I349">
            <v>106</v>
          </cell>
          <cell r="J349">
            <v>102</v>
          </cell>
          <cell r="K349">
            <v>109</v>
          </cell>
          <cell r="L349">
            <v>96</v>
          </cell>
          <cell r="M349">
            <v>107</v>
          </cell>
        </row>
        <row r="350">
          <cell r="A350">
            <v>5178038</v>
          </cell>
          <cell r="B350">
            <v>5113112</v>
          </cell>
          <cell r="C350">
            <v>4410</v>
          </cell>
          <cell r="D350">
            <v>3730935</v>
          </cell>
          <cell r="E350">
            <v>164</v>
          </cell>
          <cell r="F350">
            <v>114</v>
          </cell>
          <cell r="G350">
            <v>125</v>
          </cell>
          <cell r="H350">
            <v>127</v>
          </cell>
          <cell r="I350">
            <v>112</v>
          </cell>
          <cell r="J350">
            <v>93</v>
          </cell>
          <cell r="K350">
            <v>106</v>
          </cell>
          <cell r="L350">
            <v>116</v>
          </cell>
          <cell r="M350">
            <v>121</v>
          </cell>
        </row>
        <row r="351">
          <cell r="A351">
            <v>5178034</v>
          </cell>
          <cell r="B351">
            <v>5113110</v>
          </cell>
          <cell r="C351">
            <v>4410</v>
          </cell>
          <cell r="D351">
            <v>6821997</v>
          </cell>
          <cell r="E351">
            <v>45</v>
          </cell>
          <cell r="F351">
            <v>42</v>
          </cell>
          <cell r="G351">
            <v>37</v>
          </cell>
          <cell r="H351">
            <v>34</v>
          </cell>
          <cell r="I351">
            <v>40</v>
          </cell>
          <cell r="J351">
            <v>39</v>
          </cell>
          <cell r="K351">
            <v>40</v>
          </cell>
          <cell r="L351">
            <v>39</v>
          </cell>
          <cell r="M351">
            <v>35</v>
          </cell>
        </row>
        <row r="352">
          <cell r="A352">
            <v>5177908</v>
          </cell>
          <cell r="B352">
            <v>5113047</v>
          </cell>
          <cell r="C352">
            <v>4410</v>
          </cell>
          <cell r="D352">
            <v>1751077</v>
          </cell>
          <cell r="E352">
            <v>176</v>
          </cell>
          <cell r="F352">
            <v>79</v>
          </cell>
          <cell r="G352">
            <v>74</v>
          </cell>
          <cell r="H352">
            <v>64</v>
          </cell>
          <cell r="I352">
            <v>181</v>
          </cell>
          <cell r="J352">
            <v>105</v>
          </cell>
          <cell r="K352">
            <v>131</v>
          </cell>
          <cell r="L352">
            <v>129</v>
          </cell>
          <cell r="M352">
            <v>126</v>
          </cell>
        </row>
        <row r="353">
          <cell r="A353">
            <v>5177870</v>
          </cell>
          <cell r="B353">
            <v>5113028</v>
          </cell>
          <cell r="C353">
            <v>4410</v>
          </cell>
          <cell r="D353">
            <v>6823621</v>
          </cell>
          <cell r="E353">
            <v>201</v>
          </cell>
          <cell r="F353">
            <v>176</v>
          </cell>
          <cell r="G353">
            <v>182</v>
          </cell>
          <cell r="H353">
            <v>174</v>
          </cell>
          <cell r="I353">
            <v>189</v>
          </cell>
          <cell r="J353">
            <v>170</v>
          </cell>
          <cell r="K353">
            <v>189</v>
          </cell>
          <cell r="L353">
            <v>175</v>
          </cell>
          <cell r="M353">
            <v>193</v>
          </cell>
        </row>
        <row r="354">
          <cell r="A354">
            <v>5069762</v>
          </cell>
          <cell r="B354">
            <v>5058974</v>
          </cell>
          <cell r="C354">
            <v>4410</v>
          </cell>
          <cell r="D354">
            <v>7210412</v>
          </cell>
          <cell r="E354">
            <v>0</v>
          </cell>
          <cell r="F354">
            <v>98</v>
          </cell>
          <cell r="G354">
            <v>59</v>
          </cell>
          <cell r="H354">
            <v>107</v>
          </cell>
          <cell r="I354">
            <v>122</v>
          </cell>
          <cell r="J354">
            <v>121</v>
          </cell>
          <cell r="K354">
            <v>132</v>
          </cell>
          <cell r="L354">
            <v>143</v>
          </cell>
          <cell r="M354">
            <v>141</v>
          </cell>
        </row>
        <row r="355">
          <cell r="A355">
            <v>5177826</v>
          </cell>
          <cell r="B355">
            <v>5113006</v>
          </cell>
          <cell r="C355">
            <v>4410</v>
          </cell>
          <cell r="D355">
            <v>7109083</v>
          </cell>
          <cell r="E355">
            <v>137</v>
          </cell>
          <cell r="F355">
            <v>106</v>
          </cell>
          <cell r="G355">
            <v>141</v>
          </cell>
          <cell r="H355">
            <v>163</v>
          </cell>
          <cell r="I355">
            <v>153</v>
          </cell>
          <cell r="J355">
            <v>127</v>
          </cell>
          <cell r="K355">
            <v>134</v>
          </cell>
          <cell r="L355">
            <v>131</v>
          </cell>
          <cell r="M355">
            <v>173</v>
          </cell>
        </row>
        <row r="356">
          <cell r="A356">
            <v>5178008</v>
          </cell>
          <cell r="B356">
            <v>5113097</v>
          </cell>
          <cell r="C356">
            <v>4410</v>
          </cell>
          <cell r="D356">
            <v>7117841</v>
          </cell>
          <cell r="E356">
            <v>211</v>
          </cell>
          <cell r="F356">
            <v>169</v>
          </cell>
          <cell r="G356">
            <v>166</v>
          </cell>
          <cell r="H356">
            <v>164</v>
          </cell>
          <cell r="I356">
            <v>170</v>
          </cell>
          <cell r="J356">
            <v>170</v>
          </cell>
          <cell r="K356">
            <v>192</v>
          </cell>
          <cell r="L356">
            <v>165</v>
          </cell>
          <cell r="M356">
            <v>173</v>
          </cell>
        </row>
        <row r="357">
          <cell r="A357">
            <v>5177888</v>
          </cell>
          <cell r="B357">
            <v>5113037</v>
          </cell>
          <cell r="C357">
            <v>4410</v>
          </cell>
          <cell r="D357">
            <v>15961098</v>
          </cell>
          <cell r="E357">
            <v>65</v>
          </cell>
          <cell r="F357">
            <v>132</v>
          </cell>
          <cell r="G357">
            <v>99</v>
          </cell>
          <cell r="H357">
            <v>83</v>
          </cell>
          <cell r="I357">
            <v>93</v>
          </cell>
          <cell r="J357">
            <v>79</v>
          </cell>
          <cell r="K357">
            <v>83</v>
          </cell>
          <cell r="L357">
            <v>85</v>
          </cell>
          <cell r="M357">
            <v>86</v>
          </cell>
        </row>
        <row r="358">
          <cell r="A358">
            <v>5177802</v>
          </cell>
          <cell r="B358">
            <v>5112994</v>
          </cell>
          <cell r="C358">
            <v>4410</v>
          </cell>
          <cell r="D358">
            <v>721946</v>
          </cell>
          <cell r="E358">
            <v>134</v>
          </cell>
          <cell r="F358">
            <v>120</v>
          </cell>
          <cell r="G358">
            <v>240</v>
          </cell>
          <cell r="H358">
            <v>137</v>
          </cell>
          <cell r="I358">
            <v>147</v>
          </cell>
          <cell r="J358">
            <v>129</v>
          </cell>
          <cell r="K358">
            <v>139</v>
          </cell>
          <cell r="L358">
            <v>137</v>
          </cell>
          <cell r="M358">
            <v>148</v>
          </cell>
        </row>
        <row r="359">
          <cell r="A359">
            <v>5178042</v>
          </cell>
          <cell r="B359">
            <v>5113114</v>
          </cell>
          <cell r="C359">
            <v>4410</v>
          </cell>
          <cell r="D359">
            <v>3515738</v>
          </cell>
          <cell r="E359">
            <v>170</v>
          </cell>
          <cell r="F359">
            <v>144</v>
          </cell>
          <cell r="G359">
            <v>152</v>
          </cell>
          <cell r="H359">
            <v>151</v>
          </cell>
          <cell r="I359">
            <v>196</v>
          </cell>
          <cell r="J359">
            <v>164</v>
          </cell>
          <cell r="K359">
            <v>184</v>
          </cell>
          <cell r="L359">
            <v>184</v>
          </cell>
          <cell r="M359">
            <v>218</v>
          </cell>
        </row>
        <row r="360">
          <cell r="A360">
            <v>5178282</v>
          </cell>
          <cell r="B360">
            <v>5113234</v>
          </cell>
          <cell r="C360">
            <v>4410</v>
          </cell>
          <cell r="D360">
            <v>70006480</v>
          </cell>
          <cell r="E360">
            <v>251</v>
          </cell>
          <cell r="F360">
            <v>225</v>
          </cell>
          <cell r="G360">
            <v>206</v>
          </cell>
          <cell r="H360">
            <v>212</v>
          </cell>
          <cell r="I360">
            <v>229</v>
          </cell>
          <cell r="J360">
            <v>218</v>
          </cell>
          <cell r="K360">
            <v>215</v>
          </cell>
          <cell r="L360">
            <v>241</v>
          </cell>
          <cell r="M360">
            <v>204</v>
          </cell>
        </row>
        <row r="361">
          <cell r="A361">
            <v>5178348</v>
          </cell>
          <cell r="B361">
            <v>5113267</v>
          </cell>
          <cell r="C361">
            <v>4410</v>
          </cell>
          <cell r="D361">
            <v>5308643</v>
          </cell>
          <cell r="E361">
            <v>101</v>
          </cell>
          <cell r="F361">
            <v>86</v>
          </cell>
          <cell r="G361">
            <v>80</v>
          </cell>
          <cell r="H361">
            <v>92</v>
          </cell>
          <cell r="I361">
            <v>99</v>
          </cell>
          <cell r="J361">
            <v>74</v>
          </cell>
          <cell r="K361">
            <v>90</v>
          </cell>
          <cell r="L361">
            <v>73</v>
          </cell>
          <cell r="M361">
            <v>81</v>
          </cell>
        </row>
        <row r="362">
          <cell r="A362">
            <v>5178370</v>
          </cell>
          <cell r="B362">
            <v>5113278</v>
          </cell>
          <cell r="C362">
            <v>4410</v>
          </cell>
          <cell r="D362">
            <v>15960556</v>
          </cell>
          <cell r="E362">
            <v>179</v>
          </cell>
          <cell r="F362">
            <v>141</v>
          </cell>
          <cell r="G362">
            <v>136</v>
          </cell>
          <cell r="H362">
            <v>160</v>
          </cell>
          <cell r="I362">
            <v>178</v>
          </cell>
          <cell r="J362">
            <v>150</v>
          </cell>
          <cell r="K362">
            <v>143</v>
          </cell>
          <cell r="L362">
            <v>130</v>
          </cell>
          <cell r="M362">
            <v>134</v>
          </cell>
        </row>
        <row r="363">
          <cell r="A363">
            <v>5178044</v>
          </cell>
          <cell r="B363">
            <v>5113115</v>
          </cell>
          <cell r="C363">
            <v>4410</v>
          </cell>
          <cell r="D363">
            <v>10274686</v>
          </cell>
          <cell r="E363">
            <v>336</v>
          </cell>
          <cell r="F363">
            <v>281</v>
          </cell>
          <cell r="G363">
            <v>262</v>
          </cell>
          <cell r="H363">
            <v>252</v>
          </cell>
          <cell r="I363">
            <v>250</v>
          </cell>
          <cell r="J363">
            <v>240</v>
          </cell>
          <cell r="K363">
            <v>248</v>
          </cell>
          <cell r="L363">
            <v>216</v>
          </cell>
          <cell r="M363">
            <v>275</v>
          </cell>
        </row>
        <row r="364">
          <cell r="A364">
            <v>5178062</v>
          </cell>
          <cell r="B364">
            <v>5113124</v>
          </cell>
          <cell r="C364">
            <v>4410</v>
          </cell>
          <cell r="D364">
            <v>1502241</v>
          </cell>
          <cell r="E364">
            <v>167</v>
          </cell>
          <cell r="F364">
            <v>306</v>
          </cell>
          <cell r="G364">
            <v>158</v>
          </cell>
          <cell r="H364">
            <v>165</v>
          </cell>
          <cell r="I364">
            <v>183</v>
          </cell>
          <cell r="J364">
            <v>172</v>
          </cell>
          <cell r="K364">
            <v>190</v>
          </cell>
          <cell r="L364">
            <v>174</v>
          </cell>
          <cell r="M364">
            <v>212</v>
          </cell>
        </row>
        <row r="365">
          <cell r="A365">
            <v>5178262</v>
          </cell>
          <cell r="B365">
            <v>5113224</v>
          </cell>
          <cell r="C365">
            <v>4410</v>
          </cell>
          <cell r="D365">
            <v>1618664</v>
          </cell>
          <cell r="E365">
            <v>157</v>
          </cell>
          <cell r="F365">
            <v>138</v>
          </cell>
          <cell r="G365">
            <v>142</v>
          </cell>
          <cell r="H365">
            <v>130</v>
          </cell>
          <cell r="I365">
            <v>144</v>
          </cell>
          <cell r="J365">
            <v>130</v>
          </cell>
          <cell r="K365">
            <v>144</v>
          </cell>
          <cell r="L365">
            <v>140</v>
          </cell>
          <cell r="M365">
            <v>159</v>
          </cell>
        </row>
        <row r="366">
          <cell r="A366">
            <v>5178240</v>
          </cell>
          <cell r="B366">
            <v>5113213</v>
          </cell>
          <cell r="C366">
            <v>4410</v>
          </cell>
          <cell r="D366">
            <v>1691952</v>
          </cell>
          <cell r="E366">
            <v>252</v>
          </cell>
          <cell r="F366">
            <v>214</v>
          </cell>
          <cell r="G366">
            <v>207</v>
          </cell>
          <cell r="H366">
            <v>211</v>
          </cell>
          <cell r="I366">
            <v>220</v>
          </cell>
          <cell r="J366">
            <v>187</v>
          </cell>
          <cell r="K366">
            <v>194</v>
          </cell>
          <cell r="L366">
            <v>197</v>
          </cell>
          <cell r="M366">
            <v>221</v>
          </cell>
        </row>
        <row r="367">
          <cell r="A367">
            <v>5178218</v>
          </cell>
          <cell r="B367">
            <v>5113202</v>
          </cell>
          <cell r="C367">
            <v>4410</v>
          </cell>
          <cell r="D367">
            <v>1691954</v>
          </cell>
          <cell r="E367">
            <v>162</v>
          </cell>
          <cell r="F367">
            <v>298</v>
          </cell>
          <cell r="G367">
            <v>135</v>
          </cell>
          <cell r="H367">
            <v>158</v>
          </cell>
          <cell r="I367">
            <v>203</v>
          </cell>
          <cell r="J367">
            <v>146</v>
          </cell>
          <cell r="K367">
            <v>166</v>
          </cell>
          <cell r="L367">
            <v>200</v>
          </cell>
          <cell r="M367">
            <v>176</v>
          </cell>
        </row>
        <row r="368">
          <cell r="A368">
            <v>5178412</v>
          </cell>
          <cell r="B368">
            <v>5113299</v>
          </cell>
          <cell r="C368">
            <v>4410</v>
          </cell>
          <cell r="D368">
            <v>3730226</v>
          </cell>
          <cell r="E368">
            <v>46</v>
          </cell>
          <cell r="F368">
            <v>42</v>
          </cell>
          <cell r="G368">
            <v>51</v>
          </cell>
          <cell r="H368">
            <v>54</v>
          </cell>
          <cell r="I368">
            <v>40</v>
          </cell>
          <cell r="J368">
            <v>50</v>
          </cell>
          <cell r="K368">
            <v>50</v>
          </cell>
          <cell r="L368">
            <v>48</v>
          </cell>
          <cell r="M368">
            <v>60</v>
          </cell>
        </row>
        <row r="369">
          <cell r="A369">
            <v>5178326</v>
          </cell>
          <cell r="B369">
            <v>5113256</v>
          </cell>
          <cell r="C369">
            <v>4410</v>
          </cell>
          <cell r="D369">
            <v>4746657</v>
          </cell>
          <cell r="E369">
            <v>32</v>
          </cell>
          <cell r="F369">
            <v>33</v>
          </cell>
          <cell r="G369">
            <v>36</v>
          </cell>
          <cell r="H369">
            <v>42</v>
          </cell>
          <cell r="I369">
            <v>0</v>
          </cell>
          <cell r="J369">
            <v>27</v>
          </cell>
          <cell r="K369">
            <v>29</v>
          </cell>
          <cell r="L369">
            <v>0</v>
          </cell>
          <cell r="M369">
            <v>23</v>
          </cell>
        </row>
        <row r="370">
          <cell r="A370">
            <v>5178046</v>
          </cell>
          <cell r="B370">
            <v>5113116</v>
          </cell>
          <cell r="C370">
            <v>4410</v>
          </cell>
          <cell r="D370">
            <v>6824559</v>
          </cell>
          <cell r="E370">
            <v>257</v>
          </cell>
          <cell r="F370">
            <v>235</v>
          </cell>
          <cell r="G370">
            <v>262</v>
          </cell>
          <cell r="H370">
            <v>260</v>
          </cell>
          <cell r="I370">
            <v>268</v>
          </cell>
          <cell r="J370">
            <v>260</v>
          </cell>
          <cell r="K370">
            <v>247</v>
          </cell>
          <cell r="L370">
            <v>236</v>
          </cell>
          <cell r="M370">
            <v>272</v>
          </cell>
        </row>
        <row r="371">
          <cell r="A371">
            <v>5178086</v>
          </cell>
          <cell r="B371">
            <v>5113136</v>
          </cell>
          <cell r="C371">
            <v>4410</v>
          </cell>
          <cell r="D371">
            <v>6825496</v>
          </cell>
          <cell r="E371">
            <v>324</v>
          </cell>
          <cell r="F371">
            <v>228</v>
          </cell>
          <cell r="G371">
            <v>167</v>
          </cell>
          <cell r="H371">
            <v>192</v>
          </cell>
          <cell r="I371">
            <v>218</v>
          </cell>
          <cell r="J371">
            <v>184</v>
          </cell>
          <cell r="K371">
            <v>223</v>
          </cell>
          <cell r="L371">
            <v>176</v>
          </cell>
          <cell r="M371">
            <v>239</v>
          </cell>
        </row>
        <row r="372">
          <cell r="A372">
            <v>5178152</v>
          </cell>
          <cell r="B372">
            <v>5113169</v>
          </cell>
          <cell r="C372">
            <v>4410</v>
          </cell>
          <cell r="D372">
            <v>6823193</v>
          </cell>
          <cell r="E372">
            <v>99</v>
          </cell>
          <cell r="F372">
            <v>81</v>
          </cell>
          <cell r="G372">
            <v>63</v>
          </cell>
          <cell r="H372">
            <v>51</v>
          </cell>
          <cell r="I372">
            <v>110</v>
          </cell>
          <cell r="J372">
            <v>128</v>
          </cell>
          <cell r="K372">
            <v>131</v>
          </cell>
          <cell r="L372">
            <v>197</v>
          </cell>
          <cell r="M372">
            <v>272</v>
          </cell>
        </row>
        <row r="373">
          <cell r="A373">
            <v>5178392</v>
          </cell>
          <cell r="B373">
            <v>5113289</v>
          </cell>
          <cell r="C373">
            <v>4410</v>
          </cell>
          <cell r="D373">
            <v>1752329</v>
          </cell>
          <cell r="E373">
            <v>234</v>
          </cell>
          <cell r="F373">
            <v>195</v>
          </cell>
          <cell r="G373">
            <v>181</v>
          </cell>
          <cell r="H373">
            <v>166</v>
          </cell>
          <cell r="I373">
            <v>142</v>
          </cell>
          <cell r="J373">
            <v>129</v>
          </cell>
          <cell r="K373">
            <v>99</v>
          </cell>
          <cell r="L373">
            <v>173</v>
          </cell>
          <cell r="M373">
            <v>160</v>
          </cell>
        </row>
        <row r="374">
          <cell r="A374">
            <v>5178196</v>
          </cell>
          <cell r="B374">
            <v>5113191</v>
          </cell>
          <cell r="C374">
            <v>4410</v>
          </cell>
          <cell r="D374">
            <v>6822154</v>
          </cell>
          <cell r="E374">
            <v>185</v>
          </cell>
          <cell r="F374">
            <v>148</v>
          </cell>
          <cell r="G374">
            <v>155</v>
          </cell>
          <cell r="H374">
            <v>175</v>
          </cell>
          <cell r="I374">
            <v>145</v>
          </cell>
          <cell r="J374">
            <v>152</v>
          </cell>
          <cell r="K374">
            <v>155</v>
          </cell>
          <cell r="L374">
            <v>151</v>
          </cell>
          <cell r="M374">
            <v>169</v>
          </cell>
        </row>
        <row r="375">
          <cell r="A375">
            <v>5178130</v>
          </cell>
          <cell r="B375">
            <v>5113158</v>
          </cell>
          <cell r="C375">
            <v>4410</v>
          </cell>
          <cell r="D375">
            <v>7129727</v>
          </cell>
          <cell r="E375">
            <v>225</v>
          </cell>
          <cell r="F375">
            <v>175</v>
          </cell>
          <cell r="G375">
            <v>224</v>
          </cell>
          <cell r="H375">
            <v>201</v>
          </cell>
          <cell r="I375">
            <v>214</v>
          </cell>
          <cell r="J375">
            <v>189</v>
          </cell>
          <cell r="K375">
            <v>188</v>
          </cell>
          <cell r="L375">
            <v>204</v>
          </cell>
          <cell r="M375">
            <v>204</v>
          </cell>
        </row>
        <row r="376">
          <cell r="A376">
            <v>5178108</v>
          </cell>
          <cell r="B376">
            <v>5113147</v>
          </cell>
          <cell r="C376">
            <v>4410</v>
          </cell>
          <cell r="D376">
            <v>7128926</v>
          </cell>
          <cell r="E376">
            <v>246</v>
          </cell>
          <cell r="F376">
            <v>174</v>
          </cell>
          <cell r="G376">
            <v>202</v>
          </cell>
          <cell r="H376">
            <v>192</v>
          </cell>
          <cell r="I376">
            <v>186</v>
          </cell>
          <cell r="J376">
            <v>161</v>
          </cell>
          <cell r="K376">
            <v>168</v>
          </cell>
          <cell r="L376">
            <v>180</v>
          </cell>
          <cell r="M376">
            <v>206</v>
          </cell>
        </row>
        <row r="377">
          <cell r="A377">
            <v>5178174</v>
          </cell>
          <cell r="B377">
            <v>5113180</v>
          </cell>
          <cell r="C377">
            <v>4410</v>
          </cell>
          <cell r="D377">
            <v>7315000</v>
          </cell>
          <cell r="E377">
            <v>126</v>
          </cell>
          <cell r="F377">
            <v>116</v>
          </cell>
          <cell r="G377">
            <v>118</v>
          </cell>
          <cell r="H377">
            <v>135</v>
          </cell>
          <cell r="I377">
            <v>156</v>
          </cell>
          <cell r="J377">
            <v>137</v>
          </cell>
          <cell r="K377">
            <v>150</v>
          </cell>
          <cell r="L377">
            <v>133</v>
          </cell>
          <cell r="M377">
            <v>154</v>
          </cell>
        </row>
        <row r="378">
          <cell r="A378">
            <v>5094944</v>
          </cell>
          <cell r="B378">
            <v>5071565</v>
          </cell>
          <cell r="C378">
            <v>4410</v>
          </cell>
          <cell r="D378">
            <v>3655509</v>
          </cell>
          <cell r="E378">
            <v>134</v>
          </cell>
          <cell r="F378">
            <v>104</v>
          </cell>
          <cell r="G378">
            <v>118</v>
          </cell>
          <cell r="H378">
            <v>103</v>
          </cell>
          <cell r="I378">
            <v>106</v>
          </cell>
          <cell r="J378">
            <v>89</v>
          </cell>
          <cell r="K378">
            <v>94</v>
          </cell>
          <cell r="L378">
            <v>102</v>
          </cell>
          <cell r="M378">
            <v>104</v>
          </cell>
        </row>
        <row r="379">
          <cell r="A379">
            <v>5094950</v>
          </cell>
          <cell r="B379">
            <v>5071568</v>
          </cell>
          <cell r="C379">
            <v>4410</v>
          </cell>
          <cell r="D379">
            <v>3655838</v>
          </cell>
          <cell r="E379">
            <v>266</v>
          </cell>
          <cell r="F379">
            <v>213</v>
          </cell>
          <cell r="G379">
            <v>236</v>
          </cell>
          <cell r="H379">
            <v>207</v>
          </cell>
          <cell r="I379">
            <v>250</v>
          </cell>
          <cell r="J379">
            <v>228</v>
          </cell>
          <cell r="K379">
            <v>221</v>
          </cell>
          <cell r="L379">
            <v>228</v>
          </cell>
          <cell r="M379">
            <v>221</v>
          </cell>
        </row>
        <row r="380">
          <cell r="A380">
            <v>5178642</v>
          </cell>
          <cell r="B380">
            <v>5113414</v>
          </cell>
          <cell r="C380">
            <v>4410</v>
          </cell>
          <cell r="D380">
            <v>3655723</v>
          </cell>
          <cell r="E380">
            <v>233</v>
          </cell>
          <cell r="F380">
            <v>206</v>
          </cell>
          <cell r="G380">
            <v>200</v>
          </cell>
          <cell r="H380">
            <v>189</v>
          </cell>
          <cell r="I380">
            <v>273</v>
          </cell>
          <cell r="J380">
            <v>183</v>
          </cell>
          <cell r="K380">
            <v>193</v>
          </cell>
          <cell r="L380">
            <v>172</v>
          </cell>
          <cell r="M380">
            <v>184</v>
          </cell>
        </row>
        <row r="381">
          <cell r="A381">
            <v>5178434</v>
          </cell>
          <cell r="B381">
            <v>5113310</v>
          </cell>
          <cell r="C381">
            <v>4410</v>
          </cell>
          <cell r="D381">
            <v>3645931</v>
          </cell>
          <cell r="E381">
            <v>233</v>
          </cell>
          <cell r="F381">
            <v>206</v>
          </cell>
          <cell r="G381">
            <v>200</v>
          </cell>
          <cell r="H381">
            <v>189</v>
          </cell>
          <cell r="I381">
            <v>273</v>
          </cell>
          <cell r="J381">
            <v>237</v>
          </cell>
          <cell r="K381">
            <v>251</v>
          </cell>
          <cell r="L381">
            <v>224</v>
          </cell>
          <cell r="M381">
            <v>242</v>
          </cell>
        </row>
        <row r="382">
          <cell r="A382">
            <v>5178512</v>
          </cell>
          <cell r="B382">
            <v>5113349</v>
          </cell>
          <cell r="C382">
            <v>4410</v>
          </cell>
          <cell r="D382">
            <v>7115989</v>
          </cell>
          <cell r="E382">
            <v>233</v>
          </cell>
          <cell r="F382">
            <v>206</v>
          </cell>
          <cell r="G382">
            <v>200</v>
          </cell>
          <cell r="H382">
            <v>189</v>
          </cell>
          <cell r="I382">
            <v>273</v>
          </cell>
          <cell r="J382">
            <v>237</v>
          </cell>
          <cell r="K382">
            <v>251</v>
          </cell>
          <cell r="L382">
            <v>224</v>
          </cell>
          <cell r="M382">
            <v>242</v>
          </cell>
        </row>
        <row r="383">
          <cell r="A383">
            <v>5178728</v>
          </cell>
          <cell r="B383">
            <v>5113457</v>
          </cell>
          <cell r="C383">
            <v>4410</v>
          </cell>
          <cell r="D383">
            <v>721614</v>
          </cell>
          <cell r="E383">
            <v>233</v>
          </cell>
          <cell r="F383">
            <v>206</v>
          </cell>
          <cell r="G383">
            <v>200</v>
          </cell>
          <cell r="H383">
            <v>144</v>
          </cell>
          <cell r="I383">
            <v>213</v>
          </cell>
          <cell r="J383">
            <v>183</v>
          </cell>
          <cell r="K383">
            <v>193</v>
          </cell>
          <cell r="L383">
            <v>172</v>
          </cell>
          <cell r="M383">
            <v>475</v>
          </cell>
        </row>
        <row r="384">
          <cell r="A384">
            <v>5178940</v>
          </cell>
          <cell r="B384">
            <v>5113563</v>
          </cell>
          <cell r="C384">
            <v>4410</v>
          </cell>
          <cell r="D384">
            <v>1691953</v>
          </cell>
          <cell r="E384">
            <v>466</v>
          </cell>
          <cell r="F384">
            <v>412</v>
          </cell>
          <cell r="G384">
            <v>200</v>
          </cell>
          <cell r="H384">
            <v>189</v>
          </cell>
          <cell r="I384">
            <v>273</v>
          </cell>
          <cell r="J384">
            <v>237</v>
          </cell>
          <cell r="K384">
            <v>251</v>
          </cell>
          <cell r="L384">
            <v>224</v>
          </cell>
          <cell r="M384">
            <v>216</v>
          </cell>
        </row>
        <row r="385">
          <cell r="A385">
            <v>5178830</v>
          </cell>
          <cell r="B385">
            <v>5113508</v>
          </cell>
          <cell r="C385">
            <v>4410</v>
          </cell>
          <cell r="D385">
            <v>7103282</v>
          </cell>
          <cell r="E385">
            <v>233</v>
          </cell>
          <cell r="F385">
            <v>206</v>
          </cell>
          <cell r="G385">
            <v>200</v>
          </cell>
          <cell r="H385">
            <v>144</v>
          </cell>
          <cell r="I385">
            <v>213</v>
          </cell>
          <cell r="J385">
            <v>183</v>
          </cell>
          <cell r="K385">
            <v>193</v>
          </cell>
          <cell r="L385">
            <v>172</v>
          </cell>
          <cell r="M385">
            <v>269</v>
          </cell>
        </row>
        <row r="386">
          <cell r="A386">
            <v>5178452</v>
          </cell>
          <cell r="B386">
            <v>5113319</v>
          </cell>
          <cell r="C386">
            <v>4410</v>
          </cell>
          <cell r="D386">
            <v>7314095</v>
          </cell>
          <cell r="E386">
            <v>233</v>
          </cell>
          <cell r="F386">
            <v>206</v>
          </cell>
          <cell r="G386">
            <v>200</v>
          </cell>
          <cell r="H386">
            <v>189</v>
          </cell>
          <cell r="I386">
            <v>273</v>
          </cell>
          <cell r="J386">
            <v>237</v>
          </cell>
          <cell r="K386">
            <v>251</v>
          </cell>
          <cell r="L386">
            <v>224</v>
          </cell>
          <cell r="M386">
            <v>128</v>
          </cell>
        </row>
        <row r="387">
          <cell r="A387">
            <v>5094960</v>
          </cell>
          <cell r="B387">
            <v>5071573</v>
          </cell>
          <cell r="C387">
            <v>4410</v>
          </cell>
          <cell r="D387">
            <v>3639899</v>
          </cell>
          <cell r="E387">
            <v>246</v>
          </cell>
          <cell r="F387">
            <v>130</v>
          </cell>
          <cell r="G387">
            <v>145</v>
          </cell>
          <cell r="H387">
            <v>104</v>
          </cell>
          <cell r="I387">
            <v>126</v>
          </cell>
          <cell r="J387">
            <v>93</v>
          </cell>
          <cell r="K387">
            <v>133</v>
          </cell>
          <cell r="L387">
            <v>698</v>
          </cell>
          <cell r="M387">
            <v>528</v>
          </cell>
        </row>
        <row r="388">
          <cell r="A388">
            <v>5178708</v>
          </cell>
          <cell r="B388">
            <v>5113447</v>
          </cell>
          <cell r="C388">
            <v>4410</v>
          </cell>
          <cell r="D388">
            <v>3367065</v>
          </cell>
          <cell r="E388">
            <v>1145</v>
          </cell>
          <cell r="F388">
            <v>307</v>
          </cell>
          <cell r="G388">
            <v>295</v>
          </cell>
          <cell r="H388">
            <v>339</v>
          </cell>
          <cell r="I388">
            <v>357</v>
          </cell>
          <cell r="J388">
            <v>314</v>
          </cell>
          <cell r="K388">
            <v>940</v>
          </cell>
          <cell r="L388">
            <v>1023</v>
          </cell>
          <cell r="M388">
            <v>1107</v>
          </cell>
        </row>
        <row r="389">
          <cell r="A389">
            <v>5178768</v>
          </cell>
          <cell r="B389">
            <v>5113477</v>
          </cell>
          <cell r="C389">
            <v>4410</v>
          </cell>
          <cell r="D389">
            <v>3526774</v>
          </cell>
          <cell r="E389">
            <v>92</v>
          </cell>
          <cell r="F389">
            <v>42</v>
          </cell>
          <cell r="G389">
            <v>69</v>
          </cell>
          <cell r="H389">
            <v>218</v>
          </cell>
          <cell r="I389">
            <v>251</v>
          </cell>
          <cell r="J389">
            <v>227</v>
          </cell>
          <cell r="K389">
            <v>213</v>
          </cell>
          <cell r="L389">
            <v>122</v>
          </cell>
          <cell r="M389">
            <v>126</v>
          </cell>
        </row>
        <row r="390">
          <cell r="A390">
            <v>5178554</v>
          </cell>
          <cell r="B390">
            <v>5113370</v>
          </cell>
          <cell r="C390">
            <v>4410</v>
          </cell>
          <cell r="D390">
            <v>3507294</v>
          </cell>
          <cell r="E390">
            <v>137</v>
          </cell>
          <cell r="F390">
            <v>124</v>
          </cell>
          <cell r="G390">
            <v>124</v>
          </cell>
          <cell r="H390">
            <v>161</v>
          </cell>
          <cell r="I390">
            <v>178</v>
          </cell>
          <cell r="J390">
            <v>147</v>
          </cell>
          <cell r="K390">
            <v>162</v>
          </cell>
          <cell r="L390">
            <v>151</v>
          </cell>
          <cell r="M390">
            <v>180</v>
          </cell>
        </row>
        <row r="391">
          <cell r="A391">
            <v>5178960</v>
          </cell>
          <cell r="B391">
            <v>5113573</v>
          </cell>
          <cell r="C391">
            <v>4410</v>
          </cell>
          <cell r="D391">
            <v>3201977</v>
          </cell>
          <cell r="E391">
            <v>121</v>
          </cell>
          <cell r="F391">
            <v>63</v>
          </cell>
          <cell r="G391">
            <v>136</v>
          </cell>
          <cell r="H391">
            <v>101</v>
          </cell>
          <cell r="I391">
            <v>129</v>
          </cell>
          <cell r="J391">
            <v>111</v>
          </cell>
          <cell r="K391">
            <v>0</v>
          </cell>
          <cell r="L391">
            <v>261</v>
          </cell>
          <cell r="M391">
            <v>189</v>
          </cell>
        </row>
        <row r="392">
          <cell r="A392">
            <v>5178872</v>
          </cell>
          <cell r="B392">
            <v>5113529</v>
          </cell>
          <cell r="C392">
            <v>4410</v>
          </cell>
          <cell r="D392">
            <v>7117671</v>
          </cell>
          <cell r="E392">
            <v>215</v>
          </cell>
          <cell r="F392">
            <v>186</v>
          </cell>
          <cell r="G392">
            <v>151</v>
          </cell>
          <cell r="H392">
            <v>156</v>
          </cell>
          <cell r="I392">
            <v>157</v>
          </cell>
          <cell r="J392">
            <v>176</v>
          </cell>
          <cell r="K392">
            <v>190</v>
          </cell>
          <cell r="L392">
            <v>196</v>
          </cell>
          <cell r="M392">
            <v>211</v>
          </cell>
        </row>
        <row r="393">
          <cell r="A393">
            <v>5094952</v>
          </cell>
          <cell r="B393">
            <v>5071569</v>
          </cell>
          <cell r="C393">
            <v>4410</v>
          </cell>
          <cell r="D393">
            <v>5317774</v>
          </cell>
          <cell r="E393">
            <v>108</v>
          </cell>
          <cell r="F393">
            <v>99</v>
          </cell>
          <cell r="G393">
            <v>76</v>
          </cell>
          <cell r="H393">
            <v>70</v>
          </cell>
          <cell r="I393">
            <v>67</v>
          </cell>
          <cell r="J393">
            <v>65</v>
          </cell>
          <cell r="K393">
            <v>68</v>
          </cell>
          <cell r="L393">
            <v>65</v>
          </cell>
          <cell r="M393">
            <v>66</v>
          </cell>
        </row>
        <row r="394">
          <cell r="A394">
            <v>5178686</v>
          </cell>
          <cell r="B394">
            <v>5113436</v>
          </cell>
          <cell r="C394">
            <v>4410</v>
          </cell>
          <cell r="D394">
            <v>5383914</v>
          </cell>
          <cell r="E394">
            <v>332</v>
          </cell>
          <cell r="F394">
            <v>267</v>
          </cell>
          <cell r="G394">
            <v>302</v>
          </cell>
          <cell r="H394">
            <v>235</v>
          </cell>
          <cell r="I394">
            <v>256</v>
          </cell>
          <cell r="J394">
            <v>245</v>
          </cell>
          <cell r="K394">
            <v>254</v>
          </cell>
          <cell r="L394">
            <v>272</v>
          </cell>
          <cell r="M394">
            <v>295</v>
          </cell>
        </row>
        <row r="395">
          <cell r="A395">
            <v>5178664</v>
          </cell>
          <cell r="B395">
            <v>5113425</v>
          </cell>
          <cell r="C395">
            <v>4410</v>
          </cell>
          <cell r="D395">
            <v>16007568</v>
          </cell>
          <cell r="E395">
            <v>261</v>
          </cell>
          <cell r="F395">
            <v>239</v>
          </cell>
          <cell r="G395">
            <v>226</v>
          </cell>
          <cell r="H395">
            <v>237</v>
          </cell>
          <cell r="I395">
            <v>237</v>
          </cell>
          <cell r="J395">
            <v>236</v>
          </cell>
          <cell r="K395">
            <v>37</v>
          </cell>
          <cell r="L395">
            <v>175</v>
          </cell>
          <cell r="M395">
            <v>210</v>
          </cell>
        </row>
        <row r="396">
          <cell r="A396">
            <v>5094958</v>
          </cell>
          <cell r="B396">
            <v>5071572</v>
          </cell>
          <cell r="C396">
            <v>4410</v>
          </cell>
          <cell r="D396">
            <v>10276205</v>
          </cell>
          <cell r="E396">
            <v>331</v>
          </cell>
          <cell r="F396">
            <v>538</v>
          </cell>
          <cell r="G396">
            <v>602</v>
          </cell>
          <cell r="H396">
            <v>180</v>
          </cell>
          <cell r="I396">
            <v>12</v>
          </cell>
          <cell r="J396">
            <v>21</v>
          </cell>
          <cell r="K396">
            <v>479</v>
          </cell>
          <cell r="L396">
            <v>678</v>
          </cell>
          <cell r="M396">
            <v>137</v>
          </cell>
        </row>
        <row r="397">
          <cell r="A397">
            <v>5178598</v>
          </cell>
          <cell r="B397">
            <v>5113392</v>
          </cell>
          <cell r="C397">
            <v>4410</v>
          </cell>
          <cell r="D397">
            <v>8913502</v>
          </cell>
          <cell r="E397">
            <v>163</v>
          </cell>
          <cell r="F397">
            <v>131</v>
          </cell>
          <cell r="G397">
            <v>132</v>
          </cell>
          <cell r="H397">
            <v>123</v>
          </cell>
          <cell r="I397">
            <v>128</v>
          </cell>
          <cell r="J397">
            <v>123</v>
          </cell>
          <cell r="K397">
            <v>142</v>
          </cell>
          <cell r="L397">
            <v>133</v>
          </cell>
          <cell r="M397">
            <v>129</v>
          </cell>
        </row>
        <row r="398">
          <cell r="A398">
            <v>5094942</v>
          </cell>
          <cell r="B398">
            <v>5071564</v>
          </cell>
          <cell r="C398">
            <v>4410</v>
          </cell>
          <cell r="D398">
            <v>34728294</v>
          </cell>
          <cell r="E398">
            <v>34</v>
          </cell>
          <cell r="F398">
            <v>87</v>
          </cell>
          <cell r="G398">
            <v>83</v>
          </cell>
          <cell r="H398">
            <v>39</v>
          </cell>
          <cell r="I398">
            <v>44</v>
          </cell>
          <cell r="J398">
            <v>34</v>
          </cell>
          <cell r="K398">
            <v>25</v>
          </cell>
          <cell r="L398">
            <v>27</v>
          </cell>
          <cell r="M398">
            <v>23</v>
          </cell>
        </row>
        <row r="399">
          <cell r="A399">
            <v>5178490</v>
          </cell>
          <cell r="B399">
            <v>5113338</v>
          </cell>
          <cell r="C399">
            <v>4410</v>
          </cell>
          <cell r="D399">
            <v>1876871</v>
          </cell>
          <cell r="E399">
            <v>218</v>
          </cell>
          <cell r="F399">
            <v>196</v>
          </cell>
          <cell r="G399">
            <v>193</v>
          </cell>
          <cell r="H399">
            <v>177</v>
          </cell>
          <cell r="I399">
            <v>191</v>
          </cell>
          <cell r="J399">
            <v>173</v>
          </cell>
          <cell r="K399">
            <v>191</v>
          </cell>
          <cell r="L399">
            <v>201</v>
          </cell>
          <cell r="M399">
            <v>225</v>
          </cell>
        </row>
        <row r="400">
          <cell r="A400">
            <v>5178748</v>
          </cell>
          <cell r="B400">
            <v>5113467</v>
          </cell>
          <cell r="C400">
            <v>4410</v>
          </cell>
          <cell r="D400">
            <v>1889908</v>
          </cell>
          <cell r="E400">
            <v>161</v>
          </cell>
          <cell r="F400">
            <v>67</v>
          </cell>
          <cell r="G400">
            <v>44</v>
          </cell>
          <cell r="H400">
            <v>48</v>
          </cell>
          <cell r="I400">
            <v>48</v>
          </cell>
          <cell r="J400">
            <v>48</v>
          </cell>
          <cell r="K400">
            <v>50</v>
          </cell>
          <cell r="L400">
            <v>98</v>
          </cell>
          <cell r="M400">
            <v>173</v>
          </cell>
        </row>
        <row r="401">
          <cell r="A401">
            <v>5178620</v>
          </cell>
          <cell r="B401">
            <v>5113403</v>
          </cell>
          <cell r="C401">
            <v>4410</v>
          </cell>
          <cell r="D401">
            <v>2951300</v>
          </cell>
          <cell r="E401">
            <v>169</v>
          </cell>
          <cell r="F401">
            <v>130</v>
          </cell>
          <cell r="G401">
            <v>98</v>
          </cell>
          <cell r="H401">
            <v>120</v>
          </cell>
          <cell r="I401">
            <v>131</v>
          </cell>
          <cell r="J401">
            <v>122</v>
          </cell>
          <cell r="K401">
            <v>106</v>
          </cell>
          <cell r="L401">
            <v>114</v>
          </cell>
          <cell r="M401">
            <v>97</v>
          </cell>
        </row>
        <row r="402">
          <cell r="A402">
            <v>5094934</v>
          </cell>
          <cell r="B402">
            <v>5071560</v>
          </cell>
          <cell r="C402">
            <v>4410</v>
          </cell>
          <cell r="D402">
            <v>1449661</v>
          </cell>
          <cell r="E402">
            <v>91</v>
          </cell>
          <cell r="F402">
            <v>74</v>
          </cell>
          <cell r="G402">
            <v>115</v>
          </cell>
          <cell r="H402">
            <v>132</v>
          </cell>
          <cell r="I402">
            <v>152</v>
          </cell>
          <cell r="J402">
            <v>120</v>
          </cell>
          <cell r="K402">
            <v>94</v>
          </cell>
          <cell r="L402">
            <v>107</v>
          </cell>
          <cell r="M402">
            <v>109</v>
          </cell>
        </row>
        <row r="403">
          <cell r="A403">
            <v>5094936</v>
          </cell>
          <cell r="B403">
            <v>5071561</v>
          </cell>
          <cell r="C403">
            <v>4410</v>
          </cell>
          <cell r="D403">
            <v>1692118</v>
          </cell>
          <cell r="E403">
            <v>314</v>
          </cell>
          <cell r="F403">
            <v>90</v>
          </cell>
          <cell r="G403">
            <v>207</v>
          </cell>
          <cell r="H403">
            <v>191</v>
          </cell>
          <cell r="I403">
            <v>202</v>
          </cell>
          <cell r="J403">
            <v>174</v>
          </cell>
          <cell r="K403">
            <v>233</v>
          </cell>
          <cell r="L403">
            <v>332</v>
          </cell>
          <cell r="M403">
            <v>320</v>
          </cell>
        </row>
        <row r="404">
          <cell r="A404">
            <v>5094954</v>
          </cell>
          <cell r="B404">
            <v>5071570</v>
          </cell>
          <cell r="C404">
            <v>4410</v>
          </cell>
          <cell r="D404">
            <v>2950688</v>
          </cell>
          <cell r="E404">
            <v>930</v>
          </cell>
          <cell r="F404">
            <v>725</v>
          </cell>
          <cell r="G404">
            <v>863</v>
          </cell>
          <cell r="H404">
            <v>809</v>
          </cell>
          <cell r="I404">
            <v>872</v>
          </cell>
          <cell r="J404">
            <v>703</v>
          </cell>
          <cell r="K404">
            <v>680</v>
          </cell>
          <cell r="L404">
            <v>741</v>
          </cell>
          <cell r="M404">
            <v>772</v>
          </cell>
        </row>
        <row r="405">
          <cell r="A405">
            <v>5178982</v>
          </cell>
          <cell r="B405">
            <v>5113584</v>
          </cell>
          <cell r="C405">
            <v>4410</v>
          </cell>
          <cell r="D405">
            <v>1789741</v>
          </cell>
          <cell r="E405">
            <v>188</v>
          </cell>
          <cell r="F405">
            <v>159</v>
          </cell>
          <cell r="G405">
            <v>105</v>
          </cell>
          <cell r="H405">
            <v>74</v>
          </cell>
          <cell r="I405">
            <v>74</v>
          </cell>
          <cell r="J405">
            <v>67</v>
          </cell>
          <cell r="K405">
            <v>72</v>
          </cell>
          <cell r="L405">
            <v>70</v>
          </cell>
          <cell r="M405">
            <v>97</v>
          </cell>
        </row>
        <row r="406">
          <cell r="A406">
            <v>5178894</v>
          </cell>
          <cell r="B406">
            <v>5113540</v>
          </cell>
          <cell r="C406">
            <v>4410</v>
          </cell>
          <cell r="D406">
            <v>1676015</v>
          </cell>
          <cell r="E406">
            <v>199</v>
          </cell>
          <cell r="F406">
            <v>356</v>
          </cell>
          <cell r="G406">
            <v>374</v>
          </cell>
          <cell r="H406">
            <v>154</v>
          </cell>
          <cell r="I406">
            <v>190</v>
          </cell>
          <cell r="J406">
            <v>173</v>
          </cell>
          <cell r="K406">
            <v>186</v>
          </cell>
          <cell r="L406">
            <v>182</v>
          </cell>
          <cell r="M406">
            <v>224</v>
          </cell>
        </row>
        <row r="407">
          <cell r="A407">
            <v>5178576</v>
          </cell>
          <cell r="B407">
            <v>5113381</v>
          </cell>
          <cell r="C407">
            <v>4410</v>
          </cell>
          <cell r="D407">
            <v>2953743</v>
          </cell>
          <cell r="E407">
            <v>225</v>
          </cell>
          <cell r="F407">
            <v>166</v>
          </cell>
          <cell r="G407">
            <v>190</v>
          </cell>
          <cell r="H407">
            <v>161</v>
          </cell>
          <cell r="I407">
            <v>210</v>
          </cell>
          <cell r="J407">
            <v>187</v>
          </cell>
          <cell r="K407">
            <v>209</v>
          </cell>
          <cell r="L407">
            <v>195</v>
          </cell>
          <cell r="M407">
            <v>448</v>
          </cell>
        </row>
        <row r="408">
          <cell r="A408">
            <v>5094956</v>
          </cell>
          <cell r="B408">
            <v>5071571</v>
          </cell>
          <cell r="C408">
            <v>4410</v>
          </cell>
          <cell r="D408">
            <v>1729120</v>
          </cell>
          <cell r="E408">
            <v>383</v>
          </cell>
          <cell r="F408">
            <v>279</v>
          </cell>
          <cell r="G408">
            <v>329</v>
          </cell>
          <cell r="H408">
            <v>311</v>
          </cell>
          <cell r="I408">
            <v>325</v>
          </cell>
          <cell r="J408">
            <v>261</v>
          </cell>
          <cell r="K408">
            <v>272</v>
          </cell>
          <cell r="L408">
            <v>283</v>
          </cell>
          <cell r="M408">
            <v>276</v>
          </cell>
        </row>
        <row r="409">
          <cell r="A409">
            <v>5178852</v>
          </cell>
          <cell r="B409">
            <v>5113519</v>
          </cell>
          <cell r="C409">
            <v>4410</v>
          </cell>
          <cell r="D409">
            <v>1751649</v>
          </cell>
          <cell r="E409">
            <v>232</v>
          </cell>
          <cell r="F409">
            <v>173</v>
          </cell>
          <cell r="G409">
            <v>134</v>
          </cell>
          <cell r="H409">
            <v>92</v>
          </cell>
          <cell r="I409">
            <v>127</v>
          </cell>
          <cell r="J409">
            <v>269</v>
          </cell>
          <cell r="K409">
            <v>138</v>
          </cell>
          <cell r="L409">
            <v>190</v>
          </cell>
          <cell r="M409">
            <v>178</v>
          </cell>
        </row>
        <row r="410">
          <cell r="A410">
            <v>5179004</v>
          </cell>
          <cell r="B410">
            <v>5113595</v>
          </cell>
          <cell r="C410">
            <v>4410</v>
          </cell>
          <cell r="D410">
            <v>6824002</v>
          </cell>
          <cell r="E410">
            <v>56</v>
          </cell>
          <cell r="F410">
            <v>29</v>
          </cell>
          <cell r="G410">
            <v>81</v>
          </cell>
          <cell r="H410">
            <v>109</v>
          </cell>
          <cell r="I410">
            <v>304</v>
          </cell>
          <cell r="J410">
            <v>91</v>
          </cell>
          <cell r="K410">
            <v>60</v>
          </cell>
          <cell r="L410">
            <v>15</v>
          </cell>
          <cell r="M410">
            <v>31</v>
          </cell>
        </row>
        <row r="411">
          <cell r="A411">
            <v>5178790</v>
          </cell>
          <cell r="B411">
            <v>5113488</v>
          </cell>
          <cell r="C411">
            <v>4410</v>
          </cell>
          <cell r="D411">
            <v>6823599</v>
          </cell>
          <cell r="E411">
            <v>106</v>
          </cell>
          <cell r="F411">
            <v>108</v>
          </cell>
          <cell r="G411">
            <v>93</v>
          </cell>
          <cell r="H411">
            <v>97</v>
          </cell>
          <cell r="I411">
            <v>104</v>
          </cell>
          <cell r="J411">
            <v>82</v>
          </cell>
          <cell r="K411">
            <v>109</v>
          </cell>
          <cell r="L411">
            <v>123</v>
          </cell>
          <cell r="M411">
            <v>101</v>
          </cell>
        </row>
        <row r="412">
          <cell r="A412">
            <v>5178472</v>
          </cell>
          <cell r="B412">
            <v>5113329</v>
          </cell>
          <cell r="C412">
            <v>4410</v>
          </cell>
          <cell r="D412">
            <v>7104687</v>
          </cell>
          <cell r="E412">
            <v>92</v>
          </cell>
          <cell r="F412">
            <v>81</v>
          </cell>
          <cell r="G412">
            <v>83</v>
          </cell>
          <cell r="H412">
            <v>87</v>
          </cell>
          <cell r="I412">
            <v>131</v>
          </cell>
          <cell r="J412">
            <v>121</v>
          </cell>
          <cell r="K412">
            <v>130</v>
          </cell>
          <cell r="L412">
            <v>126</v>
          </cell>
          <cell r="M412">
            <v>107</v>
          </cell>
        </row>
        <row r="413">
          <cell r="A413">
            <v>5094938</v>
          </cell>
          <cell r="B413">
            <v>5071562</v>
          </cell>
          <cell r="C413">
            <v>4410</v>
          </cell>
          <cell r="D413">
            <v>7727711</v>
          </cell>
          <cell r="E413">
            <v>256</v>
          </cell>
          <cell r="F413">
            <v>215</v>
          </cell>
          <cell r="G413">
            <v>238</v>
          </cell>
          <cell r="H413">
            <v>199</v>
          </cell>
          <cell r="I413">
            <v>211</v>
          </cell>
          <cell r="J413">
            <v>193</v>
          </cell>
          <cell r="K413">
            <v>202</v>
          </cell>
          <cell r="L413">
            <v>228</v>
          </cell>
          <cell r="M413">
            <v>211</v>
          </cell>
        </row>
        <row r="414">
          <cell r="A414">
            <v>5178812</v>
          </cell>
          <cell r="B414">
            <v>5113499</v>
          </cell>
          <cell r="C414">
            <v>4410</v>
          </cell>
          <cell r="D414">
            <v>7130291</v>
          </cell>
          <cell r="E414">
            <v>472</v>
          </cell>
          <cell r="F414">
            <v>432</v>
          </cell>
          <cell r="G414">
            <v>478</v>
          </cell>
          <cell r="H414">
            <v>463</v>
          </cell>
          <cell r="I414">
            <v>491</v>
          </cell>
          <cell r="J414">
            <v>410</v>
          </cell>
          <cell r="K414">
            <v>437</v>
          </cell>
          <cell r="L414">
            <v>605</v>
          </cell>
          <cell r="M414">
            <v>450</v>
          </cell>
        </row>
        <row r="415">
          <cell r="A415">
            <v>5178532</v>
          </cell>
          <cell r="B415">
            <v>5113359</v>
          </cell>
          <cell r="C415">
            <v>4410</v>
          </cell>
          <cell r="D415">
            <v>7104777</v>
          </cell>
          <cell r="E415">
            <v>507</v>
          </cell>
          <cell r="F415">
            <v>328</v>
          </cell>
          <cell r="G415">
            <v>235</v>
          </cell>
          <cell r="H415">
            <v>218</v>
          </cell>
          <cell r="I415">
            <v>196</v>
          </cell>
          <cell r="J415">
            <v>165</v>
          </cell>
          <cell r="K415">
            <v>159</v>
          </cell>
          <cell r="L415">
            <v>182</v>
          </cell>
          <cell r="M415">
            <v>205</v>
          </cell>
        </row>
        <row r="416">
          <cell r="A416">
            <v>5178914</v>
          </cell>
          <cell r="B416">
            <v>5113550</v>
          </cell>
          <cell r="C416">
            <v>4410</v>
          </cell>
          <cell r="D416">
            <v>70006355</v>
          </cell>
          <cell r="E416">
            <v>144</v>
          </cell>
          <cell r="F416">
            <v>123</v>
          </cell>
          <cell r="G416">
            <v>127</v>
          </cell>
          <cell r="H416">
            <v>142</v>
          </cell>
          <cell r="I416">
            <v>143</v>
          </cell>
          <cell r="J416">
            <v>134</v>
          </cell>
          <cell r="K416">
            <v>142</v>
          </cell>
          <cell r="L416">
            <v>159</v>
          </cell>
          <cell r="M416">
            <v>139</v>
          </cell>
        </row>
        <row r="417">
          <cell r="A417">
            <v>5094940</v>
          </cell>
          <cell r="B417">
            <v>5071563</v>
          </cell>
          <cell r="C417">
            <v>4410</v>
          </cell>
          <cell r="D417">
            <v>3656133</v>
          </cell>
          <cell r="E417">
            <v>224</v>
          </cell>
          <cell r="F417">
            <v>177</v>
          </cell>
          <cell r="G417">
            <v>207</v>
          </cell>
          <cell r="H417">
            <v>179</v>
          </cell>
          <cell r="I417">
            <v>196</v>
          </cell>
          <cell r="J417">
            <v>170</v>
          </cell>
          <cell r="K417">
            <v>167</v>
          </cell>
          <cell r="L417">
            <v>186</v>
          </cell>
          <cell r="M417">
            <v>173</v>
          </cell>
        </row>
        <row r="418">
          <cell r="A418">
            <v>5179386</v>
          </cell>
          <cell r="B418">
            <v>5113786</v>
          </cell>
          <cell r="C418">
            <v>4410</v>
          </cell>
          <cell r="E418">
            <v>231</v>
          </cell>
          <cell r="F418">
            <v>206</v>
          </cell>
          <cell r="G418">
            <v>198</v>
          </cell>
          <cell r="H418">
            <v>176</v>
          </cell>
          <cell r="I418">
            <v>229</v>
          </cell>
          <cell r="J418">
            <v>198</v>
          </cell>
          <cell r="K418">
            <v>211</v>
          </cell>
          <cell r="L418">
            <v>191</v>
          </cell>
          <cell r="M418">
            <v>203</v>
          </cell>
        </row>
        <row r="419">
          <cell r="A419">
            <v>5179370</v>
          </cell>
          <cell r="B419">
            <v>5113778</v>
          </cell>
          <cell r="C419">
            <v>4410</v>
          </cell>
          <cell r="E419">
            <v>246</v>
          </cell>
          <cell r="F419">
            <v>220</v>
          </cell>
          <cell r="G419">
            <v>211</v>
          </cell>
          <cell r="H419">
            <v>188</v>
          </cell>
          <cell r="I419">
            <v>245</v>
          </cell>
          <cell r="J419">
            <v>211</v>
          </cell>
          <cell r="K419">
            <v>225</v>
          </cell>
          <cell r="L419">
            <v>203</v>
          </cell>
          <cell r="M419">
            <v>217</v>
          </cell>
        </row>
        <row r="420">
          <cell r="A420">
            <v>5179382</v>
          </cell>
          <cell r="B420">
            <v>5113784</v>
          </cell>
          <cell r="C420">
            <v>4410</v>
          </cell>
          <cell r="D420">
            <v>3652567</v>
          </cell>
          <cell r="E420">
            <v>172</v>
          </cell>
          <cell r="F420">
            <v>152</v>
          </cell>
          <cell r="G420">
            <v>148</v>
          </cell>
          <cell r="H420">
            <v>144</v>
          </cell>
          <cell r="I420">
            <v>213</v>
          </cell>
          <cell r="J420">
            <v>183</v>
          </cell>
          <cell r="K420">
            <v>193</v>
          </cell>
          <cell r="L420">
            <v>172</v>
          </cell>
          <cell r="M420">
            <v>184</v>
          </cell>
        </row>
        <row r="421">
          <cell r="A421">
            <v>5179384</v>
          </cell>
          <cell r="B421">
            <v>5113785</v>
          </cell>
          <cell r="C421">
            <v>4410</v>
          </cell>
          <cell r="D421">
            <v>16009352</v>
          </cell>
          <cell r="E421">
            <v>233</v>
          </cell>
          <cell r="F421">
            <v>206</v>
          </cell>
          <cell r="G421">
            <v>200</v>
          </cell>
          <cell r="H421">
            <v>189</v>
          </cell>
          <cell r="I421">
            <v>273</v>
          </cell>
          <cell r="J421">
            <v>237</v>
          </cell>
          <cell r="K421">
            <v>251</v>
          </cell>
          <cell r="L421">
            <v>224</v>
          </cell>
          <cell r="M421">
            <v>149</v>
          </cell>
        </row>
        <row r="422">
          <cell r="A422">
            <v>5179090</v>
          </cell>
          <cell r="B422">
            <v>5113638</v>
          </cell>
          <cell r="C422">
            <v>4410</v>
          </cell>
          <cell r="D422">
            <v>6821038</v>
          </cell>
          <cell r="E422">
            <v>233</v>
          </cell>
          <cell r="F422">
            <v>206</v>
          </cell>
          <cell r="G422">
            <v>200</v>
          </cell>
          <cell r="H422">
            <v>189</v>
          </cell>
          <cell r="I422">
            <v>273</v>
          </cell>
          <cell r="J422">
            <v>212</v>
          </cell>
          <cell r="K422">
            <v>100</v>
          </cell>
          <cell r="L422">
            <v>103</v>
          </cell>
          <cell r="M422">
            <v>114</v>
          </cell>
        </row>
        <row r="423">
          <cell r="A423">
            <v>5179332</v>
          </cell>
          <cell r="B423">
            <v>5113759</v>
          </cell>
          <cell r="C423">
            <v>4410</v>
          </cell>
          <cell r="D423">
            <v>1502247</v>
          </cell>
          <cell r="E423">
            <v>342</v>
          </cell>
          <cell r="F423">
            <v>618</v>
          </cell>
          <cell r="G423">
            <v>330</v>
          </cell>
          <cell r="H423">
            <v>321</v>
          </cell>
          <cell r="I423">
            <v>341</v>
          </cell>
          <cell r="J423">
            <v>311</v>
          </cell>
          <cell r="K423">
            <v>313</v>
          </cell>
          <cell r="L423">
            <v>303</v>
          </cell>
          <cell r="M423">
            <v>328</v>
          </cell>
        </row>
        <row r="424">
          <cell r="A424">
            <v>5179112</v>
          </cell>
          <cell r="B424">
            <v>5113649</v>
          </cell>
          <cell r="C424">
            <v>4410</v>
          </cell>
          <cell r="D424">
            <v>2951262</v>
          </cell>
          <cell r="E424">
            <v>100</v>
          </cell>
          <cell r="F424">
            <v>82</v>
          </cell>
          <cell r="G424">
            <v>98</v>
          </cell>
          <cell r="H424">
            <v>90</v>
          </cell>
          <cell r="I424">
            <v>91</v>
          </cell>
          <cell r="J424">
            <v>86</v>
          </cell>
          <cell r="K424">
            <v>96</v>
          </cell>
          <cell r="L424">
            <v>100</v>
          </cell>
          <cell r="M424">
            <v>95</v>
          </cell>
        </row>
        <row r="425">
          <cell r="A425">
            <v>5179200</v>
          </cell>
          <cell r="B425">
            <v>5113693</v>
          </cell>
          <cell r="C425">
            <v>4410</v>
          </cell>
          <cell r="D425">
            <v>1692334</v>
          </cell>
          <cell r="E425">
            <v>268</v>
          </cell>
          <cell r="F425">
            <v>229</v>
          </cell>
          <cell r="G425">
            <v>255</v>
          </cell>
          <cell r="H425">
            <v>248</v>
          </cell>
          <cell r="I425">
            <v>232</v>
          </cell>
          <cell r="J425">
            <v>218</v>
          </cell>
          <cell r="K425">
            <v>224</v>
          </cell>
          <cell r="L425">
            <v>251</v>
          </cell>
          <cell r="M425">
            <v>288</v>
          </cell>
        </row>
        <row r="426">
          <cell r="A426">
            <v>5179046</v>
          </cell>
          <cell r="B426">
            <v>5113616</v>
          </cell>
          <cell r="C426">
            <v>4410</v>
          </cell>
          <cell r="D426">
            <v>6822055</v>
          </cell>
          <cell r="E426">
            <v>186</v>
          </cell>
          <cell r="F426">
            <v>156</v>
          </cell>
          <cell r="G426">
            <v>165</v>
          </cell>
          <cell r="H426">
            <v>166</v>
          </cell>
          <cell r="I426">
            <v>177</v>
          </cell>
          <cell r="J426">
            <v>171</v>
          </cell>
          <cell r="K426">
            <v>171</v>
          </cell>
          <cell r="L426">
            <v>164</v>
          </cell>
          <cell r="M426">
            <v>186</v>
          </cell>
        </row>
        <row r="427">
          <cell r="A427">
            <v>5179158</v>
          </cell>
          <cell r="B427">
            <v>5113672</v>
          </cell>
          <cell r="C427">
            <v>4410</v>
          </cell>
          <cell r="D427">
            <v>3741358</v>
          </cell>
          <cell r="E427">
            <v>185</v>
          </cell>
          <cell r="F427">
            <v>152</v>
          </cell>
          <cell r="G427">
            <v>153</v>
          </cell>
          <cell r="H427">
            <v>190</v>
          </cell>
          <cell r="I427">
            <v>180</v>
          </cell>
          <cell r="J427">
            <v>158</v>
          </cell>
          <cell r="K427">
            <v>68</v>
          </cell>
          <cell r="L427">
            <v>93</v>
          </cell>
          <cell r="M427">
            <v>101</v>
          </cell>
        </row>
        <row r="428">
          <cell r="A428">
            <v>5179222</v>
          </cell>
          <cell r="B428">
            <v>5113704</v>
          </cell>
          <cell r="C428">
            <v>4410</v>
          </cell>
          <cell r="D428">
            <v>6822409</v>
          </cell>
          <cell r="E428">
            <v>17</v>
          </cell>
          <cell r="F428">
            <v>48</v>
          </cell>
          <cell r="G428">
            <v>44</v>
          </cell>
          <cell r="H428">
            <v>10</v>
          </cell>
          <cell r="I428">
            <v>10</v>
          </cell>
          <cell r="J428">
            <v>16</v>
          </cell>
          <cell r="K428">
            <v>0</v>
          </cell>
          <cell r="L428">
            <v>25</v>
          </cell>
          <cell r="M428">
            <v>39</v>
          </cell>
        </row>
        <row r="429">
          <cell r="A429">
            <v>5179242</v>
          </cell>
          <cell r="B429">
            <v>5113714</v>
          </cell>
          <cell r="C429">
            <v>4410</v>
          </cell>
          <cell r="D429">
            <v>6822101</v>
          </cell>
          <cell r="E429">
            <v>0</v>
          </cell>
          <cell r="F429">
            <v>168</v>
          </cell>
          <cell r="G429">
            <v>164</v>
          </cell>
          <cell r="H429">
            <v>125</v>
          </cell>
          <cell r="I429">
            <v>170</v>
          </cell>
          <cell r="J429">
            <v>157</v>
          </cell>
          <cell r="K429">
            <v>162</v>
          </cell>
          <cell r="L429">
            <v>236</v>
          </cell>
          <cell r="M429">
            <v>228</v>
          </cell>
        </row>
        <row r="430">
          <cell r="A430">
            <v>5179258</v>
          </cell>
          <cell r="B430">
            <v>5113722</v>
          </cell>
          <cell r="C430">
            <v>4410</v>
          </cell>
          <cell r="D430">
            <v>1676014</v>
          </cell>
          <cell r="E430">
            <v>0</v>
          </cell>
          <cell r="F430">
            <v>74</v>
          </cell>
          <cell r="G430">
            <v>126</v>
          </cell>
          <cell r="H430">
            <v>121</v>
          </cell>
          <cell r="I430">
            <v>164</v>
          </cell>
          <cell r="J430">
            <v>217</v>
          </cell>
          <cell r="K430">
            <v>98</v>
          </cell>
          <cell r="L430">
            <v>176</v>
          </cell>
          <cell r="M430">
            <v>234</v>
          </cell>
        </row>
        <row r="431">
          <cell r="A431">
            <v>5179354</v>
          </cell>
          <cell r="B431">
            <v>5113770</v>
          </cell>
          <cell r="C431">
            <v>4410</v>
          </cell>
          <cell r="D431">
            <v>3729707</v>
          </cell>
          <cell r="E431">
            <v>247</v>
          </cell>
          <cell r="F431">
            <v>457</v>
          </cell>
          <cell r="G431">
            <v>212</v>
          </cell>
          <cell r="H431">
            <v>176</v>
          </cell>
          <cell r="I431">
            <v>189</v>
          </cell>
          <cell r="J431">
            <v>170</v>
          </cell>
          <cell r="K431">
            <v>172</v>
          </cell>
          <cell r="L431">
            <v>139</v>
          </cell>
          <cell r="M431">
            <v>64</v>
          </cell>
        </row>
        <row r="432">
          <cell r="A432">
            <v>5179390</v>
          </cell>
          <cell r="B432">
            <v>5113788</v>
          </cell>
          <cell r="C432">
            <v>4410</v>
          </cell>
          <cell r="D432">
            <v>3730069</v>
          </cell>
          <cell r="E432">
            <v>272</v>
          </cell>
          <cell r="F432">
            <v>238</v>
          </cell>
          <cell r="G432">
            <v>230</v>
          </cell>
          <cell r="H432">
            <v>236</v>
          </cell>
          <cell r="I432">
            <v>251</v>
          </cell>
          <cell r="J432">
            <v>211</v>
          </cell>
          <cell r="K432">
            <v>227</v>
          </cell>
          <cell r="L432">
            <v>206</v>
          </cell>
          <cell r="M432">
            <v>228</v>
          </cell>
        </row>
        <row r="433">
          <cell r="A433">
            <v>5179388</v>
          </cell>
          <cell r="B433">
            <v>5113787</v>
          </cell>
          <cell r="C433">
            <v>4410</v>
          </cell>
          <cell r="D433">
            <v>6824767</v>
          </cell>
          <cell r="E433">
            <v>204</v>
          </cell>
          <cell r="F433">
            <v>135</v>
          </cell>
          <cell r="G433">
            <v>144</v>
          </cell>
          <cell r="H433">
            <v>183</v>
          </cell>
          <cell r="I433">
            <v>188</v>
          </cell>
          <cell r="J433">
            <v>180</v>
          </cell>
          <cell r="K433">
            <v>168</v>
          </cell>
          <cell r="L433">
            <v>156</v>
          </cell>
          <cell r="M433">
            <v>158</v>
          </cell>
        </row>
        <row r="434">
          <cell r="A434">
            <v>5179068</v>
          </cell>
          <cell r="B434">
            <v>5113627</v>
          </cell>
          <cell r="C434">
            <v>4410</v>
          </cell>
          <cell r="D434">
            <v>6829489</v>
          </cell>
          <cell r="E434">
            <v>59</v>
          </cell>
          <cell r="F434">
            <v>46</v>
          </cell>
          <cell r="G434">
            <v>56</v>
          </cell>
          <cell r="H434">
            <v>56</v>
          </cell>
          <cell r="I434">
            <v>60</v>
          </cell>
          <cell r="J434">
            <v>54</v>
          </cell>
          <cell r="K434">
            <v>43</v>
          </cell>
          <cell r="L434">
            <v>35</v>
          </cell>
          <cell r="M434">
            <v>31</v>
          </cell>
        </row>
        <row r="435">
          <cell r="A435">
            <v>5179274</v>
          </cell>
          <cell r="B435">
            <v>5113730</v>
          </cell>
          <cell r="C435">
            <v>4410</v>
          </cell>
          <cell r="D435">
            <v>3729711</v>
          </cell>
          <cell r="E435">
            <v>152</v>
          </cell>
          <cell r="F435">
            <v>152</v>
          </cell>
          <cell r="G435">
            <v>164</v>
          </cell>
          <cell r="H435">
            <v>148</v>
          </cell>
          <cell r="I435">
            <v>145</v>
          </cell>
          <cell r="J435">
            <v>127</v>
          </cell>
          <cell r="K435">
            <v>145</v>
          </cell>
          <cell r="L435">
            <v>123</v>
          </cell>
          <cell r="M435">
            <v>138</v>
          </cell>
        </row>
        <row r="436">
          <cell r="A436">
            <v>5179292</v>
          </cell>
          <cell r="B436">
            <v>5113739</v>
          </cell>
          <cell r="C436">
            <v>4410</v>
          </cell>
          <cell r="D436">
            <v>6825066</v>
          </cell>
          <cell r="E436">
            <v>227</v>
          </cell>
          <cell r="F436">
            <v>161</v>
          </cell>
          <cell r="G436">
            <v>135</v>
          </cell>
          <cell r="H436">
            <v>106</v>
          </cell>
          <cell r="I436">
            <v>133</v>
          </cell>
          <cell r="J436">
            <v>111</v>
          </cell>
          <cell r="K436">
            <v>192</v>
          </cell>
          <cell r="L436">
            <v>169</v>
          </cell>
          <cell r="M436">
            <v>195</v>
          </cell>
        </row>
        <row r="437">
          <cell r="A437">
            <v>5179178</v>
          </cell>
          <cell r="B437">
            <v>5113682</v>
          </cell>
          <cell r="C437">
            <v>4410</v>
          </cell>
          <cell r="D437">
            <v>6427949</v>
          </cell>
          <cell r="E437">
            <v>64</v>
          </cell>
          <cell r="F437">
            <v>60</v>
          </cell>
          <cell r="G437">
            <v>71</v>
          </cell>
          <cell r="H437">
            <v>128</v>
          </cell>
          <cell r="I437">
            <v>141</v>
          </cell>
          <cell r="J437">
            <v>133</v>
          </cell>
          <cell r="K437">
            <v>146</v>
          </cell>
          <cell r="L437">
            <v>138</v>
          </cell>
          <cell r="M437">
            <v>152</v>
          </cell>
        </row>
        <row r="438">
          <cell r="A438">
            <v>5179134</v>
          </cell>
          <cell r="B438">
            <v>5113660</v>
          </cell>
          <cell r="C438">
            <v>4410</v>
          </cell>
          <cell r="D438">
            <v>7104762</v>
          </cell>
          <cell r="E438">
            <v>241</v>
          </cell>
          <cell r="F438">
            <v>190</v>
          </cell>
          <cell r="G438">
            <v>201</v>
          </cell>
          <cell r="H438">
            <v>209</v>
          </cell>
          <cell r="I438">
            <v>168</v>
          </cell>
          <cell r="J438">
            <v>165</v>
          </cell>
          <cell r="K438">
            <v>175</v>
          </cell>
          <cell r="L438">
            <v>192</v>
          </cell>
          <cell r="M438">
            <v>193</v>
          </cell>
        </row>
        <row r="439">
          <cell r="A439">
            <v>5179380</v>
          </cell>
          <cell r="B439">
            <v>5113783</v>
          </cell>
          <cell r="C439">
            <v>4410</v>
          </cell>
          <cell r="D439">
            <v>7128931</v>
          </cell>
          <cell r="E439">
            <v>171</v>
          </cell>
          <cell r="F439">
            <v>151</v>
          </cell>
          <cell r="G439">
            <v>180</v>
          </cell>
          <cell r="H439">
            <v>238</v>
          </cell>
          <cell r="I439">
            <v>240</v>
          </cell>
          <cell r="J439">
            <v>220</v>
          </cell>
          <cell r="K439">
            <v>230</v>
          </cell>
          <cell r="L439">
            <v>222</v>
          </cell>
          <cell r="M439">
            <v>187</v>
          </cell>
        </row>
        <row r="440">
          <cell r="A440">
            <v>5179378</v>
          </cell>
          <cell r="B440">
            <v>5113782</v>
          </cell>
          <cell r="C440">
            <v>4410</v>
          </cell>
          <cell r="D440">
            <v>7314725</v>
          </cell>
          <cell r="E440">
            <v>219</v>
          </cell>
          <cell r="F440">
            <v>175</v>
          </cell>
          <cell r="G440">
            <v>175</v>
          </cell>
          <cell r="H440">
            <v>233</v>
          </cell>
          <cell r="I440">
            <v>243</v>
          </cell>
          <cell r="J440">
            <v>225</v>
          </cell>
          <cell r="K440">
            <v>247</v>
          </cell>
          <cell r="L440">
            <v>237</v>
          </cell>
          <cell r="M440">
            <v>262</v>
          </cell>
        </row>
        <row r="441">
          <cell r="A441">
            <v>5179310</v>
          </cell>
          <cell r="B441">
            <v>5113748</v>
          </cell>
          <cell r="C441">
            <v>4410</v>
          </cell>
          <cell r="D441">
            <v>3355246</v>
          </cell>
          <cell r="E441">
            <v>312</v>
          </cell>
          <cell r="F441">
            <v>79</v>
          </cell>
          <cell r="G441">
            <v>234</v>
          </cell>
          <cell r="H441">
            <v>208</v>
          </cell>
          <cell r="I441">
            <v>221</v>
          </cell>
          <cell r="J441">
            <v>200</v>
          </cell>
          <cell r="K441">
            <v>228</v>
          </cell>
          <cell r="L441">
            <v>225</v>
          </cell>
          <cell r="M441">
            <v>249</v>
          </cell>
        </row>
        <row r="442">
          <cell r="A442">
            <v>5179514</v>
          </cell>
          <cell r="B442">
            <v>5113850</v>
          </cell>
          <cell r="C442">
            <v>4410</v>
          </cell>
          <cell r="E442">
            <v>172</v>
          </cell>
          <cell r="F442">
            <v>152</v>
          </cell>
          <cell r="G442">
            <v>148</v>
          </cell>
          <cell r="H442">
            <v>144</v>
          </cell>
          <cell r="I442">
            <v>213</v>
          </cell>
          <cell r="J442">
            <v>183</v>
          </cell>
          <cell r="K442">
            <v>193</v>
          </cell>
          <cell r="L442">
            <v>172</v>
          </cell>
          <cell r="M442">
            <v>184</v>
          </cell>
        </row>
        <row r="443">
          <cell r="A443">
            <v>5179456</v>
          </cell>
          <cell r="B443">
            <v>5113821</v>
          </cell>
          <cell r="C443">
            <v>4410</v>
          </cell>
          <cell r="D443">
            <v>3353310</v>
          </cell>
          <cell r="E443">
            <v>259</v>
          </cell>
          <cell r="F443">
            <v>172</v>
          </cell>
          <cell r="G443">
            <v>180</v>
          </cell>
          <cell r="H443">
            <v>144</v>
          </cell>
          <cell r="I443">
            <v>140</v>
          </cell>
          <cell r="J443">
            <v>129</v>
          </cell>
          <cell r="K443">
            <v>156</v>
          </cell>
          <cell r="L443">
            <v>162</v>
          </cell>
          <cell r="M443">
            <v>192</v>
          </cell>
        </row>
        <row r="444">
          <cell r="A444">
            <v>5179658</v>
          </cell>
          <cell r="B444">
            <v>5113922</v>
          </cell>
          <cell r="C444">
            <v>4410</v>
          </cell>
          <cell r="D444">
            <v>1751036</v>
          </cell>
          <cell r="E444">
            <v>202</v>
          </cell>
          <cell r="F444">
            <v>278</v>
          </cell>
          <cell r="G444">
            <v>197</v>
          </cell>
          <cell r="H444">
            <v>115</v>
          </cell>
          <cell r="I444">
            <v>120</v>
          </cell>
          <cell r="J444">
            <v>102</v>
          </cell>
          <cell r="K444">
            <v>98</v>
          </cell>
          <cell r="L444">
            <v>74</v>
          </cell>
          <cell r="M444">
            <v>77</v>
          </cell>
        </row>
        <row r="445">
          <cell r="A445">
            <v>5179638</v>
          </cell>
          <cell r="B445">
            <v>5113912</v>
          </cell>
          <cell r="C445">
            <v>4410</v>
          </cell>
          <cell r="D445">
            <v>6829266</v>
          </cell>
          <cell r="E445">
            <v>314</v>
          </cell>
          <cell r="F445">
            <v>196</v>
          </cell>
          <cell r="G445">
            <v>234</v>
          </cell>
          <cell r="H445">
            <v>221</v>
          </cell>
          <cell r="I445">
            <v>229</v>
          </cell>
          <cell r="J445">
            <v>218</v>
          </cell>
          <cell r="K445">
            <v>138</v>
          </cell>
          <cell r="L445">
            <v>300</v>
          </cell>
          <cell r="M445">
            <v>245</v>
          </cell>
        </row>
        <row r="446">
          <cell r="A446">
            <v>5179596</v>
          </cell>
          <cell r="B446">
            <v>5113891</v>
          </cell>
          <cell r="C446">
            <v>4410</v>
          </cell>
          <cell r="D446">
            <v>6824305</v>
          </cell>
          <cell r="E446">
            <v>136</v>
          </cell>
          <cell r="F446">
            <v>124</v>
          </cell>
          <cell r="G446">
            <v>107</v>
          </cell>
          <cell r="H446">
            <v>129</v>
          </cell>
          <cell r="I446">
            <v>151</v>
          </cell>
          <cell r="J446">
            <v>105</v>
          </cell>
          <cell r="K446">
            <v>99</v>
          </cell>
          <cell r="L446">
            <v>124</v>
          </cell>
          <cell r="M446">
            <v>152</v>
          </cell>
        </row>
        <row r="447">
          <cell r="A447">
            <v>5179554</v>
          </cell>
          <cell r="B447">
            <v>5113870</v>
          </cell>
          <cell r="C447">
            <v>4410</v>
          </cell>
          <cell r="D447">
            <v>6824322</v>
          </cell>
          <cell r="E447">
            <v>190</v>
          </cell>
          <cell r="F447">
            <v>165</v>
          </cell>
          <cell r="G447">
            <v>166</v>
          </cell>
          <cell r="H447">
            <v>163</v>
          </cell>
          <cell r="I447">
            <v>175</v>
          </cell>
          <cell r="J447">
            <v>160</v>
          </cell>
          <cell r="K447">
            <v>195</v>
          </cell>
          <cell r="L447">
            <v>191</v>
          </cell>
          <cell r="M447">
            <v>188</v>
          </cell>
        </row>
        <row r="448">
          <cell r="A448">
            <v>5179696</v>
          </cell>
          <cell r="B448">
            <v>5113941</v>
          </cell>
          <cell r="C448">
            <v>4410</v>
          </cell>
          <cell r="D448">
            <v>3741427</v>
          </cell>
          <cell r="E448">
            <v>260</v>
          </cell>
          <cell r="F448">
            <v>145</v>
          </cell>
          <cell r="G448">
            <v>107</v>
          </cell>
          <cell r="H448">
            <v>125</v>
          </cell>
          <cell r="I448">
            <v>129</v>
          </cell>
          <cell r="J448">
            <v>175</v>
          </cell>
          <cell r="K448">
            <v>278</v>
          </cell>
          <cell r="L448">
            <v>187</v>
          </cell>
          <cell r="M448">
            <v>82</v>
          </cell>
        </row>
        <row r="449">
          <cell r="A449">
            <v>5179676</v>
          </cell>
          <cell r="B449">
            <v>5113931</v>
          </cell>
          <cell r="C449">
            <v>4410</v>
          </cell>
          <cell r="D449">
            <v>6822122</v>
          </cell>
          <cell r="E449">
            <v>30</v>
          </cell>
          <cell r="F449">
            <v>82</v>
          </cell>
          <cell r="G449">
            <v>76</v>
          </cell>
          <cell r="H449">
            <v>99</v>
          </cell>
          <cell r="I449">
            <v>57</v>
          </cell>
          <cell r="J449">
            <v>75</v>
          </cell>
          <cell r="K449">
            <v>76</v>
          </cell>
          <cell r="L449">
            <v>75</v>
          </cell>
          <cell r="M449">
            <v>76</v>
          </cell>
        </row>
        <row r="450">
          <cell r="A450">
            <v>5179574</v>
          </cell>
          <cell r="B450">
            <v>5113880</v>
          </cell>
          <cell r="C450">
            <v>4410</v>
          </cell>
          <cell r="D450">
            <v>6822441</v>
          </cell>
          <cell r="E450">
            <v>149</v>
          </cell>
          <cell r="F450">
            <v>120</v>
          </cell>
          <cell r="G450">
            <v>123</v>
          </cell>
          <cell r="H450">
            <v>110</v>
          </cell>
          <cell r="I450">
            <v>120</v>
          </cell>
          <cell r="J450">
            <v>90</v>
          </cell>
          <cell r="K450">
            <v>85</v>
          </cell>
          <cell r="L450">
            <v>144</v>
          </cell>
          <cell r="M450">
            <v>145</v>
          </cell>
        </row>
        <row r="451">
          <cell r="A451">
            <v>5179472</v>
          </cell>
          <cell r="B451">
            <v>5113829</v>
          </cell>
          <cell r="C451">
            <v>4410</v>
          </cell>
          <cell r="D451">
            <v>6824725</v>
          </cell>
          <cell r="E451">
            <v>237</v>
          </cell>
          <cell r="F451">
            <v>225</v>
          </cell>
          <cell r="G451">
            <v>452</v>
          </cell>
          <cell r="H451">
            <v>216</v>
          </cell>
          <cell r="I451">
            <v>218</v>
          </cell>
          <cell r="J451">
            <v>211</v>
          </cell>
          <cell r="K451">
            <v>221</v>
          </cell>
          <cell r="L451">
            <v>173</v>
          </cell>
          <cell r="M451">
            <v>239</v>
          </cell>
        </row>
        <row r="452">
          <cell r="A452">
            <v>5179436</v>
          </cell>
          <cell r="B452">
            <v>5113811</v>
          </cell>
          <cell r="C452">
            <v>4410</v>
          </cell>
          <cell r="D452">
            <v>7299050</v>
          </cell>
          <cell r="E452">
            <v>288</v>
          </cell>
          <cell r="F452">
            <v>117</v>
          </cell>
          <cell r="G452">
            <v>239</v>
          </cell>
          <cell r="H452">
            <v>185</v>
          </cell>
          <cell r="I452">
            <v>136</v>
          </cell>
          <cell r="J452">
            <v>213</v>
          </cell>
          <cell r="K452">
            <v>226</v>
          </cell>
          <cell r="L452">
            <v>233</v>
          </cell>
          <cell r="M452">
            <v>251</v>
          </cell>
        </row>
        <row r="453">
          <cell r="A453">
            <v>5179616</v>
          </cell>
          <cell r="B453">
            <v>5113901</v>
          </cell>
          <cell r="C453">
            <v>4410</v>
          </cell>
          <cell r="D453">
            <v>7103154</v>
          </cell>
          <cell r="E453">
            <v>188</v>
          </cell>
          <cell r="F453">
            <v>178</v>
          </cell>
          <cell r="G453">
            <v>175</v>
          </cell>
          <cell r="H453">
            <v>162</v>
          </cell>
          <cell r="I453">
            <v>147</v>
          </cell>
          <cell r="J453">
            <v>126</v>
          </cell>
          <cell r="K453">
            <v>137</v>
          </cell>
          <cell r="L453">
            <v>128</v>
          </cell>
          <cell r="M453">
            <v>154</v>
          </cell>
        </row>
        <row r="454">
          <cell r="A454">
            <v>5179416</v>
          </cell>
          <cell r="B454">
            <v>5113801</v>
          </cell>
          <cell r="C454">
            <v>4410</v>
          </cell>
          <cell r="D454">
            <v>15961103</v>
          </cell>
          <cell r="E454">
            <v>206</v>
          </cell>
          <cell r="F454">
            <v>154</v>
          </cell>
          <cell r="G454">
            <v>173</v>
          </cell>
          <cell r="H454">
            <v>167</v>
          </cell>
          <cell r="I454">
            <v>169</v>
          </cell>
          <cell r="J454">
            <v>184</v>
          </cell>
          <cell r="K454">
            <v>186</v>
          </cell>
          <cell r="L454">
            <v>187</v>
          </cell>
          <cell r="M454">
            <v>170</v>
          </cell>
        </row>
        <row r="455">
          <cell r="A455">
            <v>5179836</v>
          </cell>
          <cell r="B455">
            <v>5114011</v>
          </cell>
          <cell r="C455">
            <v>4410</v>
          </cell>
          <cell r="E455">
            <v>172</v>
          </cell>
          <cell r="F455">
            <v>152</v>
          </cell>
          <cell r="G455">
            <v>148</v>
          </cell>
          <cell r="H455">
            <v>144</v>
          </cell>
          <cell r="I455">
            <v>213</v>
          </cell>
          <cell r="J455">
            <v>183</v>
          </cell>
          <cell r="K455">
            <v>193</v>
          </cell>
          <cell r="L455">
            <v>172</v>
          </cell>
          <cell r="M455">
            <v>184</v>
          </cell>
        </row>
        <row r="456">
          <cell r="A456">
            <v>5175380</v>
          </cell>
          <cell r="B456">
            <v>5111783</v>
          </cell>
          <cell r="C456">
            <v>4410</v>
          </cell>
          <cell r="D456">
            <v>3649102</v>
          </cell>
          <cell r="E456">
            <v>239</v>
          </cell>
          <cell r="F456">
            <v>200</v>
          </cell>
          <cell r="G456">
            <v>223</v>
          </cell>
          <cell r="H456">
            <v>259</v>
          </cell>
          <cell r="I456">
            <v>291</v>
          </cell>
          <cell r="J456">
            <v>250</v>
          </cell>
          <cell r="K456">
            <v>253</v>
          </cell>
          <cell r="L456">
            <v>241</v>
          </cell>
          <cell r="M456">
            <v>253</v>
          </cell>
        </row>
        <row r="457">
          <cell r="A457">
            <v>5179716</v>
          </cell>
          <cell r="B457">
            <v>5113951</v>
          </cell>
          <cell r="C457">
            <v>4410</v>
          </cell>
          <cell r="D457">
            <v>3652839</v>
          </cell>
          <cell r="E457">
            <v>279</v>
          </cell>
          <cell r="F457">
            <v>248</v>
          </cell>
          <cell r="G457">
            <v>241</v>
          </cell>
          <cell r="H457">
            <v>233</v>
          </cell>
          <cell r="I457">
            <v>253</v>
          </cell>
          <cell r="J457">
            <v>232</v>
          </cell>
          <cell r="K457">
            <v>235</v>
          </cell>
          <cell r="L457">
            <v>218</v>
          </cell>
          <cell r="M457">
            <v>240</v>
          </cell>
        </row>
        <row r="458">
          <cell r="A458">
            <v>5181132</v>
          </cell>
          <cell r="B458">
            <v>5114659</v>
          </cell>
          <cell r="C458">
            <v>4410</v>
          </cell>
          <cell r="D458">
            <v>33001804</v>
          </cell>
          <cell r="E458">
            <v>172</v>
          </cell>
          <cell r="F458">
            <v>152</v>
          </cell>
          <cell r="G458">
            <v>148</v>
          </cell>
          <cell r="H458">
            <v>144</v>
          </cell>
          <cell r="I458">
            <v>213</v>
          </cell>
          <cell r="J458">
            <v>183</v>
          </cell>
          <cell r="K458">
            <v>193</v>
          </cell>
          <cell r="L458">
            <v>172</v>
          </cell>
          <cell r="M458">
            <v>184</v>
          </cell>
        </row>
        <row r="459">
          <cell r="A459">
            <v>5181130</v>
          </cell>
          <cell r="B459">
            <v>5114658</v>
          </cell>
          <cell r="C459">
            <v>4410</v>
          </cell>
          <cell r="D459">
            <v>31993465</v>
          </cell>
          <cell r="E459">
            <v>48</v>
          </cell>
          <cell r="F459">
            <v>59</v>
          </cell>
          <cell r="G459">
            <v>53</v>
          </cell>
          <cell r="H459">
            <v>52</v>
          </cell>
          <cell r="I459">
            <v>17</v>
          </cell>
          <cell r="J459">
            <v>43</v>
          </cell>
          <cell r="K459">
            <v>36</v>
          </cell>
          <cell r="L459">
            <v>39</v>
          </cell>
          <cell r="M459">
            <v>41</v>
          </cell>
        </row>
        <row r="460">
          <cell r="A460">
            <v>5179776</v>
          </cell>
          <cell r="B460">
            <v>5113981</v>
          </cell>
          <cell r="C460">
            <v>4410</v>
          </cell>
          <cell r="D460">
            <v>3741336</v>
          </cell>
          <cell r="E460">
            <v>233</v>
          </cell>
          <cell r="F460">
            <v>206</v>
          </cell>
          <cell r="G460">
            <v>200</v>
          </cell>
          <cell r="H460">
            <v>189</v>
          </cell>
          <cell r="I460">
            <v>273</v>
          </cell>
          <cell r="J460">
            <v>237</v>
          </cell>
          <cell r="K460">
            <v>251</v>
          </cell>
          <cell r="L460">
            <v>448</v>
          </cell>
          <cell r="M460">
            <v>136</v>
          </cell>
        </row>
        <row r="461">
          <cell r="A461">
            <v>5179756</v>
          </cell>
          <cell r="B461">
            <v>5113971</v>
          </cell>
          <cell r="C461">
            <v>4410</v>
          </cell>
          <cell r="D461">
            <v>31991508</v>
          </cell>
          <cell r="E461">
            <v>433</v>
          </cell>
          <cell r="F461">
            <v>447</v>
          </cell>
          <cell r="G461">
            <v>518</v>
          </cell>
          <cell r="H461">
            <v>289</v>
          </cell>
          <cell r="I461">
            <v>306</v>
          </cell>
          <cell r="J461">
            <v>291</v>
          </cell>
          <cell r="K461">
            <v>389</v>
          </cell>
          <cell r="L461">
            <v>527</v>
          </cell>
          <cell r="M461">
            <v>404</v>
          </cell>
        </row>
        <row r="462">
          <cell r="A462">
            <v>5179816</v>
          </cell>
          <cell r="B462">
            <v>5114001</v>
          </cell>
          <cell r="C462">
            <v>4410</v>
          </cell>
          <cell r="D462">
            <v>15960499</v>
          </cell>
          <cell r="E462">
            <v>50</v>
          </cell>
          <cell r="F462">
            <v>60</v>
          </cell>
          <cell r="G462">
            <v>65</v>
          </cell>
          <cell r="H462">
            <v>203</v>
          </cell>
          <cell r="I462">
            <v>195</v>
          </cell>
          <cell r="J462">
            <v>196</v>
          </cell>
          <cell r="K462">
            <v>169</v>
          </cell>
          <cell r="L462">
            <v>166</v>
          </cell>
          <cell r="M462">
            <v>167</v>
          </cell>
        </row>
        <row r="463">
          <cell r="A463">
            <v>5175446</v>
          </cell>
          <cell r="B463">
            <v>5111816</v>
          </cell>
          <cell r="C463">
            <v>4410</v>
          </cell>
          <cell r="D463">
            <v>156186</v>
          </cell>
          <cell r="E463">
            <v>73</v>
          </cell>
          <cell r="F463">
            <v>51</v>
          </cell>
          <cell r="G463">
            <v>47</v>
          </cell>
          <cell r="H463">
            <v>52</v>
          </cell>
          <cell r="I463">
            <v>61</v>
          </cell>
          <cell r="J463">
            <v>48</v>
          </cell>
          <cell r="K463">
            <v>48</v>
          </cell>
          <cell r="L463">
            <v>57</v>
          </cell>
          <cell r="M463">
            <v>58</v>
          </cell>
        </row>
        <row r="464">
          <cell r="A464">
            <v>5175360</v>
          </cell>
          <cell r="B464">
            <v>5111773</v>
          </cell>
          <cell r="C464">
            <v>4410</v>
          </cell>
          <cell r="D464">
            <v>156183</v>
          </cell>
          <cell r="E464">
            <v>229</v>
          </cell>
          <cell r="F464">
            <v>293</v>
          </cell>
          <cell r="G464">
            <v>320</v>
          </cell>
          <cell r="H464">
            <v>284</v>
          </cell>
          <cell r="I464">
            <v>354</v>
          </cell>
          <cell r="J464">
            <v>213</v>
          </cell>
          <cell r="K464">
            <v>288</v>
          </cell>
          <cell r="L464">
            <v>287</v>
          </cell>
          <cell r="M464">
            <v>352</v>
          </cell>
        </row>
        <row r="465">
          <cell r="A465">
            <v>5181122</v>
          </cell>
          <cell r="B465">
            <v>5114654</v>
          </cell>
          <cell r="C465">
            <v>4410</v>
          </cell>
          <cell r="D465">
            <v>355558</v>
          </cell>
          <cell r="E465">
            <v>681</v>
          </cell>
          <cell r="F465">
            <v>593</v>
          </cell>
          <cell r="G465">
            <v>639</v>
          </cell>
          <cell r="H465">
            <v>578</v>
          </cell>
          <cell r="I465">
            <v>572</v>
          </cell>
          <cell r="J465">
            <v>514</v>
          </cell>
          <cell r="K465">
            <v>490</v>
          </cell>
          <cell r="L465">
            <v>459</v>
          </cell>
          <cell r="M465">
            <v>356</v>
          </cell>
        </row>
        <row r="466">
          <cell r="A466">
            <v>5179736</v>
          </cell>
          <cell r="B466">
            <v>5113961</v>
          </cell>
          <cell r="C466">
            <v>4410</v>
          </cell>
          <cell r="D466">
            <v>16007907</v>
          </cell>
          <cell r="E466">
            <v>230</v>
          </cell>
          <cell r="F466">
            <v>193</v>
          </cell>
          <cell r="G466">
            <v>208</v>
          </cell>
          <cell r="H466">
            <v>210</v>
          </cell>
          <cell r="I466">
            <v>223</v>
          </cell>
          <cell r="J466">
            <v>173</v>
          </cell>
          <cell r="K466">
            <v>191</v>
          </cell>
          <cell r="L466">
            <v>201</v>
          </cell>
          <cell r="M466">
            <v>235</v>
          </cell>
        </row>
        <row r="467">
          <cell r="A467">
            <v>5179396</v>
          </cell>
          <cell r="B467">
            <v>5113791</v>
          </cell>
          <cell r="C467">
            <v>4410</v>
          </cell>
          <cell r="D467">
            <v>1910723</v>
          </cell>
          <cell r="E467">
            <v>282</v>
          </cell>
          <cell r="F467">
            <v>184</v>
          </cell>
          <cell r="G467">
            <v>240</v>
          </cell>
          <cell r="H467">
            <v>218</v>
          </cell>
          <cell r="I467">
            <v>198</v>
          </cell>
          <cell r="J467">
            <v>168</v>
          </cell>
          <cell r="K467">
            <v>148</v>
          </cell>
          <cell r="L467">
            <v>126</v>
          </cell>
          <cell r="M467">
            <v>131</v>
          </cell>
        </row>
        <row r="468">
          <cell r="A468">
            <v>5175424</v>
          </cell>
          <cell r="B468">
            <v>5111805</v>
          </cell>
          <cell r="C468">
            <v>4410</v>
          </cell>
          <cell r="D468">
            <v>1911907</v>
          </cell>
          <cell r="E468">
            <v>173</v>
          </cell>
          <cell r="F468">
            <v>152</v>
          </cell>
          <cell r="G468">
            <v>154</v>
          </cell>
          <cell r="H468">
            <v>150</v>
          </cell>
          <cell r="I468">
            <v>150</v>
          </cell>
          <cell r="J468">
            <v>142</v>
          </cell>
          <cell r="K468">
            <v>159</v>
          </cell>
          <cell r="L468">
            <v>151</v>
          </cell>
          <cell r="M468">
            <v>166</v>
          </cell>
        </row>
        <row r="469">
          <cell r="A469">
            <v>5181110</v>
          </cell>
          <cell r="B469">
            <v>5114648</v>
          </cell>
          <cell r="C469">
            <v>4410</v>
          </cell>
          <cell r="D469">
            <v>1535571</v>
          </cell>
          <cell r="E469">
            <v>260</v>
          </cell>
          <cell r="F469">
            <v>226</v>
          </cell>
          <cell r="G469">
            <v>217</v>
          </cell>
          <cell r="H469">
            <v>224</v>
          </cell>
          <cell r="I469">
            <v>236</v>
          </cell>
          <cell r="J469">
            <v>238</v>
          </cell>
          <cell r="K469">
            <v>227</v>
          </cell>
          <cell r="L469">
            <v>229</v>
          </cell>
          <cell r="M469">
            <v>183</v>
          </cell>
        </row>
        <row r="470">
          <cell r="A470">
            <v>5181116</v>
          </cell>
          <cell r="B470">
            <v>5114651</v>
          </cell>
          <cell r="C470">
            <v>4410</v>
          </cell>
          <cell r="D470">
            <v>2962692</v>
          </cell>
          <cell r="E470">
            <v>121</v>
          </cell>
          <cell r="F470">
            <v>181</v>
          </cell>
          <cell r="G470">
            <v>210</v>
          </cell>
          <cell r="H470">
            <v>172</v>
          </cell>
          <cell r="I470">
            <v>185</v>
          </cell>
          <cell r="J470">
            <v>166</v>
          </cell>
          <cell r="K470">
            <v>164</v>
          </cell>
          <cell r="L470">
            <v>175</v>
          </cell>
          <cell r="M470">
            <v>188</v>
          </cell>
        </row>
        <row r="471">
          <cell r="A471">
            <v>5179400</v>
          </cell>
          <cell r="B471">
            <v>5113793</v>
          </cell>
          <cell r="C471">
            <v>4410</v>
          </cell>
          <cell r="D471">
            <v>1753308</v>
          </cell>
          <cell r="E471">
            <v>237</v>
          </cell>
          <cell r="F471">
            <v>183</v>
          </cell>
          <cell r="G471">
            <v>220</v>
          </cell>
          <cell r="H471">
            <v>214</v>
          </cell>
          <cell r="I471">
            <v>291</v>
          </cell>
          <cell r="J471">
            <v>282</v>
          </cell>
          <cell r="K471">
            <v>323</v>
          </cell>
          <cell r="L471">
            <v>337</v>
          </cell>
          <cell r="M471">
            <v>367</v>
          </cell>
        </row>
        <row r="472">
          <cell r="A472">
            <v>5175298</v>
          </cell>
          <cell r="B472">
            <v>5111742</v>
          </cell>
          <cell r="C472">
            <v>4410</v>
          </cell>
          <cell r="D472">
            <v>3730356</v>
          </cell>
          <cell r="E472">
            <v>305</v>
          </cell>
          <cell r="F472">
            <v>267</v>
          </cell>
          <cell r="G472">
            <v>274</v>
          </cell>
          <cell r="H472">
            <v>268</v>
          </cell>
          <cell r="I472">
            <v>271</v>
          </cell>
          <cell r="J472">
            <v>280</v>
          </cell>
          <cell r="K472">
            <v>232</v>
          </cell>
          <cell r="L472">
            <v>149</v>
          </cell>
          <cell r="M472">
            <v>203</v>
          </cell>
        </row>
        <row r="473">
          <cell r="A473">
            <v>5179398</v>
          </cell>
          <cell r="B473">
            <v>5113792</v>
          </cell>
          <cell r="C473">
            <v>4410</v>
          </cell>
          <cell r="D473">
            <v>6823869</v>
          </cell>
          <cell r="E473">
            <v>218</v>
          </cell>
          <cell r="F473">
            <v>182</v>
          </cell>
          <cell r="G473">
            <v>188</v>
          </cell>
          <cell r="H473">
            <v>178</v>
          </cell>
          <cell r="I473">
            <v>195</v>
          </cell>
          <cell r="J473">
            <v>176</v>
          </cell>
          <cell r="K473">
            <v>174</v>
          </cell>
          <cell r="L473">
            <v>172</v>
          </cell>
          <cell r="M473">
            <v>212</v>
          </cell>
        </row>
        <row r="474">
          <cell r="A474">
            <v>5179402</v>
          </cell>
          <cell r="B474">
            <v>5113794</v>
          </cell>
          <cell r="C474">
            <v>4410</v>
          </cell>
          <cell r="D474">
            <v>3725850</v>
          </cell>
          <cell r="E474">
            <v>151</v>
          </cell>
          <cell r="F474">
            <v>128</v>
          </cell>
          <cell r="G474">
            <v>123</v>
          </cell>
          <cell r="H474">
            <v>121</v>
          </cell>
          <cell r="I474">
            <v>138</v>
          </cell>
          <cell r="J474">
            <v>136</v>
          </cell>
          <cell r="K474">
            <v>141</v>
          </cell>
          <cell r="L474">
            <v>117</v>
          </cell>
          <cell r="M474">
            <v>152</v>
          </cell>
        </row>
        <row r="475">
          <cell r="A475">
            <v>5179858</v>
          </cell>
          <cell r="B475">
            <v>5114022</v>
          </cell>
          <cell r="C475">
            <v>4410</v>
          </cell>
          <cell r="D475">
            <v>6821123</v>
          </cell>
          <cell r="E475">
            <v>135</v>
          </cell>
          <cell r="F475">
            <v>158</v>
          </cell>
          <cell r="G475">
            <v>123</v>
          </cell>
          <cell r="H475">
            <v>151</v>
          </cell>
          <cell r="I475">
            <v>160</v>
          </cell>
          <cell r="J475">
            <v>140</v>
          </cell>
          <cell r="K475">
            <v>132</v>
          </cell>
          <cell r="L475">
            <v>139</v>
          </cell>
          <cell r="M475">
            <v>148</v>
          </cell>
        </row>
        <row r="476">
          <cell r="A476">
            <v>5179880</v>
          </cell>
          <cell r="B476">
            <v>5114033</v>
          </cell>
          <cell r="C476">
            <v>4410</v>
          </cell>
          <cell r="D476">
            <v>6823343</v>
          </cell>
          <cell r="E476">
            <v>87</v>
          </cell>
          <cell r="F476">
            <v>87</v>
          </cell>
          <cell r="G476">
            <v>79</v>
          </cell>
          <cell r="H476">
            <v>82</v>
          </cell>
          <cell r="I476">
            <v>79</v>
          </cell>
          <cell r="J476">
            <v>68</v>
          </cell>
          <cell r="K476">
            <v>71</v>
          </cell>
          <cell r="L476">
            <v>70</v>
          </cell>
          <cell r="M476">
            <v>46</v>
          </cell>
        </row>
        <row r="477">
          <cell r="A477">
            <v>5175340</v>
          </cell>
          <cell r="B477">
            <v>5111763</v>
          </cell>
          <cell r="C477">
            <v>4410</v>
          </cell>
          <cell r="D477">
            <v>6829406</v>
          </cell>
          <cell r="E477">
            <v>141</v>
          </cell>
          <cell r="F477">
            <v>110</v>
          </cell>
          <cell r="G477">
            <v>123</v>
          </cell>
          <cell r="H477">
            <v>299</v>
          </cell>
          <cell r="I477">
            <v>286</v>
          </cell>
          <cell r="J477">
            <v>806</v>
          </cell>
          <cell r="K477">
            <v>233</v>
          </cell>
          <cell r="L477">
            <v>249</v>
          </cell>
          <cell r="M477">
            <v>306</v>
          </cell>
        </row>
        <row r="478">
          <cell r="A478">
            <v>5175318</v>
          </cell>
          <cell r="B478">
            <v>5111752</v>
          </cell>
          <cell r="C478">
            <v>4410</v>
          </cell>
          <cell r="D478">
            <v>1751648</v>
          </cell>
          <cell r="E478">
            <v>257</v>
          </cell>
          <cell r="F478">
            <v>224</v>
          </cell>
          <cell r="G478">
            <v>201</v>
          </cell>
          <cell r="H478">
            <v>210</v>
          </cell>
          <cell r="I478">
            <v>206</v>
          </cell>
          <cell r="J478">
            <v>172</v>
          </cell>
          <cell r="K478">
            <v>184</v>
          </cell>
          <cell r="L478">
            <v>206</v>
          </cell>
          <cell r="M478">
            <v>223</v>
          </cell>
        </row>
        <row r="479">
          <cell r="A479">
            <v>5181126</v>
          </cell>
          <cell r="B479">
            <v>5114656</v>
          </cell>
          <cell r="C479">
            <v>4410</v>
          </cell>
          <cell r="D479">
            <v>3314066</v>
          </cell>
          <cell r="E479">
            <v>223</v>
          </cell>
          <cell r="F479">
            <v>189</v>
          </cell>
          <cell r="G479">
            <v>199</v>
          </cell>
          <cell r="H479">
            <v>179</v>
          </cell>
          <cell r="I479">
            <v>199</v>
          </cell>
          <cell r="J479">
            <v>186</v>
          </cell>
          <cell r="K479">
            <v>201</v>
          </cell>
          <cell r="L479">
            <v>190</v>
          </cell>
          <cell r="M479">
            <v>202</v>
          </cell>
        </row>
        <row r="480">
          <cell r="A480">
            <v>5181112</v>
          </cell>
          <cell r="B480">
            <v>5114649</v>
          </cell>
          <cell r="C480">
            <v>4410</v>
          </cell>
          <cell r="D480">
            <v>3304967</v>
          </cell>
          <cell r="E480">
            <v>89</v>
          </cell>
          <cell r="F480">
            <v>90</v>
          </cell>
          <cell r="G480">
            <v>68</v>
          </cell>
          <cell r="H480">
            <v>79</v>
          </cell>
          <cell r="I480">
            <v>84</v>
          </cell>
          <cell r="J480">
            <v>90</v>
          </cell>
          <cell r="K480">
            <v>86</v>
          </cell>
          <cell r="L480">
            <v>87</v>
          </cell>
          <cell r="M480">
            <v>121</v>
          </cell>
        </row>
        <row r="481">
          <cell r="A481">
            <v>5095622</v>
          </cell>
          <cell r="B481">
            <v>5071904</v>
          </cell>
          <cell r="C481">
            <v>4410</v>
          </cell>
          <cell r="D481">
            <v>7146519</v>
          </cell>
          <cell r="E481">
            <v>125</v>
          </cell>
          <cell r="F481">
            <v>86</v>
          </cell>
          <cell r="G481">
            <v>75</v>
          </cell>
          <cell r="H481">
            <v>106</v>
          </cell>
          <cell r="I481">
            <v>120</v>
          </cell>
          <cell r="J481">
            <v>119</v>
          </cell>
          <cell r="K481">
            <v>20</v>
          </cell>
          <cell r="L481">
            <v>89</v>
          </cell>
          <cell r="M481">
            <v>85</v>
          </cell>
        </row>
        <row r="482">
          <cell r="A482">
            <v>5179796</v>
          </cell>
          <cell r="B482">
            <v>5113991</v>
          </cell>
          <cell r="C482">
            <v>4410</v>
          </cell>
          <cell r="D482">
            <v>7130334</v>
          </cell>
          <cell r="E482">
            <v>107</v>
          </cell>
          <cell r="F482">
            <v>137</v>
          </cell>
          <cell r="G482">
            <v>228</v>
          </cell>
          <cell r="H482">
            <v>269</v>
          </cell>
          <cell r="I482">
            <v>609</v>
          </cell>
          <cell r="J482">
            <v>84</v>
          </cell>
          <cell r="K482">
            <v>75</v>
          </cell>
          <cell r="L482">
            <v>91</v>
          </cell>
          <cell r="M482">
            <v>103</v>
          </cell>
        </row>
        <row r="483">
          <cell r="A483">
            <v>5175402</v>
          </cell>
          <cell r="B483">
            <v>5111794</v>
          </cell>
          <cell r="C483">
            <v>4410</v>
          </cell>
          <cell r="D483">
            <v>7116786</v>
          </cell>
          <cell r="E483">
            <v>217</v>
          </cell>
          <cell r="F483">
            <v>177</v>
          </cell>
          <cell r="G483">
            <v>169</v>
          </cell>
          <cell r="H483">
            <v>189</v>
          </cell>
          <cell r="I483">
            <v>187</v>
          </cell>
          <cell r="J483">
            <v>168</v>
          </cell>
          <cell r="K483">
            <v>177</v>
          </cell>
          <cell r="L483">
            <v>173</v>
          </cell>
          <cell r="M483">
            <v>192</v>
          </cell>
        </row>
        <row r="484">
          <cell r="A484">
            <v>5181108</v>
          </cell>
          <cell r="B484">
            <v>5114647</v>
          </cell>
          <cell r="C484">
            <v>4410</v>
          </cell>
          <cell r="D484">
            <v>7118154</v>
          </cell>
          <cell r="E484">
            <v>226</v>
          </cell>
          <cell r="F484">
            <v>206</v>
          </cell>
          <cell r="G484">
            <v>199</v>
          </cell>
          <cell r="H484">
            <v>189</v>
          </cell>
          <cell r="I484">
            <v>205</v>
          </cell>
          <cell r="J484">
            <v>179</v>
          </cell>
          <cell r="K484">
            <v>194</v>
          </cell>
          <cell r="L484">
            <v>191</v>
          </cell>
          <cell r="M484">
            <v>205</v>
          </cell>
        </row>
        <row r="485">
          <cell r="A485">
            <v>5181124</v>
          </cell>
          <cell r="B485">
            <v>5114655</v>
          </cell>
          <cell r="C485">
            <v>4410</v>
          </cell>
          <cell r="D485">
            <v>7116084</v>
          </cell>
          <cell r="E485">
            <v>51</v>
          </cell>
          <cell r="F485">
            <v>0</v>
          </cell>
          <cell r="G485">
            <v>0</v>
          </cell>
          <cell r="H485">
            <v>299</v>
          </cell>
          <cell r="I485">
            <v>446</v>
          </cell>
          <cell r="J485">
            <v>376</v>
          </cell>
          <cell r="K485">
            <v>352</v>
          </cell>
          <cell r="L485">
            <v>331</v>
          </cell>
          <cell r="M485">
            <v>355</v>
          </cell>
        </row>
        <row r="486">
          <cell r="A486">
            <v>5181114</v>
          </cell>
          <cell r="B486">
            <v>5114650</v>
          </cell>
          <cell r="C486">
            <v>4410</v>
          </cell>
          <cell r="D486">
            <v>7117927</v>
          </cell>
          <cell r="E486">
            <v>277</v>
          </cell>
          <cell r="F486">
            <v>243</v>
          </cell>
          <cell r="G486">
            <v>255</v>
          </cell>
          <cell r="H486">
            <v>248</v>
          </cell>
          <cell r="I486">
            <v>271</v>
          </cell>
          <cell r="J486">
            <v>228</v>
          </cell>
          <cell r="K486">
            <v>269</v>
          </cell>
          <cell r="L486">
            <v>225</v>
          </cell>
          <cell r="M486">
            <v>243</v>
          </cell>
        </row>
        <row r="487">
          <cell r="A487">
            <v>5181128</v>
          </cell>
          <cell r="B487">
            <v>5114657</v>
          </cell>
          <cell r="C487">
            <v>4410</v>
          </cell>
          <cell r="D487">
            <v>443766</v>
          </cell>
          <cell r="E487">
            <v>179</v>
          </cell>
          <cell r="F487">
            <v>167</v>
          </cell>
          <cell r="G487">
            <v>158</v>
          </cell>
          <cell r="H487">
            <v>168</v>
          </cell>
          <cell r="I487">
            <v>155</v>
          </cell>
          <cell r="J487">
            <v>150</v>
          </cell>
          <cell r="K487">
            <v>149</v>
          </cell>
          <cell r="L487">
            <v>161</v>
          </cell>
          <cell r="M487">
            <v>183</v>
          </cell>
        </row>
        <row r="488">
          <cell r="A488">
            <v>5181120</v>
          </cell>
          <cell r="B488">
            <v>5114653</v>
          </cell>
          <cell r="C488">
            <v>4410</v>
          </cell>
          <cell r="D488">
            <v>721580</v>
          </cell>
          <cell r="E488">
            <v>185</v>
          </cell>
          <cell r="F488">
            <v>137</v>
          </cell>
          <cell r="G488">
            <v>149</v>
          </cell>
          <cell r="H488">
            <v>141</v>
          </cell>
          <cell r="I488">
            <v>150</v>
          </cell>
          <cell r="J488">
            <v>132</v>
          </cell>
          <cell r="K488">
            <v>132</v>
          </cell>
          <cell r="L488">
            <v>138</v>
          </cell>
          <cell r="M488">
            <v>144</v>
          </cell>
        </row>
        <row r="489">
          <cell r="A489">
            <v>5070046</v>
          </cell>
          <cell r="B489">
            <v>5059116</v>
          </cell>
          <cell r="C489">
            <v>4410</v>
          </cell>
          <cell r="E489">
            <v>172</v>
          </cell>
          <cell r="F489">
            <v>143</v>
          </cell>
          <cell r="G489">
            <v>157</v>
          </cell>
          <cell r="H489">
            <v>149</v>
          </cell>
          <cell r="I489">
            <v>207</v>
          </cell>
          <cell r="J489">
            <v>189</v>
          </cell>
          <cell r="K489">
            <v>181</v>
          </cell>
          <cell r="L489">
            <v>183</v>
          </cell>
          <cell r="M489">
            <v>179</v>
          </cell>
        </row>
        <row r="490">
          <cell r="A490">
            <v>5174896</v>
          </cell>
          <cell r="B490">
            <v>5111541</v>
          </cell>
          <cell r="C490">
            <v>4410</v>
          </cell>
          <cell r="E490">
            <v>353</v>
          </cell>
          <cell r="F490">
            <v>315</v>
          </cell>
          <cell r="G490">
            <v>303</v>
          </cell>
          <cell r="H490">
            <v>270</v>
          </cell>
          <cell r="I490">
            <v>352</v>
          </cell>
          <cell r="J490">
            <v>303</v>
          </cell>
          <cell r="K490">
            <v>323</v>
          </cell>
          <cell r="L490">
            <v>292</v>
          </cell>
          <cell r="M490">
            <v>312</v>
          </cell>
        </row>
        <row r="491">
          <cell r="A491">
            <v>5174998</v>
          </cell>
          <cell r="B491">
            <v>5111592</v>
          </cell>
          <cell r="C491">
            <v>4410</v>
          </cell>
          <cell r="F491">
            <v>612</v>
          </cell>
          <cell r="H491">
            <v>278</v>
          </cell>
          <cell r="I491">
            <v>247</v>
          </cell>
          <cell r="J491">
            <v>323</v>
          </cell>
          <cell r="K491">
            <v>277</v>
          </cell>
          <cell r="L491">
            <v>295</v>
          </cell>
          <cell r="M491">
            <v>267</v>
          </cell>
        </row>
        <row r="492">
          <cell r="A492">
            <v>5181150</v>
          </cell>
          <cell r="B492">
            <v>5114668</v>
          </cell>
          <cell r="C492">
            <v>4410</v>
          </cell>
          <cell r="D492">
            <v>33001592</v>
          </cell>
          <cell r="E492">
            <v>3389</v>
          </cell>
          <cell r="F492">
            <v>95</v>
          </cell>
          <cell r="G492">
            <v>116</v>
          </cell>
          <cell r="H492">
            <v>157</v>
          </cell>
          <cell r="I492">
            <v>33</v>
          </cell>
          <cell r="J492">
            <v>69</v>
          </cell>
          <cell r="K492">
            <v>70</v>
          </cell>
          <cell r="L492">
            <v>77</v>
          </cell>
          <cell r="M492">
            <v>88</v>
          </cell>
        </row>
        <row r="493">
          <cell r="A493">
            <v>5181148</v>
          </cell>
          <cell r="B493">
            <v>5114667</v>
          </cell>
          <cell r="C493">
            <v>4410</v>
          </cell>
          <cell r="D493">
            <v>33001697</v>
          </cell>
          <cell r="E493">
            <v>151</v>
          </cell>
          <cell r="F493">
            <v>30</v>
          </cell>
          <cell r="G493">
            <v>116</v>
          </cell>
          <cell r="H493">
            <v>112</v>
          </cell>
          <cell r="I493">
            <v>116</v>
          </cell>
          <cell r="J493">
            <v>105</v>
          </cell>
          <cell r="K493">
            <v>107</v>
          </cell>
          <cell r="L493">
            <v>92</v>
          </cell>
          <cell r="M493">
            <v>110</v>
          </cell>
        </row>
        <row r="494">
          <cell r="A494">
            <v>5181152</v>
          </cell>
          <cell r="B494">
            <v>5114669</v>
          </cell>
          <cell r="C494">
            <v>4410</v>
          </cell>
          <cell r="D494">
            <v>33001593</v>
          </cell>
          <cell r="E494">
            <v>53</v>
          </cell>
          <cell r="F494">
            <v>29</v>
          </cell>
          <cell r="G494">
            <v>72</v>
          </cell>
          <cell r="H494">
            <v>48</v>
          </cell>
          <cell r="I494">
            <v>57</v>
          </cell>
          <cell r="J494">
            <v>43</v>
          </cell>
          <cell r="K494">
            <v>41</v>
          </cell>
          <cell r="L494">
            <v>51</v>
          </cell>
          <cell r="M494">
            <v>54</v>
          </cell>
        </row>
        <row r="495">
          <cell r="A495">
            <v>5181162</v>
          </cell>
          <cell r="B495">
            <v>5114674</v>
          </cell>
          <cell r="C495">
            <v>4410</v>
          </cell>
          <cell r="D495">
            <v>33001588</v>
          </cell>
          <cell r="E495">
            <v>283</v>
          </cell>
          <cell r="F495">
            <v>253</v>
          </cell>
          <cell r="G495">
            <v>243</v>
          </cell>
          <cell r="H495">
            <v>216</v>
          </cell>
          <cell r="I495">
            <v>282</v>
          </cell>
          <cell r="J495">
            <v>243</v>
          </cell>
          <cell r="K495">
            <v>259</v>
          </cell>
          <cell r="L495">
            <v>234</v>
          </cell>
          <cell r="M495">
            <v>250</v>
          </cell>
        </row>
        <row r="496">
          <cell r="A496">
            <v>5181158</v>
          </cell>
          <cell r="B496">
            <v>5114672</v>
          </cell>
          <cell r="C496">
            <v>4410</v>
          </cell>
          <cell r="D496">
            <v>33001667</v>
          </cell>
          <cell r="E496">
            <v>133</v>
          </cell>
          <cell r="F496">
            <v>104</v>
          </cell>
          <cell r="G496">
            <v>93</v>
          </cell>
          <cell r="H496">
            <v>105</v>
          </cell>
          <cell r="I496">
            <v>110</v>
          </cell>
          <cell r="J496">
            <v>105</v>
          </cell>
          <cell r="K496">
            <v>103</v>
          </cell>
          <cell r="L496">
            <v>102</v>
          </cell>
          <cell r="M496">
            <v>105</v>
          </cell>
        </row>
        <row r="497">
          <cell r="A497">
            <v>5174954</v>
          </cell>
          <cell r="B497">
            <v>5111570</v>
          </cell>
          <cell r="C497">
            <v>4410</v>
          </cell>
          <cell r="D497">
            <v>3727095</v>
          </cell>
          <cell r="E497">
            <v>172</v>
          </cell>
          <cell r="F497">
            <v>152</v>
          </cell>
          <cell r="G497">
            <v>148</v>
          </cell>
          <cell r="H497">
            <v>144</v>
          </cell>
          <cell r="I497">
            <v>213</v>
          </cell>
          <cell r="J497">
            <v>183</v>
          </cell>
          <cell r="K497">
            <v>193</v>
          </cell>
          <cell r="L497">
            <v>155</v>
          </cell>
          <cell r="M497">
            <v>171</v>
          </cell>
        </row>
        <row r="498">
          <cell r="A498">
            <v>5175028</v>
          </cell>
          <cell r="B498">
            <v>5111607</v>
          </cell>
          <cell r="C498">
            <v>4410</v>
          </cell>
          <cell r="D498">
            <v>18492450</v>
          </cell>
          <cell r="E498">
            <v>172</v>
          </cell>
          <cell r="F498">
            <v>152</v>
          </cell>
          <cell r="G498">
            <v>148</v>
          </cell>
          <cell r="H498">
            <v>144</v>
          </cell>
          <cell r="I498">
            <v>213</v>
          </cell>
          <cell r="J498">
            <v>121</v>
          </cell>
          <cell r="K498">
            <v>165</v>
          </cell>
          <cell r="L498">
            <v>133</v>
          </cell>
          <cell r="M498">
            <v>149</v>
          </cell>
        </row>
        <row r="499">
          <cell r="A499">
            <v>5175148</v>
          </cell>
          <cell r="B499">
            <v>5111667</v>
          </cell>
          <cell r="C499">
            <v>4410</v>
          </cell>
          <cell r="D499">
            <v>3362761</v>
          </cell>
          <cell r="E499">
            <v>327</v>
          </cell>
          <cell r="F499">
            <v>105</v>
          </cell>
          <cell r="G499">
            <v>100</v>
          </cell>
          <cell r="H499">
            <v>214</v>
          </cell>
          <cell r="I499">
            <v>219</v>
          </cell>
          <cell r="J499">
            <v>161</v>
          </cell>
          <cell r="K499">
            <v>154</v>
          </cell>
          <cell r="L499">
            <v>122</v>
          </cell>
          <cell r="M499">
            <v>136</v>
          </cell>
        </row>
        <row r="500">
          <cell r="A500">
            <v>5174934</v>
          </cell>
          <cell r="B500">
            <v>5111560</v>
          </cell>
          <cell r="C500">
            <v>4410</v>
          </cell>
          <cell r="D500">
            <v>3361097</v>
          </cell>
          <cell r="E500">
            <v>138</v>
          </cell>
          <cell r="F500">
            <v>117</v>
          </cell>
          <cell r="G500">
            <v>112</v>
          </cell>
          <cell r="H500">
            <v>117</v>
          </cell>
          <cell r="I500">
            <v>122</v>
          </cell>
          <cell r="J500">
            <v>121</v>
          </cell>
          <cell r="K500">
            <v>149</v>
          </cell>
          <cell r="L500">
            <v>146</v>
          </cell>
          <cell r="M500">
            <v>165</v>
          </cell>
        </row>
        <row r="501">
          <cell r="A501">
            <v>5176422</v>
          </cell>
          <cell r="B501">
            <v>5112304</v>
          </cell>
          <cell r="C501">
            <v>4410</v>
          </cell>
          <cell r="D501">
            <v>156078</v>
          </cell>
          <cell r="E501">
            <v>93</v>
          </cell>
          <cell r="F501">
            <v>101</v>
          </cell>
          <cell r="G501">
            <v>109</v>
          </cell>
          <cell r="H501">
            <v>93</v>
          </cell>
          <cell r="I501">
            <v>101</v>
          </cell>
          <cell r="J501">
            <v>98</v>
          </cell>
          <cell r="K501">
            <v>95</v>
          </cell>
          <cell r="L501">
            <v>94</v>
          </cell>
          <cell r="M501">
            <v>101</v>
          </cell>
        </row>
        <row r="502">
          <cell r="A502">
            <v>5174992</v>
          </cell>
          <cell r="B502">
            <v>5111589</v>
          </cell>
          <cell r="C502">
            <v>4410</v>
          </cell>
          <cell r="D502">
            <v>156257</v>
          </cell>
          <cell r="E502">
            <v>206</v>
          </cell>
          <cell r="F502">
            <v>187</v>
          </cell>
          <cell r="G502">
            <v>185</v>
          </cell>
          <cell r="H502">
            <v>176</v>
          </cell>
          <cell r="I502">
            <v>201</v>
          </cell>
          <cell r="J502">
            <v>183</v>
          </cell>
          <cell r="K502">
            <v>196</v>
          </cell>
          <cell r="L502">
            <v>165</v>
          </cell>
          <cell r="M502">
            <v>201</v>
          </cell>
        </row>
        <row r="503">
          <cell r="A503">
            <v>5181168</v>
          </cell>
          <cell r="B503">
            <v>5114677</v>
          </cell>
          <cell r="C503">
            <v>4410</v>
          </cell>
          <cell r="D503">
            <v>2934728</v>
          </cell>
          <cell r="E503">
            <v>197</v>
          </cell>
          <cell r="F503">
            <v>178</v>
          </cell>
          <cell r="G503">
            <v>175</v>
          </cell>
          <cell r="H503">
            <v>176</v>
          </cell>
          <cell r="I503">
            <v>187</v>
          </cell>
          <cell r="J503">
            <v>0</v>
          </cell>
          <cell r="K503">
            <v>0</v>
          </cell>
          <cell r="L503">
            <v>0</v>
          </cell>
          <cell r="M503">
            <v>0</v>
          </cell>
        </row>
        <row r="504">
          <cell r="A504">
            <v>5174878</v>
          </cell>
          <cell r="B504">
            <v>5111532</v>
          </cell>
          <cell r="C504">
            <v>4410</v>
          </cell>
          <cell r="D504">
            <v>1502245</v>
          </cell>
          <cell r="E504">
            <v>161</v>
          </cell>
          <cell r="F504">
            <v>127</v>
          </cell>
          <cell r="G504">
            <v>152</v>
          </cell>
          <cell r="H504">
            <v>166</v>
          </cell>
          <cell r="I504">
            <v>172</v>
          </cell>
          <cell r="J504">
            <v>200</v>
          </cell>
          <cell r="K504">
            <v>265</v>
          </cell>
          <cell r="L504">
            <v>196</v>
          </cell>
          <cell r="M504">
            <v>226</v>
          </cell>
        </row>
        <row r="505">
          <cell r="A505">
            <v>5181156</v>
          </cell>
          <cell r="B505">
            <v>5114671</v>
          </cell>
          <cell r="C505">
            <v>4410</v>
          </cell>
          <cell r="D505">
            <v>1530244</v>
          </cell>
          <cell r="E505">
            <v>257</v>
          </cell>
          <cell r="F505">
            <v>202</v>
          </cell>
          <cell r="G505">
            <v>211</v>
          </cell>
          <cell r="H505">
            <v>199</v>
          </cell>
          <cell r="I505">
            <v>218</v>
          </cell>
          <cell r="J505">
            <v>218</v>
          </cell>
          <cell r="K505">
            <v>220</v>
          </cell>
          <cell r="L505">
            <v>195</v>
          </cell>
          <cell r="M505">
            <v>244</v>
          </cell>
        </row>
        <row r="506">
          <cell r="A506">
            <v>5175084</v>
          </cell>
          <cell r="B506">
            <v>5111635</v>
          </cell>
          <cell r="C506">
            <v>4410</v>
          </cell>
          <cell r="D506">
            <v>3741011</v>
          </cell>
          <cell r="E506">
            <v>180</v>
          </cell>
          <cell r="F506">
            <v>86</v>
          </cell>
          <cell r="G506">
            <v>132</v>
          </cell>
          <cell r="H506">
            <v>175</v>
          </cell>
          <cell r="I506">
            <v>252</v>
          </cell>
          <cell r="J506">
            <v>86</v>
          </cell>
          <cell r="K506">
            <v>128</v>
          </cell>
          <cell r="L506">
            <v>160</v>
          </cell>
          <cell r="M506">
            <v>131</v>
          </cell>
        </row>
        <row r="507">
          <cell r="A507">
            <v>5175014</v>
          </cell>
          <cell r="B507">
            <v>5111600</v>
          </cell>
          <cell r="C507">
            <v>4410</v>
          </cell>
          <cell r="D507">
            <v>3730354</v>
          </cell>
          <cell r="E507">
            <v>168</v>
          </cell>
          <cell r="F507">
            <v>124</v>
          </cell>
          <cell r="G507">
            <v>100</v>
          </cell>
          <cell r="H507">
            <v>120</v>
          </cell>
          <cell r="I507">
            <v>106</v>
          </cell>
          <cell r="J507">
            <v>114</v>
          </cell>
          <cell r="K507">
            <v>88</v>
          </cell>
          <cell r="L507">
            <v>126</v>
          </cell>
          <cell r="M507">
            <v>130</v>
          </cell>
        </row>
        <row r="508">
          <cell r="A508">
            <v>5175170</v>
          </cell>
          <cell r="B508">
            <v>5111678</v>
          </cell>
          <cell r="C508">
            <v>4410</v>
          </cell>
          <cell r="D508">
            <v>1752157</v>
          </cell>
          <cell r="E508">
            <v>190</v>
          </cell>
          <cell r="F508">
            <v>183</v>
          </cell>
          <cell r="G508">
            <v>165</v>
          </cell>
          <cell r="H508">
            <v>184</v>
          </cell>
          <cell r="I508">
            <v>137</v>
          </cell>
          <cell r="J508">
            <v>147</v>
          </cell>
          <cell r="K508">
            <v>174</v>
          </cell>
          <cell r="L508">
            <v>157</v>
          </cell>
          <cell r="M508">
            <v>101</v>
          </cell>
        </row>
        <row r="509">
          <cell r="A509">
            <v>5174916</v>
          </cell>
          <cell r="B509">
            <v>5111551</v>
          </cell>
          <cell r="C509">
            <v>4410</v>
          </cell>
          <cell r="D509">
            <v>6826732</v>
          </cell>
          <cell r="E509">
            <v>243</v>
          </cell>
          <cell r="F509">
            <v>253</v>
          </cell>
          <cell r="G509">
            <v>254</v>
          </cell>
          <cell r="H509">
            <v>237</v>
          </cell>
          <cell r="I509">
            <v>241</v>
          </cell>
          <cell r="J509">
            <v>229</v>
          </cell>
          <cell r="K509">
            <v>238</v>
          </cell>
          <cell r="L509">
            <v>240</v>
          </cell>
          <cell r="M509">
            <v>251</v>
          </cell>
        </row>
        <row r="510">
          <cell r="A510">
            <v>5174864</v>
          </cell>
          <cell r="B510">
            <v>5111525</v>
          </cell>
          <cell r="C510">
            <v>4410</v>
          </cell>
          <cell r="D510">
            <v>6827200</v>
          </cell>
          <cell r="E510">
            <v>333</v>
          </cell>
          <cell r="F510">
            <v>278</v>
          </cell>
          <cell r="G510">
            <v>343</v>
          </cell>
          <cell r="H510">
            <v>377</v>
          </cell>
          <cell r="I510">
            <v>341</v>
          </cell>
          <cell r="J510">
            <v>294</v>
          </cell>
          <cell r="K510">
            <v>295</v>
          </cell>
          <cell r="L510">
            <v>289</v>
          </cell>
          <cell r="M510">
            <v>325</v>
          </cell>
        </row>
        <row r="511">
          <cell r="A511">
            <v>5181166</v>
          </cell>
          <cell r="B511">
            <v>5114676</v>
          </cell>
          <cell r="C511">
            <v>4410</v>
          </cell>
          <cell r="D511">
            <v>2207229</v>
          </cell>
          <cell r="E511">
            <v>160</v>
          </cell>
          <cell r="F511">
            <v>102</v>
          </cell>
          <cell r="G511">
            <v>140</v>
          </cell>
          <cell r="H511">
            <v>123</v>
          </cell>
          <cell r="I511">
            <v>143</v>
          </cell>
          <cell r="J511">
            <v>163</v>
          </cell>
          <cell r="K511">
            <v>159</v>
          </cell>
          <cell r="L511">
            <v>171</v>
          </cell>
          <cell r="M511">
            <v>210</v>
          </cell>
        </row>
        <row r="512">
          <cell r="A512">
            <v>5181154</v>
          </cell>
          <cell r="B512">
            <v>5114670</v>
          </cell>
          <cell r="C512">
            <v>4410</v>
          </cell>
          <cell r="D512">
            <v>6313517</v>
          </cell>
          <cell r="E512">
            <v>91</v>
          </cell>
          <cell r="F512">
            <v>78</v>
          </cell>
          <cell r="G512">
            <v>90</v>
          </cell>
          <cell r="H512">
            <v>68</v>
          </cell>
          <cell r="I512">
            <v>94</v>
          </cell>
          <cell r="J512">
            <v>89</v>
          </cell>
          <cell r="K512">
            <v>112</v>
          </cell>
          <cell r="L512">
            <v>100</v>
          </cell>
          <cell r="M512">
            <v>97</v>
          </cell>
        </row>
        <row r="513">
          <cell r="A513">
            <v>5175192</v>
          </cell>
          <cell r="B513">
            <v>5111689</v>
          </cell>
          <cell r="C513">
            <v>4410</v>
          </cell>
          <cell r="D513">
            <v>6823609</v>
          </cell>
          <cell r="E513">
            <v>111</v>
          </cell>
          <cell r="F513">
            <v>83</v>
          </cell>
          <cell r="G513">
            <v>79</v>
          </cell>
          <cell r="H513">
            <v>83</v>
          </cell>
          <cell r="I513">
            <v>82</v>
          </cell>
          <cell r="J513">
            <v>78</v>
          </cell>
          <cell r="K513">
            <v>81</v>
          </cell>
          <cell r="L513">
            <v>83</v>
          </cell>
          <cell r="M513">
            <v>128</v>
          </cell>
        </row>
        <row r="514">
          <cell r="A514">
            <v>5175214</v>
          </cell>
          <cell r="B514">
            <v>5111700</v>
          </cell>
          <cell r="C514">
            <v>4410</v>
          </cell>
          <cell r="D514">
            <v>6820904</v>
          </cell>
          <cell r="E514">
            <v>117</v>
          </cell>
          <cell r="F514">
            <v>72</v>
          </cell>
          <cell r="G514">
            <v>65</v>
          </cell>
          <cell r="H514">
            <v>101</v>
          </cell>
          <cell r="I514">
            <v>125</v>
          </cell>
          <cell r="J514">
            <v>96</v>
          </cell>
          <cell r="K514">
            <v>109</v>
          </cell>
          <cell r="L514">
            <v>113</v>
          </cell>
          <cell r="M514">
            <v>129</v>
          </cell>
        </row>
        <row r="515">
          <cell r="A515">
            <v>5181174</v>
          </cell>
          <cell r="B515">
            <v>5114680</v>
          </cell>
          <cell r="C515">
            <v>4410</v>
          </cell>
          <cell r="D515">
            <v>2177224</v>
          </cell>
          <cell r="E515">
            <v>230</v>
          </cell>
          <cell r="F515">
            <v>9</v>
          </cell>
          <cell r="G515">
            <v>374</v>
          </cell>
          <cell r="H515">
            <v>196</v>
          </cell>
          <cell r="I515">
            <v>204</v>
          </cell>
          <cell r="J515">
            <v>374</v>
          </cell>
          <cell r="K515">
            <v>204</v>
          </cell>
          <cell r="L515">
            <v>221</v>
          </cell>
          <cell r="M515">
            <v>162</v>
          </cell>
        </row>
        <row r="516">
          <cell r="A516">
            <v>5181172</v>
          </cell>
          <cell r="B516">
            <v>5114679</v>
          </cell>
          <cell r="C516">
            <v>4410</v>
          </cell>
          <cell r="D516">
            <v>3361758</v>
          </cell>
          <cell r="E516">
            <v>182</v>
          </cell>
          <cell r="F516">
            <v>150</v>
          </cell>
          <cell r="G516">
            <v>222</v>
          </cell>
          <cell r="H516">
            <v>166</v>
          </cell>
          <cell r="I516">
            <v>162</v>
          </cell>
          <cell r="J516">
            <v>314</v>
          </cell>
          <cell r="K516">
            <v>185</v>
          </cell>
          <cell r="L516">
            <v>162</v>
          </cell>
          <cell r="M516">
            <v>202</v>
          </cell>
        </row>
        <row r="517">
          <cell r="A517">
            <v>5181164</v>
          </cell>
          <cell r="B517">
            <v>5114675</v>
          </cell>
          <cell r="C517">
            <v>4410</v>
          </cell>
          <cell r="D517">
            <v>2178270</v>
          </cell>
          <cell r="E517">
            <v>122</v>
          </cell>
          <cell r="F517">
            <v>109</v>
          </cell>
          <cell r="G517">
            <v>101</v>
          </cell>
          <cell r="H517">
            <v>91</v>
          </cell>
          <cell r="I517">
            <v>95</v>
          </cell>
          <cell r="J517">
            <v>100</v>
          </cell>
          <cell r="K517">
            <v>122</v>
          </cell>
          <cell r="L517">
            <v>104</v>
          </cell>
          <cell r="M517">
            <v>102</v>
          </cell>
        </row>
        <row r="518">
          <cell r="A518">
            <v>5175064</v>
          </cell>
          <cell r="B518">
            <v>5111625</v>
          </cell>
          <cell r="C518">
            <v>4410</v>
          </cell>
          <cell r="D518">
            <v>7314866</v>
          </cell>
          <cell r="E518">
            <v>154</v>
          </cell>
          <cell r="F518">
            <v>140</v>
          </cell>
          <cell r="G518">
            <v>168</v>
          </cell>
          <cell r="H518">
            <v>128</v>
          </cell>
          <cell r="I518">
            <v>138</v>
          </cell>
          <cell r="J518">
            <v>135</v>
          </cell>
          <cell r="K518">
            <v>175</v>
          </cell>
          <cell r="L518">
            <v>217</v>
          </cell>
          <cell r="M518">
            <v>175</v>
          </cell>
        </row>
        <row r="519">
          <cell r="A519">
            <v>5174972</v>
          </cell>
          <cell r="B519">
            <v>5111579</v>
          </cell>
          <cell r="C519">
            <v>4410</v>
          </cell>
          <cell r="D519">
            <v>7129741</v>
          </cell>
          <cell r="E519">
            <v>261</v>
          </cell>
          <cell r="F519">
            <v>228</v>
          </cell>
          <cell r="G519">
            <v>222</v>
          </cell>
          <cell r="H519">
            <v>182</v>
          </cell>
          <cell r="I519">
            <v>197</v>
          </cell>
          <cell r="J519">
            <v>167</v>
          </cell>
          <cell r="K519">
            <v>152</v>
          </cell>
          <cell r="L519">
            <v>121</v>
          </cell>
          <cell r="M519">
            <v>396</v>
          </cell>
        </row>
        <row r="520">
          <cell r="A520">
            <v>5175236</v>
          </cell>
          <cell r="B520">
            <v>5111711</v>
          </cell>
          <cell r="C520">
            <v>4410</v>
          </cell>
          <cell r="D520">
            <v>7129869</v>
          </cell>
          <cell r="E520">
            <v>110</v>
          </cell>
          <cell r="F520">
            <v>91</v>
          </cell>
          <cell r="G520">
            <v>119</v>
          </cell>
          <cell r="H520">
            <v>123</v>
          </cell>
          <cell r="I520">
            <v>132</v>
          </cell>
          <cell r="J520">
            <v>125</v>
          </cell>
          <cell r="K520">
            <v>150</v>
          </cell>
          <cell r="L520">
            <v>152</v>
          </cell>
          <cell r="M520">
            <v>181</v>
          </cell>
        </row>
        <row r="521">
          <cell r="A521">
            <v>5175106</v>
          </cell>
          <cell r="B521">
            <v>5111646</v>
          </cell>
          <cell r="C521">
            <v>4410</v>
          </cell>
          <cell r="D521">
            <v>7117821</v>
          </cell>
          <cell r="E521">
            <v>109</v>
          </cell>
          <cell r="F521">
            <v>96</v>
          </cell>
          <cell r="G521">
            <v>118</v>
          </cell>
          <cell r="H521">
            <v>102</v>
          </cell>
          <cell r="I521">
            <v>120</v>
          </cell>
          <cell r="J521">
            <v>77</v>
          </cell>
          <cell r="K521">
            <v>114</v>
          </cell>
          <cell r="L521">
            <v>81</v>
          </cell>
          <cell r="M521">
            <v>116</v>
          </cell>
        </row>
        <row r="522">
          <cell r="A522">
            <v>5175126</v>
          </cell>
          <cell r="B522">
            <v>5111656</v>
          </cell>
          <cell r="C522">
            <v>4410</v>
          </cell>
          <cell r="D522">
            <v>7129903</v>
          </cell>
          <cell r="E522">
            <v>235</v>
          </cell>
          <cell r="F522">
            <v>205</v>
          </cell>
          <cell r="G522">
            <v>193</v>
          </cell>
          <cell r="H522">
            <v>186</v>
          </cell>
          <cell r="I522">
            <v>201</v>
          </cell>
          <cell r="J522">
            <v>193</v>
          </cell>
          <cell r="K522">
            <v>199</v>
          </cell>
          <cell r="L522">
            <v>203</v>
          </cell>
          <cell r="M522">
            <v>204</v>
          </cell>
        </row>
        <row r="523">
          <cell r="A523">
            <v>5181144</v>
          </cell>
          <cell r="B523">
            <v>5114665</v>
          </cell>
          <cell r="C523">
            <v>4410</v>
          </cell>
          <cell r="D523">
            <v>7727099</v>
          </cell>
          <cell r="E523">
            <v>235</v>
          </cell>
          <cell r="F523">
            <v>342</v>
          </cell>
          <cell r="G523">
            <v>175</v>
          </cell>
          <cell r="H523">
            <v>299</v>
          </cell>
          <cell r="I523">
            <v>264</v>
          </cell>
          <cell r="J523">
            <v>214</v>
          </cell>
          <cell r="K523">
            <v>227</v>
          </cell>
          <cell r="L523">
            <v>219</v>
          </cell>
          <cell r="M523">
            <v>490</v>
          </cell>
        </row>
        <row r="524">
          <cell r="A524">
            <v>5181146</v>
          </cell>
          <cell r="B524">
            <v>5114666</v>
          </cell>
          <cell r="C524">
            <v>4410</v>
          </cell>
          <cell r="D524">
            <v>7128985</v>
          </cell>
          <cell r="E524">
            <v>278</v>
          </cell>
          <cell r="F524">
            <v>176</v>
          </cell>
          <cell r="G524">
            <v>204</v>
          </cell>
          <cell r="H524">
            <v>240</v>
          </cell>
          <cell r="I524">
            <v>225</v>
          </cell>
          <cell r="J524">
            <v>205</v>
          </cell>
          <cell r="K524">
            <v>241</v>
          </cell>
          <cell r="L524">
            <v>254</v>
          </cell>
          <cell r="M524">
            <v>224</v>
          </cell>
        </row>
        <row r="525">
          <cell r="A525">
            <v>5051536</v>
          </cell>
          <cell r="B525">
            <v>5049861</v>
          </cell>
          <cell r="C525">
            <v>4410</v>
          </cell>
          <cell r="D525">
            <v>7286434</v>
          </cell>
          <cell r="E525">
            <v>236</v>
          </cell>
          <cell r="F525">
            <v>237</v>
          </cell>
          <cell r="G525">
            <v>260</v>
          </cell>
          <cell r="H525">
            <v>223</v>
          </cell>
          <cell r="I525">
            <v>210</v>
          </cell>
          <cell r="J525">
            <v>197</v>
          </cell>
          <cell r="K525">
            <v>235</v>
          </cell>
          <cell r="L525">
            <v>237</v>
          </cell>
          <cell r="M525">
            <v>199</v>
          </cell>
        </row>
        <row r="526">
          <cell r="A526">
            <v>5181170</v>
          </cell>
          <cell r="B526">
            <v>5114678</v>
          </cell>
          <cell r="C526">
            <v>4410</v>
          </cell>
          <cell r="D526">
            <v>7117754</v>
          </cell>
          <cell r="E526">
            <v>160</v>
          </cell>
          <cell r="F526">
            <v>7</v>
          </cell>
          <cell r="G526">
            <v>273</v>
          </cell>
          <cell r="H526">
            <v>136</v>
          </cell>
          <cell r="I526">
            <v>104</v>
          </cell>
          <cell r="J526">
            <v>129</v>
          </cell>
          <cell r="K526">
            <v>168</v>
          </cell>
          <cell r="L526">
            <v>156</v>
          </cell>
          <cell r="M526">
            <v>121</v>
          </cell>
        </row>
        <row r="527">
          <cell r="A527">
            <v>5175042</v>
          </cell>
          <cell r="B527">
            <v>5111614</v>
          </cell>
          <cell r="C527">
            <v>4410</v>
          </cell>
          <cell r="D527">
            <v>18492543</v>
          </cell>
          <cell r="E527">
            <v>153</v>
          </cell>
          <cell r="F527">
            <v>131</v>
          </cell>
          <cell r="G527">
            <v>126</v>
          </cell>
          <cell r="H527">
            <v>131</v>
          </cell>
          <cell r="I527">
            <v>157</v>
          </cell>
          <cell r="J527">
            <v>156</v>
          </cell>
          <cell r="K527">
            <v>152</v>
          </cell>
          <cell r="L527">
            <v>154</v>
          </cell>
          <cell r="M527">
            <v>138</v>
          </cell>
        </row>
        <row r="528">
          <cell r="A528">
            <v>5174814</v>
          </cell>
          <cell r="B528">
            <v>5111500</v>
          </cell>
          <cell r="C528">
            <v>4410</v>
          </cell>
          <cell r="D528">
            <v>3648819</v>
          </cell>
          <cell r="E528">
            <v>233</v>
          </cell>
          <cell r="F528">
            <v>412</v>
          </cell>
          <cell r="G528">
            <v>200</v>
          </cell>
          <cell r="H528">
            <v>189</v>
          </cell>
          <cell r="I528">
            <v>273</v>
          </cell>
          <cell r="J528">
            <v>339</v>
          </cell>
          <cell r="K528">
            <v>159</v>
          </cell>
          <cell r="L528">
            <v>170</v>
          </cell>
          <cell r="M528">
            <v>178</v>
          </cell>
        </row>
        <row r="529">
          <cell r="A529">
            <v>5181194</v>
          </cell>
          <cell r="B529">
            <v>5114690</v>
          </cell>
          <cell r="C529">
            <v>4410</v>
          </cell>
          <cell r="D529">
            <v>31993432</v>
          </cell>
          <cell r="E529">
            <v>333</v>
          </cell>
          <cell r="F529">
            <v>237</v>
          </cell>
          <cell r="G529">
            <v>174</v>
          </cell>
          <cell r="H529">
            <v>101</v>
          </cell>
          <cell r="I529">
            <v>91</v>
          </cell>
          <cell r="J529">
            <v>187</v>
          </cell>
          <cell r="K529">
            <v>107</v>
          </cell>
          <cell r="L529">
            <v>88</v>
          </cell>
          <cell r="M529">
            <v>127</v>
          </cell>
        </row>
        <row r="530">
          <cell r="A530">
            <v>5181202</v>
          </cell>
          <cell r="B530">
            <v>5114694</v>
          </cell>
          <cell r="C530">
            <v>4410</v>
          </cell>
          <cell r="D530">
            <v>33001596</v>
          </cell>
          <cell r="E530">
            <v>190</v>
          </cell>
          <cell r="F530">
            <v>175</v>
          </cell>
          <cell r="G530">
            <v>139</v>
          </cell>
          <cell r="H530">
            <v>134</v>
          </cell>
          <cell r="I530">
            <v>51</v>
          </cell>
          <cell r="J530">
            <v>19</v>
          </cell>
          <cell r="K530">
            <v>105</v>
          </cell>
          <cell r="L530">
            <v>92</v>
          </cell>
          <cell r="M530">
            <v>91</v>
          </cell>
        </row>
        <row r="531">
          <cell r="A531">
            <v>5181186</v>
          </cell>
          <cell r="B531">
            <v>5114686</v>
          </cell>
          <cell r="C531">
            <v>4410</v>
          </cell>
          <cell r="D531">
            <v>33001601</v>
          </cell>
          <cell r="E531">
            <v>123</v>
          </cell>
          <cell r="F531">
            <v>107</v>
          </cell>
          <cell r="G531">
            <v>128</v>
          </cell>
          <cell r="H531">
            <v>98</v>
          </cell>
          <cell r="I531">
            <v>98</v>
          </cell>
          <cell r="J531">
            <v>131</v>
          </cell>
          <cell r="K531">
            <v>135</v>
          </cell>
          <cell r="L531">
            <v>109</v>
          </cell>
          <cell r="M531">
            <v>118</v>
          </cell>
        </row>
        <row r="532">
          <cell r="A532">
            <v>5181210</v>
          </cell>
          <cell r="B532">
            <v>5114698</v>
          </cell>
          <cell r="C532">
            <v>4410</v>
          </cell>
          <cell r="D532">
            <v>33001773</v>
          </cell>
          <cell r="E532">
            <v>22</v>
          </cell>
          <cell r="F532">
            <v>16</v>
          </cell>
          <cell r="G532">
            <v>22</v>
          </cell>
          <cell r="H532">
            <v>30</v>
          </cell>
          <cell r="I532">
            <v>32</v>
          </cell>
          <cell r="J532">
            <v>26</v>
          </cell>
          <cell r="K532">
            <v>31</v>
          </cell>
          <cell r="L532">
            <v>19</v>
          </cell>
          <cell r="M532">
            <v>27</v>
          </cell>
        </row>
        <row r="533">
          <cell r="A533">
            <v>5174714</v>
          </cell>
          <cell r="B533">
            <v>5111450</v>
          </cell>
          <cell r="C533">
            <v>4410</v>
          </cell>
          <cell r="D533">
            <v>33001188</v>
          </cell>
          <cell r="E533">
            <v>278</v>
          </cell>
          <cell r="F533">
            <v>227</v>
          </cell>
          <cell r="G533">
            <v>249</v>
          </cell>
          <cell r="H533">
            <v>132</v>
          </cell>
          <cell r="I533">
            <v>342</v>
          </cell>
          <cell r="J533">
            <v>206</v>
          </cell>
          <cell r="K533">
            <v>81</v>
          </cell>
          <cell r="L533">
            <v>194</v>
          </cell>
          <cell r="M533">
            <v>204</v>
          </cell>
        </row>
        <row r="534">
          <cell r="A534">
            <v>5174520</v>
          </cell>
          <cell r="B534">
            <v>5111353</v>
          </cell>
          <cell r="C534">
            <v>4410</v>
          </cell>
          <cell r="D534">
            <v>33001602</v>
          </cell>
          <cell r="E534">
            <v>185</v>
          </cell>
          <cell r="F534">
            <v>161</v>
          </cell>
          <cell r="G534">
            <v>150</v>
          </cell>
          <cell r="H534">
            <v>155</v>
          </cell>
          <cell r="I534">
            <v>154</v>
          </cell>
          <cell r="J534">
            <v>151</v>
          </cell>
          <cell r="K534">
            <v>167</v>
          </cell>
          <cell r="L534">
            <v>152</v>
          </cell>
          <cell r="M534">
            <v>157</v>
          </cell>
        </row>
        <row r="535">
          <cell r="A535">
            <v>5174632</v>
          </cell>
          <cell r="B535">
            <v>5111409</v>
          </cell>
          <cell r="C535">
            <v>4410</v>
          </cell>
          <cell r="D535">
            <v>33001169</v>
          </cell>
          <cell r="E535">
            <v>172</v>
          </cell>
          <cell r="F535">
            <v>132</v>
          </cell>
          <cell r="G535">
            <v>269</v>
          </cell>
          <cell r="H535">
            <v>19</v>
          </cell>
          <cell r="I535">
            <v>6</v>
          </cell>
          <cell r="J535">
            <v>75</v>
          </cell>
          <cell r="K535">
            <v>92</v>
          </cell>
          <cell r="L535">
            <v>72</v>
          </cell>
          <cell r="M535">
            <v>68</v>
          </cell>
        </row>
        <row r="536">
          <cell r="A536">
            <v>5181208</v>
          </cell>
          <cell r="B536">
            <v>5114697</v>
          </cell>
          <cell r="C536">
            <v>4410</v>
          </cell>
          <cell r="D536">
            <v>33001662</v>
          </cell>
          <cell r="E536">
            <v>40</v>
          </cell>
          <cell r="F536">
            <v>0</v>
          </cell>
          <cell r="G536">
            <v>0</v>
          </cell>
          <cell r="H536">
            <v>245</v>
          </cell>
          <cell r="I536">
            <v>87</v>
          </cell>
          <cell r="J536">
            <v>93</v>
          </cell>
          <cell r="K536">
            <v>310</v>
          </cell>
          <cell r="L536">
            <v>176</v>
          </cell>
          <cell r="M536">
            <v>128</v>
          </cell>
        </row>
        <row r="537">
          <cell r="A537">
            <v>5181200</v>
          </cell>
          <cell r="B537">
            <v>5114693</v>
          </cell>
          <cell r="C537">
            <v>4410</v>
          </cell>
          <cell r="D537">
            <v>31993387</v>
          </cell>
          <cell r="E537">
            <v>310</v>
          </cell>
          <cell r="F537">
            <v>247</v>
          </cell>
          <cell r="G537">
            <v>208</v>
          </cell>
          <cell r="H537">
            <v>249</v>
          </cell>
          <cell r="I537">
            <v>253</v>
          </cell>
          <cell r="J537">
            <v>434</v>
          </cell>
          <cell r="K537">
            <v>192</v>
          </cell>
          <cell r="L537">
            <v>188</v>
          </cell>
          <cell r="M537">
            <v>221</v>
          </cell>
        </row>
        <row r="538">
          <cell r="A538">
            <v>5174746</v>
          </cell>
          <cell r="B538">
            <v>5111466</v>
          </cell>
          <cell r="C538">
            <v>4410</v>
          </cell>
          <cell r="D538">
            <v>32998192</v>
          </cell>
          <cell r="E538">
            <v>257</v>
          </cell>
          <cell r="F538">
            <v>206</v>
          </cell>
          <cell r="G538">
            <v>213</v>
          </cell>
          <cell r="H538">
            <v>127</v>
          </cell>
          <cell r="I538">
            <v>362</v>
          </cell>
          <cell r="J538">
            <v>212</v>
          </cell>
          <cell r="K538">
            <v>221</v>
          </cell>
          <cell r="L538">
            <v>228</v>
          </cell>
          <cell r="M538">
            <v>231</v>
          </cell>
        </row>
        <row r="539">
          <cell r="A539">
            <v>5174766</v>
          </cell>
          <cell r="B539">
            <v>5111476</v>
          </cell>
          <cell r="C539">
            <v>4410</v>
          </cell>
          <cell r="D539">
            <v>156238</v>
          </cell>
          <cell r="E539">
            <v>233</v>
          </cell>
          <cell r="F539">
            <v>206</v>
          </cell>
          <cell r="G539">
            <v>200</v>
          </cell>
          <cell r="H539">
            <v>189</v>
          </cell>
          <cell r="I539">
            <v>273</v>
          </cell>
          <cell r="J539">
            <v>531</v>
          </cell>
          <cell r="K539">
            <v>205</v>
          </cell>
          <cell r="L539">
            <v>168</v>
          </cell>
          <cell r="M539">
            <v>165</v>
          </cell>
        </row>
        <row r="540">
          <cell r="A540">
            <v>5174744</v>
          </cell>
          <cell r="B540">
            <v>5111465</v>
          </cell>
          <cell r="C540">
            <v>4410</v>
          </cell>
          <cell r="D540">
            <v>31116437</v>
          </cell>
          <cell r="E540">
            <v>233</v>
          </cell>
          <cell r="F540">
            <v>206</v>
          </cell>
          <cell r="G540">
            <v>200</v>
          </cell>
          <cell r="H540">
            <v>189</v>
          </cell>
          <cell r="I540">
            <v>273</v>
          </cell>
          <cell r="J540">
            <v>331</v>
          </cell>
          <cell r="K540">
            <v>321</v>
          </cell>
          <cell r="L540">
            <v>230</v>
          </cell>
          <cell r="M540">
            <v>246</v>
          </cell>
        </row>
        <row r="541">
          <cell r="A541">
            <v>5181188</v>
          </cell>
          <cell r="B541">
            <v>5114687</v>
          </cell>
          <cell r="C541">
            <v>4410</v>
          </cell>
          <cell r="D541">
            <v>3361154</v>
          </cell>
          <cell r="E541">
            <v>58</v>
          </cell>
          <cell r="F541">
            <v>135</v>
          </cell>
          <cell r="G541">
            <v>103</v>
          </cell>
          <cell r="H541">
            <v>105</v>
          </cell>
          <cell r="I541">
            <v>192</v>
          </cell>
          <cell r="J541">
            <v>223</v>
          </cell>
          <cell r="K541">
            <v>248</v>
          </cell>
          <cell r="L541">
            <v>230</v>
          </cell>
          <cell r="M541">
            <v>216</v>
          </cell>
        </row>
        <row r="542">
          <cell r="A542">
            <v>5174748</v>
          </cell>
          <cell r="B542">
            <v>5111467</v>
          </cell>
          <cell r="C542">
            <v>4410</v>
          </cell>
          <cell r="D542">
            <v>3366079</v>
          </cell>
          <cell r="E542">
            <v>14</v>
          </cell>
          <cell r="F542">
            <v>61</v>
          </cell>
          <cell r="G542">
            <v>6</v>
          </cell>
          <cell r="H542">
            <v>32</v>
          </cell>
          <cell r="I542">
            <v>0</v>
          </cell>
          <cell r="J542">
            <v>0</v>
          </cell>
          <cell r="K542">
            <v>7</v>
          </cell>
          <cell r="L542">
            <v>34</v>
          </cell>
          <cell r="M542">
            <v>31</v>
          </cell>
        </row>
        <row r="543">
          <cell r="A543">
            <v>5174788</v>
          </cell>
          <cell r="B543">
            <v>5111487</v>
          </cell>
          <cell r="C543">
            <v>4410</v>
          </cell>
          <cell r="D543">
            <v>1472658</v>
          </cell>
          <cell r="E543">
            <v>233</v>
          </cell>
          <cell r="F543">
            <v>206</v>
          </cell>
          <cell r="G543">
            <v>200</v>
          </cell>
          <cell r="H543">
            <v>3</v>
          </cell>
          <cell r="I543">
            <v>0</v>
          </cell>
          <cell r="J543">
            <v>11</v>
          </cell>
          <cell r="K543">
            <v>47</v>
          </cell>
          <cell r="L543">
            <v>51</v>
          </cell>
          <cell r="M543">
            <v>59</v>
          </cell>
        </row>
        <row r="544">
          <cell r="A544">
            <v>5181216</v>
          </cell>
          <cell r="B544">
            <v>5114701</v>
          </cell>
          <cell r="C544">
            <v>4410</v>
          </cell>
          <cell r="D544">
            <v>10412047</v>
          </cell>
          <cell r="E544">
            <v>208</v>
          </cell>
          <cell r="F544">
            <v>180</v>
          </cell>
          <cell r="G544">
            <v>456</v>
          </cell>
          <cell r="H544">
            <v>108</v>
          </cell>
          <cell r="I544">
            <v>145</v>
          </cell>
          <cell r="J544">
            <v>90</v>
          </cell>
          <cell r="K544">
            <v>73</v>
          </cell>
          <cell r="L544">
            <v>100</v>
          </cell>
          <cell r="M544">
            <v>110</v>
          </cell>
        </row>
        <row r="545">
          <cell r="A545">
            <v>5095546</v>
          </cell>
          <cell r="B545">
            <v>5071866</v>
          </cell>
          <cell r="C545">
            <v>4410</v>
          </cell>
          <cell r="D545">
            <v>3352125</v>
          </cell>
          <cell r="E545">
            <v>437</v>
          </cell>
          <cell r="F545">
            <v>655</v>
          </cell>
          <cell r="G545">
            <v>355</v>
          </cell>
          <cell r="H545">
            <v>310</v>
          </cell>
          <cell r="I545">
            <v>151</v>
          </cell>
          <cell r="J545">
            <v>114</v>
          </cell>
          <cell r="K545">
            <v>109</v>
          </cell>
          <cell r="L545">
            <v>150</v>
          </cell>
          <cell r="M545">
            <v>121</v>
          </cell>
        </row>
        <row r="546">
          <cell r="A546">
            <v>5174740</v>
          </cell>
          <cell r="B546">
            <v>5111463</v>
          </cell>
          <cell r="C546">
            <v>4410</v>
          </cell>
          <cell r="D546">
            <v>10503444</v>
          </cell>
          <cell r="E546">
            <v>233</v>
          </cell>
          <cell r="F546">
            <v>1</v>
          </cell>
          <cell r="G546">
            <v>56</v>
          </cell>
          <cell r="H546">
            <v>130</v>
          </cell>
          <cell r="I546">
            <v>272</v>
          </cell>
          <cell r="J546">
            <v>117</v>
          </cell>
          <cell r="K546">
            <v>25</v>
          </cell>
          <cell r="L546">
            <v>33</v>
          </cell>
          <cell r="M546">
            <v>163</v>
          </cell>
        </row>
        <row r="547">
          <cell r="A547">
            <v>5095544</v>
          </cell>
          <cell r="B547">
            <v>5071865</v>
          </cell>
          <cell r="C547">
            <v>4410</v>
          </cell>
          <cell r="D547">
            <v>10505319</v>
          </cell>
          <cell r="E547">
            <v>172</v>
          </cell>
          <cell r="F547">
            <v>187</v>
          </cell>
          <cell r="G547">
            <v>183</v>
          </cell>
          <cell r="H547">
            <v>151</v>
          </cell>
          <cell r="I547">
            <v>149</v>
          </cell>
          <cell r="J547">
            <v>139</v>
          </cell>
          <cell r="K547">
            <v>118</v>
          </cell>
          <cell r="L547">
            <v>127</v>
          </cell>
          <cell r="M547">
            <v>135</v>
          </cell>
        </row>
        <row r="548">
          <cell r="A548">
            <v>5181192</v>
          </cell>
          <cell r="B548">
            <v>5114689</v>
          </cell>
          <cell r="C548">
            <v>4410</v>
          </cell>
          <cell r="D548">
            <v>5397879</v>
          </cell>
          <cell r="E548">
            <v>379</v>
          </cell>
          <cell r="F548">
            <v>327</v>
          </cell>
          <cell r="G548">
            <v>328</v>
          </cell>
          <cell r="H548">
            <v>307</v>
          </cell>
          <cell r="I548">
            <v>349</v>
          </cell>
          <cell r="J548">
            <v>325</v>
          </cell>
          <cell r="K548">
            <v>317</v>
          </cell>
          <cell r="L548">
            <v>304</v>
          </cell>
          <cell r="M548">
            <v>345</v>
          </cell>
        </row>
        <row r="549">
          <cell r="A549">
            <v>5174562</v>
          </cell>
          <cell r="B549">
            <v>5111374</v>
          </cell>
          <cell r="C549">
            <v>4410</v>
          </cell>
          <cell r="D549">
            <v>156269</v>
          </cell>
          <cell r="E549">
            <v>158</v>
          </cell>
          <cell r="F549">
            <v>132</v>
          </cell>
          <cell r="G549">
            <v>141</v>
          </cell>
          <cell r="H549">
            <v>120</v>
          </cell>
          <cell r="I549">
            <v>114</v>
          </cell>
          <cell r="J549">
            <v>89</v>
          </cell>
          <cell r="K549">
            <v>96</v>
          </cell>
          <cell r="L549">
            <v>103</v>
          </cell>
          <cell r="M549">
            <v>113</v>
          </cell>
        </row>
        <row r="550">
          <cell r="A550">
            <v>5181196</v>
          </cell>
          <cell r="B550">
            <v>5114691</v>
          </cell>
          <cell r="C550">
            <v>4410</v>
          </cell>
          <cell r="D550">
            <v>16007159</v>
          </cell>
          <cell r="E550">
            <v>176</v>
          </cell>
          <cell r="F550">
            <v>94</v>
          </cell>
          <cell r="G550">
            <v>145</v>
          </cell>
          <cell r="H550">
            <v>0</v>
          </cell>
          <cell r="I550">
            <v>64</v>
          </cell>
          <cell r="J550">
            <v>86</v>
          </cell>
          <cell r="K550">
            <v>127</v>
          </cell>
          <cell r="L550">
            <v>90</v>
          </cell>
          <cell r="M550">
            <v>85</v>
          </cell>
        </row>
        <row r="551">
          <cell r="A551">
            <v>5174500</v>
          </cell>
          <cell r="B551">
            <v>5111343</v>
          </cell>
          <cell r="C551">
            <v>4410</v>
          </cell>
          <cell r="D551">
            <v>2935810</v>
          </cell>
          <cell r="E551">
            <v>163</v>
          </cell>
          <cell r="F551">
            <v>127</v>
          </cell>
          <cell r="G551">
            <v>342</v>
          </cell>
          <cell r="H551">
            <v>193</v>
          </cell>
          <cell r="I551">
            <v>168</v>
          </cell>
          <cell r="J551">
            <v>144</v>
          </cell>
          <cell r="K551">
            <v>120</v>
          </cell>
          <cell r="L551">
            <v>159</v>
          </cell>
          <cell r="M551">
            <v>306</v>
          </cell>
        </row>
        <row r="552">
          <cell r="A552">
            <v>5174614</v>
          </cell>
          <cell r="B552">
            <v>5111400</v>
          </cell>
          <cell r="C552">
            <v>4410</v>
          </cell>
          <cell r="D552">
            <v>1618667</v>
          </cell>
          <cell r="E552">
            <v>105</v>
          </cell>
          <cell r="F552">
            <v>128</v>
          </cell>
          <cell r="G552">
            <v>139</v>
          </cell>
          <cell r="H552">
            <v>132</v>
          </cell>
          <cell r="I552">
            <v>86</v>
          </cell>
          <cell r="J552">
            <v>80</v>
          </cell>
          <cell r="K552">
            <v>73</v>
          </cell>
          <cell r="L552">
            <v>85</v>
          </cell>
          <cell r="M552">
            <v>149</v>
          </cell>
        </row>
        <row r="553">
          <cell r="A553">
            <v>5174730</v>
          </cell>
          <cell r="B553">
            <v>5111458</v>
          </cell>
          <cell r="C553">
            <v>4410</v>
          </cell>
          <cell r="D553">
            <v>1908798</v>
          </cell>
          <cell r="E553">
            <v>70</v>
          </cell>
          <cell r="F553">
            <v>39</v>
          </cell>
          <cell r="G553">
            <v>14</v>
          </cell>
          <cell r="H553">
            <v>11</v>
          </cell>
          <cell r="I553">
            <v>13</v>
          </cell>
          <cell r="J553">
            <v>8</v>
          </cell>
          <cell r="K553">
            <v>7</v>
          </cell>
          <cell r="L553">
            <v>13</v>
          </cell>
          <cell r="M553">
            <v>462</v>
          </cell>
        </row>
        <row r="554">
          <cell r="A554">
            <v>5174732</v>
          </cell>
          <cell r="B554">
            <v>5111459</v>
          </cell>
          <cell r="C554">
            <v>4410</v>
          </cell>
          <cell r="D554">
            <v>1618663</v>
          </cell>
          <cell r="E554">
            <v>228</v>
          </cell>
          <cell r="F554">
            <v>201</v>
          </cell>
          <cell r="G554">
            <v>209</v>
          </cell>
          <cell r="H554">
            <v>204</v>
          </cell>
          <cell r="I554">
            <v>214</v>
          </cell>
          <cell r="J554">
            <v>217</v>
          </cell>
          <cell r="K554">
            <v>217</v>
          </cell>
          <cell r="L554">
            <v>219</v>
          </cell>
          <cell r="M554">
            <v>233</v>
          </cell>
        </row>
        <row r="555">
          <cell r="A555">
            <v>5174750</v>
          </cell>
          <cell r="B555">
            <v>5111468</v>
          </cell>
          <cell r="C555">
            <v>4410</v>
          </cell>
          <cell r="D555">
            <v>1911856</v>
          </cell>
          <cell r="E555">
            <v>78</v>
          </cell>
          <cell r="F555">
            <v>52</v>
          </cell>
          <cell r="G555">
            <v>23</v>
          </cell>
          <cell r="H555">
            <v>53</v>
          </cell>
          <cell r="I555">
            <v>57</v>
          </cell>
          <cell r="J555">
            <v>57</v>
          </cell>
          <cell r="K555">
            <v>34</v>
          </cell>
          <cell r="L555">
            <v>14</v>
          </cell>
          <cell r="M555">
            <v>0</v>
          </cell>
        </row>
        <row r="556">
          <cell r="A556">
            <v>5174570</v>
          </cell>
          <cell r="B556">
            <v>5111378</v>
          </cell>
          <cell r="C556">
            <v>4410</v>
          </cell>
          <cell r="D556">
            <v>1617397</v>
          </cell>
          <cell r="E556">
            <v>153</v>
          </cell>
          <cell r="F556">
            <v>142</v>
          </cell>
          <cell r="G556">
            <v>129</v>
          </cell>
          <cell r="H556">
            <v>67</v>
          </cell>
          <cell r="I556">
            <v>53</v>
          </cell>
          <cell r="J556">
            <v>51</v>
          </cell>
          <cell r="K556">
            <v>50</v>
          </cell>
          <cell r="L556">
            <v>67</v>
          </cell>
          <cell r="M556">
            <v>71</v>
          </cell>
        </row>
        <row r="557">
          <cell r="A557">
            <v>5174834</v>
          </cell>
          <cell r="B557">
            <v>5111510</v>
          </cell>
          <cell r="C557">
            <v>4410</v>
          </cell>
          <cell r="D557">
            <v>1617687</v>
          </cell>
          <cell r="E557">
            <v>648</v>
          </cell>
          <cell r="F557">
            <v>507</v>
          </cell>
          <cell r="G557">
            <v>493</v>
          </cell>
          <cell r="H557">
            <v>472</v>
          </cell>
          <cell r="I557">
            <v>550</v>
          </cell>
          <cell r="J557">
            <v>489</v>
          </cell>
          <cell r="K557">
            <v>496</v>
          </cell>
          <cell r="L557">
            <v>495</v>
          </cell>
          <cell r="M557">
            <v>527</v>
          </cell>
        </row>
        <row r="558">
          <cell r="A558">
            <v>5072676</v>
          </cell>
          <cell r="B558">
            <v>5060431</v>
          </cell>
          <cell r="C558">
            <v>4410</v>
          </cell>
          <cell r="D558">
            <v>1692471</v>
          </cell>
          <cell r="E558">
            <v>278</v>
          </cell>
          <cell r="F558">
            <v>247</v>
          </cell>
          <cell r="G558">
            <v>270</v>
          </cell>
          <cell r="H558">
            <v>268</v>
          </cell>
          <cell r="I558">
            <v>263</v>
          </cell>
          <cell r="J558">
            <v>241</v>
          </cell>
          <cell r="K558">
            <v>239</v>
          </cell>
          <cell r="L558">
            <v>228</v>
          </cell>
          <cell r="M558">
            <v>311</v>
          </cell>
        </row>
        <row r="559">
          <cell r="A559">
            <v>5174728</v>
          </cell>
          <cell r="B559">
            <v>5111457</v>
          </cell>
          <cell r="C559">
            <v>4410</v>
          </cell>
          <cell r="D559">
            <v>70003617</v>
          </cell>
          <cell r="E559">
            <v>103</v>
          </cell>
          <cell r="F559">
            <v>102</v>
          </cell>
          <cell r="G559">
            <v>96</v>
          </cell>
          <cell r="H559">
            <v>116</v>
          </cell>
          <cell r="I559">
            <v>143</v>
          </cell>
          <cell r="J559">
            <v>111</v>
          </cell>
          <cell r="K559">
            <v>104</v>
          </cell>
          <cell r="L559">
            <v>104</v>
          </cell>
          <cell r="M559">
            <v>223</v>
          </cell>
        </row>
        <row r="560">
          <cell r="A560">
            <v>5174558</v>
          </cell>
          <cell r="B560">
            <v>5111372</v>
          </cell>
          <cell r="C560">
            <v>4410</v>
          </cell>
          <cell r="D560">
            <v>6821752</v>
          </cell>
          <cell r="E560">
            <v>223</v>
          </cell>
          <cell r="F560">
            <v>94</v>
          </cell>
          <cell r="G560">
            <v>74</v>
          </cell>
          <cell r="H560">
            <v>76</v>
          </cell>
          <cell r="I560">
            <v>80</v>
          </cell>
          <cell r="J560">
            <v>99</v>
          </cell>
          <cell r="K560">
            <v>112</v>
          </cell>
          <cell r="L560">
            <v>101</v>
          </cell>
          <cell r="M560">
            <v>174</v>
          </cell>
        </row>
        <row r="561">
          <cell r="A561">
            <v>5174556</v>
          </cell>
          <cell r="B561">
            <v>5111371</v>
          </cell>
          <cell r="C561">
            <v>4410</v>
          </cell>
          <cell r="D561">
            <v>3726725</v>
          </cell>
          <cell r="E561">
            <v>227</v>
          </cell>
          <cell r="F561">
            <v>199</v>
          </cell>
          <cell r="G561">
            <v>210</v>
          </cell>
          <cell r="H561">
            <v>203</v>
          </cell>
          <cell r="I561">
            <v>204</v>
          </cell>
          <cell r="J561">
            <v>164</v>
          </cell>
          <cell r="K561">
            <v>159</v>
          </cell>
          <cell r="L561">
            <v>150</v>
          </cell>
          <cell r="M561">
            <v>156</v>
          </cell>
        </row>
        <row r="562">
          <cell r="A562">
            <v>5174536</v>
          </cell>
          <cell r="B562">
            <v>5111361</v>
          </cell>
          <cell r="C562">
            <v>4410</v>
          </cell>
          <cell r="D562">
            <v>1616912</v>
          </cell>
          <cell r="E562">
            <v>163</v>
          </cell>
          <cell r="F562">
            <v>136</v>
          </cell>
          <cell r="G562">
            <v>112</v>
          </cell>
          <cell r="H562">
            <v>0</v>
          </cell>
          <cell r="I562">
            <v>48</v>
          </cell>
          <cell r="J562">
            <v>16</v>
          </cell>
          <cell r="K562">
            <v>20</v>
          </cell>
          <cell r="L562">
            <v>26</v>
          </cell>
          <cell r="M562">
            <v>81</v>
          </cell>
        </row>
        <row r="563">
          <cell r="A563">
            <v>5174654</v>
          </cell>
          <cell r="B563">
            <v>5111420</v>
          </cell>
          <cell r="C563">
            <v>4410</v>
          </cell>
          <cell r="D563">
            <v>3726685</v>
          </cell>
          <cell r="E563">
            <v>111</v>
          </cell>
          <cell r="F563">
            <v>94</v>
          </cell>
          <cell r="G563">
            <v>111</v>
          </cell>
          <cell r="H563">
            <v>147</v>
          </cell>
          <cell r="I563">
            <v>146</v>
          </cell>
          <cell r="J563">
            <v>137</v>
          </cell>
          <cell r="K563">
            <v>145</v>
          </cell>
          <cell r="L563">
            <v>140</v>
          </cell>
          <cell r="M563">
            <v>178</v>
          </cell>
        </row>
        <row r="564">
          <cell r="A564">
            <v>5181218</v>
          </cell>
          <cell r="B564">
            <v>5114702</v>
          </cell>
          <cell r="C564">
            <v>4410</v>
          </cell>
          <cell r="D564">
            <v>3726394</v>
          </cell>
          <cell r="E564">
            <v>56</v>
          </cell>
          <cell r="F564">
            <v>47</v>
          </cell>
          <cell r="G564">
            <v>104</v>
          </cell>
          <cell r="H564">
            <v>148</v>
          </cell>
          <cell r="I564">
            <v>90</v>
          </cell>
          <cell r="J564">
            <v>90</v>
          </cell>
          <cell r="K564">
            <v>83</v>
          </cell>
          <cell r="L564">
            <v>94</v>
          </cell>
          <cell r="M564">
            <v>111</v>
          </cell>
        </row>
        <row r="565">
          <cell r="A565">
            <v>5174742</v>
          </cell>
          <cell r="B565">
            <v>5111464</v>
          </cell>
          <cell r="C565">
            <v>4410</v>
          </cell>
          <cell r="D565">
            <v>7129712</v>
          </cell>
          <cell r="E565">
            <v>66</v>
          </cell>
          <cell r="F565">
            <v>63</v>
          </cell>
          <cell r="G565">
            <v>83</v>
          </cell>
          <cell r="H565">
            <v>73</v>
          </cell>
          <cell r="I565">
            <v>73</v>
          </cell>
          <cell r="J565">
            <v>70</v>
          </cell>
          <cell r="K565">
            <v>78</v>
          </cell>
          <cell r="L565">
            <v>78</v>
          </cell>
          <cell r="M565">
            <v>84</v>
          </cell>
        </row>
        <row r="566">
          <cell r="A566">
            <v>5095548</v>
          </cell>
          <cell r="B566">
            <v>5071867</v>
          </cell>
          <cell r="C566">
            <v>4410</v>
          </cell>
          <cell r="D566">
            <v>6894254</v>
          </cell>
          <cell r="E566">
            <v>73</v>
          </cell>
          <cell r="F566">
            <v>63</v>
          </cell>
          <cell r="G566">
            <v>62</v>
          </cell>
          <cell r="H566">
            <v>57</v>
          </cell>
          <cell r="I566">
            <v>145</v>
          </cell>
          <cell r="J566">
            <v>76</v>
          </cell>
          <cell r="K566">
            <v>230</v>
          </cell>
          <cell r="L566">
            <v>153</v>
          </cell>
          <cell r="M566">
            <v>122</v>
          </cell>
        </row>
        <row r="567">
          <cell r="A567">
            <v>5174592</v>
          </cell>
          <cell r="B567">
            <v>5111389</v>
          </cell>
          <cell r="C567">
            <v>4410</v>
          </cell>
          <cell r="D567">
            <v>7117911</v>
          </cell>
          <cell r="E567">
            <v>357</v>
          </cell>
          <cell r="F567">
            <v>330</v>
          </cell>
          <cell r="G567">
            <v>330</v>
          </cell>
          <cell r="H567">
            <v>313</v>
          </cell>
          <cell r="I567">
            <v>326</v>
          </cell>
          <cell r="J567">
            <v>313</v>
          </cell>
          <cell r="K567">
            <v>341</v>
          </cell>
          <cell r="L567">
            <v>311</v>
          </cell>
          <cell r="M567">
            <v>332</v>
          </cell>
        </row>
        <row r="568">
          <cell r="A568">
            <v>5174734</v>
          </cell>
          <cell r="B568">
            <v>5111460</v>
          </cell>
          <cell r="C568">
            <v>4410</v>
          </cell>
          <cell r="D568">
            <v>7729420</v>
          </cell>
          <cell r="E568">
            <v>205</v>
          </cell>
          <cell r="F568">
            <v>177</v>
          </cell>
          <cell r="G568">
            <v>182</v>
          </cell>
          <cell r="H568">
            <v>221</v>
          </cell>
          <cell r="I568">
            <v>214</v>
          </cell>
          <cell r="J568">
            <v>198</v>
          </cell>
          <cell r="K568">
            <v>202</v>
          </cell>
          <cell r="L568">
            <v>167</v>
          </cell>
          <cell r="M568">
            <v>189</v>
          </cell>
        </row>
        <row r="569">
          <cell r="A569">
            <v>5181190</v>
          </cell>
          <cell r="B569">
            <v>5114688</v>
          </cell>
          <cell r="C569">
            <v>4410</v>
          </cell>
          <cell r="D569">
            <v>15961073</v>
          </cell>
          <cell r="E569">
            <v>139</v>
          </cell>
          <cell r="F569">
            <v>141</v>
          </cell>
          <cell r="G569">
            <v>0</v>
          </cell>
          <cell r="H569">
            <v>120</v>
          </cell>
          <cell r="I569">
            <v>179</v>
          </cell>
          <cell r="J569">
            <v>104</v>
          </cell>
          <cell r="K569">
            <v>0</v>
          </cell>
          <cell r="L569">
            <v>166</v>
          </cell>
          <cell r="M569">
            <v>165</v>
          </cell>
        </row>
        <row r="570">
          <cell r="A570">
            <v>5181198</v>
          </cell>
          <cell r="B570">
            <v>5114692</v>
          </cell>
          <cell r="C570">
            <v>4410</v>
          </cell>
          <cell r="D570">
            <v>15960526</v>
          </cell>
          <cell r="E570">
            <v>80</v>
          </cell>
          <cell r="F570">
            <v>62</v>
          </cell>
          <cell r="G570">
            <v>45</v>
          </cell>
          <cell r="H570">
            <v>44</v>
          </cell>
          <cell r="I570">
            <v>39</v>
          </cell>
          <cell r="J570">
            <v>34</v>
          </cell>
          <cell r="K570">
            <v>34</v>
          </cell>
          <cell r="L570">
            <v>31</v>
          </cell>
          <cell r="M570">
            <v>39</v>
          </cell>
        </row>
        <row r="571">
          <cell r="A571">
            <v>5181214</v>
          </cell>
          <cell r="B571">
            <v>5114700</v>
          </cell>
          <cell r="C571">
            <v>4410</v>
          </cell>
          <cell r="D571">
            <v>6997086</v>
          </cell>
          <cell r="E571">
            <v>0</v>
          </cell>
          <cell r="F571">
            <v>0</v>
          </cell>
          <cell r="G571">
            <v>0</v>
          </cell>
          <cell r="H571">
            <v>50</v>
          </cell>
          <cell r="I571">
            <v>99</v>
          </cell>
          <cell r="J571">
            <v>74</v>
          </cell>
          <cell r="K571">
            <v>83</v>
          </cell>
          <cell r="L571">
            <v>75</v>
          </cell>
          <cell r="M571">
            <v>63</v>
          </cell>
        </row>
        <row r="572">
          <cell r="A572">
            <v>5174806</v>
          </cell>
          <cell r="B572">
            <v>5111496</v>
          </cell>
          <cell r="C572">
            <v>4410</v>
          </cell>
          <cell r="D572">
            <v>445011</v>
          </cell>
          <cell r="E572">
            <v>75</v>
          </cell>
          <cell r="F572">
            <v>56</v>
          </cell>
          <cell r="G572">
            <v>58</v>
          </cell>
          <cell r="H572">
            <v>59</v>
          </cell>
          <cell r="I572">
            <v>72</v>
          </cell>
          <cell r="J572">
            <v>43</v>
          </cell>
          <cell r="K572">
            <v>48</v>
          </cell>
          <cell r="L572">
            <v>64</v>
          </cell>
          <cell r="M572">
            <v>66</v>
          </cell>
        </row>
        <row r="573">
          <cell r="A573">
            <v>5181212</v>
          </cell>
          <cell r="B573">
            <v>5114699</v>
          </cell>
          <cell r="C573">
            <v>4410</v>
          </cell>
          <cell r="D573">
            <v>443767</v>
          </cell>
          <cell r="E573">
            <v>144</v>
          </cell>
          <cell r="F573">
            <v>123</v>
          </cell>
          <cell r="G573">
            <v>12</v>
          </cell>
          <cell r="H573">
            <v>142</v>
          </cell>
          <cell r="I573">
            <v>140</v>
          </cell>
          <cell r="J573">
            <v>128</v>
          </cell>
          <cell r="K573">
            <v>158</v>
          </cell>
          <cell r="L573">
            <v>182</v>
          </cell>
          <cell r="M573">
            <v>213</v>
          </cell>
        </row>
        <row r="574">
          <cell r="A574">
            <v>5174692</v>
          </cell>
          <cell r="B574">
            <v>5111439</v>
          </cell>
          <cell r="C574">
            <v>4410</v>
          </cell>
          <cell r="D574">
            <v>156092</v>
          </cell>
          <cell r="E574">
            <v>172</v>
          </cell>
          <cell r="F574">
            <v>152</v>
          </cell>
          <cell r="G574">
            <v>148</v>
          </cell>
          <cell r="H574">
            <v>144</v>
          </cell>
          <cell r="I574">
            <v>213</v>
          </cell>
          <cell r="J574">
            <v>183</v>
          </cell>
          <cell r="K574">
            <v>193</v>
          </cell>
          <cell r="L574">
            <v>172</v>
          </cell>
          <cell r="M574">
            <v>184</v>
          </cell>
        </row>
        <row r="575">
          <cell r="A575">
            <v>5174674</v>
          </cell>
          <cell r="B575">
            <v>5111430</v>
          </cell>
          <cell r="C575">
            <v>4410</v>
          </cell>
          <cell r="D575">
            <v>156074</v>
          </cell>
          <cell r="E575">
            <v>172</v>
          </cell>
          <cell r="F575">
            <v>152</v>
          </cell>
          <cell r="G575">
            <v>148</v>
          </cell>
          <cell r="H575">
            <v>144</v>
          </cell>
          <cell r="I575">
            <v>213</v>
          </cell>
          <cell r="J575">
            <v>183</v>
          </cell>
          <cell r="K575">
            <v>193</v>
          </cell>
          <cell r="L575">
            <v>172</v>
          </cell>
          <cell r="M575">
            <v>184</v>
          </cell>
        </row>
        <row r="576">
          <cell r="A576">
            <v>5181206</v>
          </cell>
          <cell r="B576">
            <v>5114696</v>
          </cell>
          <cell r="C576">
            <v>4410</v>
          </cell>
          <cell r="D576">
            <v>31993760</v>
          </cell>
          <cell r="E576">
            <v>99</v>
          </cell>
          <cell r="F576">
            <v>27</v>
          </cell>
          <cell r="G576">
            <v>26</v>
          </cell>
          <cell r="H576">
            <v>58</v>
          </cell>
          <cell r="I576">
            <v>26</v>
          </cell>
          <cell r="J576">
            <v>39</v>
          </cell>
          <cell r="K576">
            <v>35</v>
          </cell>
          <cell r="L576">
            <v>19</v>
          </cell>
          <cell r="M576">
            <v>34</v>
          </cell>
        </row>
        <row r="577">
          <cell r="A577">
            <v>5095596</v>
          </cell>
          <cell r="B577">
            <v>5071891</v>
          </cell>
          <cell r="C577">
            <v>4410</v>
          </cell>
          <cell r="E577">
            <v>172</v>
          </cell>
          <cell r="F577">
            <v>143</v>
          </cell>
          <cell r="H577">
            <v>157</v>
          </cell>
          <cell r="I577">
            <v>149</v>
          </cell>
          <cell r="J577">
            <v>207</v>
          </cell>
          <cell r="K577">
            <v>189</v>
          </cell>
          <cell r="L577">
            <v>181</v>
          </cell>
          <cell r="M577">
            <v>183</v>
          </cell>
        </row>
        <row r="578">
          <cell r="A578">
            <v>5174188</v>
          </cell>
          <cell r="B578">
            <v>5111187</v>
          </cell>
          <cell r="C578">
            <v>4410</v>
          </cell>
          <cell r="E578">
            <v>233</v>
          </cell>
          <cell r="F578">
            <v>206</v>
          </cell>
          <cell r="G578">
            <v>200</v>
          </cell>
          <cell r="H578">
            <v>189</v>
          </cell>
          <cell r="I578">
            <v>273</v>
          </cell>
          <cell r="J578">
            <v>237</v>
          </cell>
          <cell r="K578">
            <v>251</v>
          </cell>
          <cell r="L578">
            <v>224</v>
          </cell>
          <cell r="M578">
            <v>242</v>
          </cell>
        </row>
        <row r="579">
          <cell r="A579">
            <v>5181262</v>
          </cell>
          <cell r="B579">
            <v>5114724</v>
          </cell>
          <cell r="C579">
            <v>4410</v>
          </cell>
          <cell r="D579">
            <v>33001584</v>
          </cell>
          <cell r="E579">
            <v>430</v>
          </cell>
          <cell r="F579">
            <v>474</v>
          </cell>
          <cell r="G579">
            <v>427</v>
          </cell>
          <cell r="H579">
            <v>455</v>
          </cell>
          <cell r="I579">
            <v>434</v>
          </cell>
          <cell r="J579">
            <v>453</v>
          </cell>
          <cell r="K579">
            <v>584</v>
          </cell>
          <cell r="L579">
            <v>422</v>
          </cell>
          <cell r="M579">
            <v>470</v>
          </cell>
        </row>
        <row r="580">
          <cell r="A580">
            <v>5181260</v>
          </cell>
          <cell r="B580">
            <v>5114723</v>
          </cell>
          <cell r="C580">
            <v>4410</v>
          </cell>
          <cell r="D580">
            <v>33001792</v>
          </cell>
          <cell r="E580">
            <v>110</v>
          </cell>
          <cell r="F580">
            <v>95</v>
          </cell>
          <cell r="G580">
            <v>89</v>
          </cell>
          <cell r="H580">
            <v>87</v>
          </cell>
          <cell r="I580">
            <v>87</v>
          </cell>
          <cell r="J580">
            <v>84</v>
          </cell>
          <cell r="K580">
            <v>81</v>
          </cell>
          <cell r="L580">
            <v>66</v>
          </cell>
          <cell r="M580">
            <v>84</v>
          </cell>
        </row>
        <row r="581">
          <cell r="A581">
            <v>5181270</v>
          </cell>
          <cell r="B581">
            <v>5114728</v>
          </cell>
          <cell r="C581">
            <v>4410</v>
          </cell>
          <cell r="D581">
            <v>33001774</v>
          </cell>
          <cell r="E581">
            <v>83</v>
          </cell>
          <cell r="F581">
            <v>83</v>
          </cell>
          <cell r="G581">
            <v>86</v>
          </cell>
          <cell r="H581">
            <v>91</v>
          </cell>
          <cell r="I581">
            <v>85</v>
          </cell>
          <cell r="J581">
            <v>101</v>
          </cell>
          <cell r="K581">
            <v>112</v>
          </cell>
          <cell r="L581">
            <v>152</v>
          </cell>
          <cell r="M581">
            <v>106</v>
          </cell>
        </row>
        <row r="582">
          <cell r="A582">
            <v>5181236</v>
          </cell>
          <cell r="B582">
            <v>5114711</v>
          </cell>
          <cell r="C582">
            <v>4410</v>
          </cell>
          <cell r="D582">
            <v>33001663</v>
          </cell>
          <cell r="E582">
            <v>172</v>
          </cell>
          <cell r="F582">
            <v>124</v>
          </cell>
          <cell r="G582">
            <v>110</v>
          </cell>
          <cell r="H582">
            <v>119</v>
          </cell>
          <cell r="I582">
            <v>96</v>
          </cell>
          <cell r="J582">
            <v>96</v>
          </cell>
          <cell r="K582">
            <v>99</v>
          </cell>
          <cell r="L582">
            <v>126</v>
          </cell>
          <cell r="M582">
            <v>109</v>
          </cell>
        </row>
        <row r="583">
          <cell r="A583">
            <v>5174316</v>
          </cell>
          <cell r="B583">
            <v>5111251</v>
          </cell>
          <cell r="C583">
            <v>4410</v>
          </cell>
          <cell r="D583">
            <v>33001191</v>
          </cell>
          <cell r="E583">
            <v>263</v>
          </cell>
          <cell r="F583">
            <v>462</v>
          </cell>
          <cell r="G583">
            <v>450</v>
          </cell>
          <cell r="H583">
            <v>210</v>
          </cell>
          <cell r="I583">
            <v>226</v>
          </cell>
          <cell r="J583">
            <v>185</v>
          </cell>
          <cell r="K583">
            <v>64</v>
          </cell>
          <cell r="L583">
            <v>169</v>
          </cell>
          <cell r="M583">
            <v>183</v>
          </cell>
        </row>
        <row r="584">
          <cell r="A584">
            <v>5174226</v>
          </cell>
          <cell r="B584">
            <v>5111206</v>
          </cell>
          <cell r="C584">
            <v>4410</v>
          </cell>
          <cell r="D584">
            <v>33001570</v>
          </cell>
          <cell r="E584">
            <v>56</v>
          </cell>
          <cell r="F584">
            <v>109</v>
          </cell>
          <cell r="G584">
            <v>45</v>
          </cell>
          <cell r="H584">
            <v>96</v>
          </cell>
          <cell r="I584">
            <v>113</v>
          </cell>
          <cell r="J584">
            <v>51</v>
          </cell>
          <cell r="K584">
            <v>80</v>
          </cell>
          <cell r="L584">
            <v>77</v>
          </cell>
          <cell r="M584">
            <v>78</v>
          </cell>
        </row>
        <row r="585">
          <cell r="A585">
            <v>5174002</v>
          </cell>
          <cell r="B585">
            <v>5111094</v>
          </cell>
          <cell r="C585">
            <v>4410</v>
          </cell>
          <cell r="D585">
            <v>33001430</v>
          </cell>
          <cell r="E585">
            <v>10</v>
          </cell>
          <cell r="F585">
            <v>73</v>
          </cell>
          <cell r="G585">
            <v>60</v>
          </cell>
          <cell r="H585">
            <v>58</v>
          </cell>
          <cell r="I585">
            <v>71</v>
          </cell>
          <cell r="J585">
            <v>45</v>
          </cell>
          <cell r="K585">
            <v>54</v>
          </cell>
          <cell r="L585">
            <v>57</v>
          </cell>
          <cell r="M585">
            <v>58</v>
          </cell>
        </row>
        <row r="586">
          <cell r="A586">
            <v>5174258</v>
          </cell>
          <cell r="B586">
            <v>5111222</v>
          </cell>
          <cell r="C586">
            <v>4410</v>
          </cell>
          <cell r="D586">
            <v>33001417</v>
          </cell>
          <cell r="E586">
            <v>112</v>
          </cell>
          <cell r="F586">
            <v>111</v>
          </cell>
          <cell r="G586">
            <v>70</v>
          </cell>
          <cell r="H586">
            <v>83</v>
          </cell>
          <cell r="I586">
            <v>103</v>
          </cell>
          <cell r="J586">
            <v>99</v>
          </cell>
          <cell r="K586">
            <v>96</v>
          </cell>
          <cell r="L586">
            <v>107</v>
          </cell>
          <cell r="M586">
            <v>95</v>
          </cell>
        </row>
        <row r="587">
          <cell r="A587">
            <v>5174208</v>
          </cell>
          <cell r="B587">
            <v>5111197</v>
          </cell>
          <cell r="C587">
            <v>4410</v>
          </cell>
          <cell r="D587">
            <v>33001419</v>
          </cell>
          <cell r="E587">
            <v>291</v>
          </cell>
          <cell r="F587">
            <v>256</v>
          </cell>
          <cell r="G587">
            <v>271</v>
          </cell>
          <cell r="H587">
            <v>267</v>
          </cell>
          <cell r="I587">
            <v>289</v>
          </cell>
          <cell r="J587">
            <v>260</v>
          </cell>
          <cell r="K587">
            <v>274</v>
          </cell>
          <cell r="L587">
            <v>273</v>
          </cell>
          <cell r="M587">
            <v>277</v>
          </cell>
        </row>
        <row r="588">
          <cell r="A588">
            <v>5173818</v>
          </cell>
          <cell r="B588">
            <v>5111002</v>
          </cell>
          <cell r="C588">
            <v>4410</v>
          </cell>
          <cell r="D588">
            <v>31993648</v>
          </cell>
          <cell r="E588">
            <v>283</v>
          </cell>
          <cell r="F588">
            <v>221</v>
          </cell>
          <cell r="G588">
            <v>224</v>
          </cell>
          <cell r="H588">
            <v>190</v>
          </cell>
          <cell r="I588">
            <v>230</v>
          </cell>
          <cell r="J588">
            <v>210</v>
          </cell>
          <cell r="K588">
            <v>226</v>
          </cell>
          <cell r="L588">
            <v>215</v>
          </cell>
          <cell r="M588">
            <v>219</v>
          </cell>
        </row>
        <row r="589">
          <cell r="A589">
            <v>5173856</v>
          </cell>
          <cell r="B589">
            <v>5111021</v>
          </cell>
          <cell r="C589">
            <v>4410</v>
          </cell>
          <cell r="D589">
            <v>33001442</v>
          </cell>
          <cell r="E589">
            <v>294</v>
          </cell>
          <cell r="F589">
            <v>235</v>
          </cell>
          <cell r="G589">
            <v>305</v>
          </cell>
          <cell r="H589">
            <v>267</v>
          </cell>
          <cell r="I589">
            <v>284</v>
          </cell>
          <cell r="J589">
            <v>306</v>
          </cell>
          <cell r="K589">
            <v>310</v>
          </cell>
          <cell r="L589">
            <v>267</v>
          </cell>
          <cell r="M589">
            <v>295</v>
          </cell>
        </row>
        <row r="590">
          <cell r="A590">
            <v>5174356</v>
          </cell>
          <cell r="B590">
            <v>5111271</v>
          </cell>
          <cell r="C590">
            <v>4410</v>
          </cell>
          <cell r="D590">
            <v>33001425</v>
          </cell>
          <cell r="E590">
            <v>338</v>
          </cell>
          <cell r="F590">
            <v>300</v>
          </cell>
          <cell r="G590">
            <v>289</v>
          </cell>
          <cell r="H590">
            <v>257</v>
          </cell>
          <cell r="I590">
            <v>336</v>
          </cell>
          <cell r="J590">
            <v>289</v>
          </cell>
          <cell r="K590">
            <v>308</v>
          </cell>
          <cell r="L590">
            <v>278</v>
          </cell>
          <cell r="M590">
            <v>297</v>
          </cell>
        </row>
        <row r="591">
          <cell r="A591">
            <v>5173900</v>
          </cell>
          <cell r="B591">
            <v>5111043</v>
          </cell>
          <cell r="C591">
            <v>4410</v>
          </cell>
          <cell r="D591">
            <v>7220476</v>
          </cell>
          <cell r="E591">
            <v>295</v>
          </cell>
          <cell r="F591">
            <v>260</v>
          </cell>
          <cell r="G591">
            <v>250</v>
          </cell>
          <cell r="H591">
            <v>221</v>
          </cell>
          <cell r="I591">
            <v>289</v>
          </cell>
          <cell r="J591">
            <v>250</v>
          </cell>
          <cell r="K591">
            <v>266</v>
          </cell>
          <cell r="L591">
            <v>240</v>
          </cell>
          <cell r="M591">
            <v>675</v>
          </cell>
        </row>
        <row r="592">
          <cell r="A592">
            <v>5181242</v>
          </cell>
          <cell r="B592">
            <v>5114714</v>
          </cell>
          <cell r="C592">
            <v>4410</v>
          </cell>
          <cell r="D592">
            <v>32997359</v>
          </cell>
          <cell r="E592">
            <v>275</v>
          </cell>
          <cell r="F592">
            <v>14</v>
          </cell>
          <cell r="G592">
            <v>436</v>
          </cell>
          <cell r="H592">
            <v>227</v>
          </cell>
          <cell r="I592">
            <v>244</v>
          </cell>
          <cell r="J592">
            <v>466</v>
          </cell>
          <cell r="K592">
            <v>242</v>
          </cell>
          <cell r="L592">
            <v>205</v>
          </cell>
          <cell r="M592">
            <v>224</v>
          </cell>
        </row>
        <row r="593">
          <cell r="A593">
            <v>5181238</v>
          </cell>
          <cell r="B593">
            <v>5114712</v>
          </cell>
          <cell r="C593">
            <v>4410</v>
          </cell>
          <cell r="D593">
            <v>3651220</v>
          </cell>
          <cell r="E593">
            <v>122</v>
          </cell>
          <cell r="F593">
            <v>132</v>
          </cell>
          <cell r="G593">
            <v>120</v>
          </cell>
          <cell r="H593">
            <v>129</v>
          </cell>
          <cell r="I593">
            <v>133</v>
          </cell>
          <cell r="J593">
            <v>156</v>
          </cell>
          <cell r="K593">
            <v>138</v>
          </cell>
          <cell r="L593">
            <v>172</v>
          </cell>
          <cell r="M593">
            <v>233</v>
          </cell>
        </row>
        <row r="594">
          <cell r="A594">
            <v>5181256</v>
          </cell>
          <cell r="B594">
            <v>5114721</v>
          </cell>
          <cell r="C594">
            <v>4410</v>
          </cell>
          <cell r="D594">
            <v>3640514</v>
          </cell>
          <cell r="E594">
            <v>230</v>
          </cell>
          <cell r="F594">
            <v>110</v>
          </cell>
          <cell r="G594">
            <v>103</v>
          </cell>
          <cell r="H594">
            <v>110</v>
          </cell>
          <cell r="I594">
            <v>135</v>
          </cell>
          <cell r="J594">
            <v>117</v>
          </cell>
          <cell r="K594">
            <v>137</v>
          </cell>
          <cell r="L594">
            <v>135</v>
          </cell>
          <cell r="M594">
            <v>116</v>
          </cell>
        </row>
        <row r="595">
          <cell r="A595">
            <v>5174456</v>
          </cell>
          <cell r="B595">
            <v>5111321</v>
          </cell>
          <cell r="C595">
            <v>4410</v>
          </cell>
          <cell r="D595">
            <v>3214357</v>
          </cell>
          <cell r="E595">
            <v>887</v>
          </cell>
          <cell r="F595">
            <v>778</v>
          </cell>
          <cell r="G595">
            <v>832</v>
          </cell>
          <cell r="H595">
            <v>861</v>
          </cell>
          <cell r="I595">
            <v>930</v>
          </cell>
          <cell r="J595">
            <v>847</v>
          </cell>
          <cell r="K595">
            <v>1341</v>
          </cell>
          <cell r="L595">
            <v>1342</v>
          </cell>
          <cell r="M595">
            <v>1514</v>
          </cell>
        </row>
        <row r="596">
          <cell r="A596">
            <v>5174412</v>
          </cell>
          <cell r="B596">
            <v>5111299</v>
          </cell>
          <cell r="C596">
            <v>4410</v>
          </cell>
          <cell r="D596">
            <v>7728631</v>
          </cell>
          <cell r="E596">
            <v>172</v>
          </cell>
          <cell r="F596">
            <v>152</v>
          </cell>
          <cell r="G596">
            <v>148</v>
          </cell>
          <cell r="H596">
            <v>144</v>
          </cell>
          <cell r="I596">
            <v>213</v>
          </cell>
          <cell r="J596">
            <v>60</v>
          </cell>
          <cell r="K596">
            <v>80</v>
          </cell>
          <cell r="L596">
            <v>73</v>
          </cell>
          <cell r="M596">
            <v>95</v>
          </cell>
        </row>
        <row r="597">
          <cell r="A597">
            <v>5173838</v>
          </cell>
          <cell r="B597">
            <v>5111012</v>
          </cell>
          <cell r="C597">
            <v>4410</v>
          </cell>
          <cell r="D597">
            <v>3518882</v>
          </cell>
          <cell r="E597">
            <v>362</v>
          </cell>
          <cell r="F597">
            <v>393</v>
          </cell>
          <cell r="G597">
            <v>573</v>
          </cell>
          <cell r="H597">
            <v>474</v>
          </cell>
          <cell r="I597">
            <v>403</v>
          </cell>
          <cell r="J597">
            <v>333</v>
          </cell>
          <cell r="K597">
            <v>366</v>
          </cell>
          <cell r="L597">
            <v>324</v>
          </cell>
          <cell r="M597">
            <v>241</v>
          </cell>
        </row>
        <row r="598">
          <cell r="A598">
            <v>5174432</v>
          </cell>
          <cell r="B598">
            <v>5111309</v>
          </cell>
          <cell r="C598">
            <v>4410</v>
          </cell>
          <cell r="D598">
            <v>3524380</v>
          </cell>
          <cell r="E598">
            <v>317</v>
          </cell>
          <cell r="F598">
            <v>284</v>
          </cell>
          <cell r="G598">
            <v>273</v>
          </cell>
          <cell r="H598">
            <v>188</v>
          </cell>
          <cell r="I598">
            <v>229</v>
          </cell>
          <cell r="J598">
            <v>234</v>
          </cell>
          <cell r="K598">
            <v>293</v>
          </cell>
          <cell r="L598">
            <v>231</v>
          </cell>
          <cell r="M598">
            <v>253</v>
          </cell>
        </row>
        <row r="599">
          <cell r="A599">
            <v>5181258</v>
          </cell>
          <cell r="B599">
            <v>5114722</v>
          </cell>
          <cell r="C599">
            <v>4410</v>
          </cell>
          <cell r="D599">
            <v>10506665</v>
          </cell>
          <cell r="E599">
            <v>59</v>
          </cell>
          <cell r="F599">
            <v>159</v>
          </cell>
          <cell r="G599">
            <v>201</v>
          </cell>
          <cell r="H599">
            <v>138</v>
          </cell>
          <cell r="I599">
            <v>122</v>
          </cell>
          <cell r="J599">
            <v>154</v>
          </cell>
          <cell r="K599">
            <v>191</v>
          </cell>
          <cell r="L599">
            <v>145</v>
          </cell>
          <cell r="M599">
            <v>155</v>
          </cell>
        </row>
        <row r="600">
          <cell r="A600">
            <v>5174030</v>
          </cell>
          <cell r="B600">
            <v>5111108</v>
          </cell>
          <cell r="C600">
            <v>4410</v>
          </cell>
          <cell r="D600">
            <v>10505180</v>
          </cell>
          <cell r="E600">
            <v>240</v>
          </cell>
          <cell r="F600">
            <v>258</v>
          </cell>
          <cell r="G600">
            <v>170</v>
          </cell>
          <cell r="H600">
            <v>171</v>
          </cell>
          <cell r="I600">
            <v>189</v>
          </cell>
          <cell r="J600">
            <v>163</v>
          </cell>
          <cell r="K600">
            <v>166</v>
          </cell>
          <cell r="L600">
            <v>172</v>
          </cell>
          <cell r="M600">
            <v>207</v>
          </cell>
        </row>
        <row r="601">
          <cell r="A601">
            <v>5181268</v>
          </cell>
          <cell r="B601">
            <v>5114727</v>
          </cell>
          <cell r="C601">
            <v>4410</v>
          </cell>
          <cell r="D601">
            <v>2958357</v>
          </cell>
          <cell r="E601">
            <v>469</v>
          </cell>
          <cell r="F601">
            <v>166</v>
          </cell>
          <cell r="G601">
            <v>151</v>
          </cell>
          <cell r="H601">
            <v>130</v>
          </cell>
          <cell r="I601">
            <v>178</v>
          </cell>
          <cell r="J601">
            <v>164</v>
          </cell>
          <cell r="K601">
            <v>176</v>
          </cell>
          <cell r="L601">
            <v>159</v>
          </cell>
          <cell r="M601">
            <v>123</v>
          </cell>
        </row>
        <row r="602">
          <cell r="A602">
            <v>5181254</v>
          </cell>
          <cell r="B602">
            <v>5114720</v>
          </cell>
          <cell r="C602">
            <v>4410</v>
          </cell>
          <cell r="D602">
            <v>5308709</v>
          </cell>
          <cell r="E602">
            <v>50</v>
          </cell>
          <cell r="F602">
            <v>90</v>
          </cell>
          <cell r="G602">
            <v>73</v>
          </cell>
          <cell r="H602">
            <v>73</v>
          </cell>
          <cell r="I602">
            <v>121</v>
          </cell>
          <cell r="J602">
            <v>62</v>
          </cell>
          <cell r="K602">
            <v>60</v>
          </cell>
          <cell r="L602">
            <v>57</v>
          </cell>
          <cell r="M602">
            <v>79</v>
          </cell>
        </row>
        <row r="603">
          <cell r="A603">
            <v>5181240</v>
          </cell>
          <cell r="B603">
            <v>5114713</v>
          </cell>
          <cell r="C603">
            <v>4410</v>
          </cell>
          <cell r="D603">
            <v>10276316</v>
          </cell>
          <cell r="E603">
            <v>235</v>
          </cell>
          <cell r="F603">
            <v>187</v>
          </cell>
          <cell r="G603">
            <v>210</v>
          </cell>
          <cell r="H603">
            <v>199</v>
          </cell>
          <cell r="I603">
            <v>307</v>
          </cell>
          <cell r="J603">
            <v>200</v>
          </cell>
          <cell r="K603">
            <v>641</v>
          </cell>
          <cell r="L603">
            <v>860</v>
          </cell>
          <cell r="M603">
            <v>963</v>
          </cell>
        </row>
        <row r="604">
          <cell r="A604">
            <v>5174094</v>
          </cell>
          <cell r="B604">
            <v>5111140</v>
          </cell>
          <cell r="C604">
            <v>4410</v>
          </cell>
          <cell r="D604">
            <v>1692335</v>
          </cell>
          <cell r="E604">
            <v>128</v>
          </cell>
          <cell r="F604">
            <v>96</v>
          </cell>
          <cell r="G604">
            <v>83</v>
          </cell>
          <cell r="H604">
            <v>86</v>
          </cell>
          <cell r="I604">
            <v>88</v>
          </cell>
          <cell r="J604">
            <v>79</v>
          </cell>
          <cell r="K604">
            <v>109</v>
          </cell>
          <cell r="L604">
            <v>114</v>
          </cell>
          <cell r="M604">
            <v>134</v>
          </cell>
        </row>
        <row r="605">
          <cell r="A605">
            <v>5174392</v>
          </cell>
          <cell r="B605">
            <v>5111289</v>
          </cell>
          <cell r="C605">
            <v>4410</v>
          </cell>
          <cell r="D605">
            <v>1618670</v>
          </cell>
          <cell r="E605">
            <v>349</v>
          </cell>
          <cell r="F605">
            <v>578</v>
          </cell>
          <cell r="G605">
            <v>281</v>
          </cell>
          <cell r="H605">
            <v>276</v>
          </cell>
          <cell r="I605">
            <v>276</v>
          </cell>
          <cell r="J605">
            <v>235</v>
          </cell>
          <cell r="K605">
            <v>245</v>
          </cell>
          <cell r="L605">
            <v>231</v>
          </cell>
          <cell r="M605">
            <v>295</v>
          </cell>
        </row>
        <row r="606">
          <cell r="A606">
            <v>5181264</v>
          </cell>
          <cell r="B606">
            <v>5114725</v>
          </cell>
          <cell r="C606">
            <v>4410</v>
          </cell>
          <cell r="D606">
            <v>1618052</v>
          </cell>
          <cell r="E606">
            <v>290</v>
          </cell>
          <cell r="F606">
            <v>175</v>
          </cell>
          <cell r="G606">
            <v>187</v>
          </cell>
          <cell r="H606">
            <v>180</v>
          </cell>
          <cell r="I606">
            <v>187</v>
          </cell>
          <cell r="J606">
            <v>164</v>
          </cell>
          <cell r="K606">
            <v>191</v>
          </cell>
          <cell r="L606">
            <v>170</v>
          </cell>
          <cell r="M606">
            <v>192</v>
          </cell>
        </row>
        <row r="607">
          <cell r="A607">
            <v>5181248</v>
          </cell>
          <cell r="B607">
            <v>5114717</v>
          </cell>
          <cell r="C607">
            <v>4410</v>
          </cell>
          <cell r="D607">
            <v>1618050</v>
          </cell>
          <cell r="E607">
            <v>297</v>
          </cell>
          <cell r="F607">
            <v>233</v>
          </cell>
          <cell r="G607">
            <v>251</v>
          </cell>
          <cell r="H607">
            <v>390</v>
          </cell>
          <cell r="I607">
            <v>404</v>
          </cell>
          <cell r="J607">
            <v>257</v>
          </cell>
          <cell r="K607">
            <v>301</v>
          </cell>
          <cell r="L607">
            <v>446</v>
          </cell>
          <cell r="M607">
            <v>516</v>
          </cell>
        </row>
        <row r="608">
          <cell r="A608">
            <v>5181246</v>
          </cell>
          <cell r="B608">
            <v>5114716</v>
          </cell>
          <cell r="C608">
            <v>4410</v>
          </cell>
          <cell r="D608">
            <v>1910727</v>
          </cell>
          <cell r="E608">
            <v>184</v>
          </cell>
          <cell r="F608">
            <v>199</v>
          </cell>
          <cell r="G608">
            <v>160</v>
          </cell>
          <cell r="H608">
            <v>171</v>
          </cell>
          <cell r="I608">
            <v>186</v>
          </cell>
          <cell r="J608">
            <v>176</v>
          </cell>
          <cell r="K608">
            <v>203</v>
          </cell>
          <cell r="L608">
            <v>190</v>
          </cell>
          <cell r="M608">
            <v>195</v>
          </cell>
        </row>
        <row r="609">
          <cell r="A609">
            <v>5181278</v>
          </cell>
          <cell r="B609">
            <v>5114732</v>
          </cell>
          <cell r="C609">
            <v>4410</v>
          </cell>
          <cell r="D609">
            <v>1529861</v>
          </cell>
          <cell r="E609">
            <v>74</v>
          </cell>
          <cell r="F609">
            <v>97</v>
          </cell>
          <cell r="G609">
            <v>110</v>
          </cell>
          <cell r="H609">
            <v>36</v>
          </cell>
          <cell r="I609">
            <v>106</v>
          </cell>
          <cell r="J609">
            <v>67</v>
          </cell>
          <cell r="K609">
            <v>141</v>
          </cell>
          <cell r="L609">
            <v>83</v>
          </cell>
          <cell r="M609">
            <v>62</v>
          </cell>
        </row>
        <row r="610">
          <cell r="A610">
            <v>5181266</v>
          </cell>
          <cell r="B610">
            <v>5114726</v>
          </cell>
          <cell r="C610">
            <v>4410</v>
          </cell>
          <cell r="D610">
            <v>2953705</v>
          </cell>
          <cell r="E610">
            <v>158</v>
          </cell>
          <cell r="F610">
            <v>145</v>
          </cell>
          <cell r="G610">
            <v>178</v>
          </cell>
          <cell r="H610">
            <v>154</v>
          </cell>
          <cell r="I610">
            <v>140</v>
          </cell>
          <cell r="J610">
            <v>128</v>
          </cell>
          <cell r="K610">
            <v>117</v>
          </cell>
          <cell r="L610">
            <v>188</v>
          </cell>
          <cell r="M610">
            <v>203</v>
          </cell>
        </row>
        <row r="611">
          <cell r="A611">
            <v>5181252</v>
          </cell>
          <cell r="B611">
            <v>5114719</v>
          </cell>
          <cell r="C611">
            <v>4410</v>
          </cell>
          <cell r="D611">
            <v>1426101</v>
          </cell>
          <cell r="E611">
            <v>178</v>
          </cell>
          <cell r="F611">
            <v>125</v>
          </cell>
          <cell r="G611">
            <v>156</v>
          </cell>
          <cell r="H611">
            <v>136</v>
          </cell>
          <cell r="I611">
            <v>184</v>
          </cell>
          <cell r="J611">
            <v>180</v>
          </cell>
          <cell r="K611">
            <v>170</v>
          </cell>
          <cell r="L611">
            <v>150</v>
          </cell>
          <cell r="M611">
            <v>206</v>
          </cell>
        </row>
        <row r="612">
          <cell r="A612">
            <v>5174130</v>
          </cell>
          <cell r="B612">
            <v>5111158</v>
          </cell>
          <cell r="C612">
            <v>4410</v>
          </cell>
          <cell r="D612">
            <v>70000447</v>
          </cell>
          <cell r="E612">
            <v>123</v>
          </cell>
          <cell r="F612">
            <v>106</v>
          </cell>
          <cell r="G612">
            <v>92</v>
          </cell>
          <cell r="H612">
            <v>199</v>
          </cell>
          <cell r="I612">
            <v>153</v>
          </cell>
          <cell r="J612">
            <v>140</v>
          </cell>
          <cell r="K612">
            <v>133</v>
          </cell>
          <cell r="L612">
            <v>155</v>
          </cell>
          <cell r="M612">
            <v>138</v>
          </cell>
        </row>
        <row r="613">
          <cell r="A613">
            <v>5174244</v>
          </cell>
          <cell r="B613">
            <v>5111215</v>
          </cell>
          <cell r="C613">
            <v>4410</v>
          </cell>
          <cell r="D613">
            <v>70003621</v>
          </cell>
          <cell r="E613">
            <v>128</v>
          </cell>
          <cell r="F613">
            <v>93</v>
          </cell>
          <cell r="G613">
            <v>97</v>
          </cell>
          <cell r="H613">
            <v>78</v>
          </cell>
          <cell r="I613">
            <v>88</v>
          </cell>
          <cell r="J613">
            <v>66</v>
          </cell>
          <cell r="K613">
            <v>74</v>
          </cell>
          <cell r="L613">
            <v>90</v>
          </cell>
          <cell r="M613">
            <v>104</v>
          </cell>
        </row>
        <row r="614">
          <cell r="A614">
            <v>5174110</v>
          </cell>
          <cell r="B614">
            <v>5111148</v>
          </cell>
          <cell r="C614">
            <v>4410</v>
          </cell>
          <cell r="D614">
            <v>3729652</v>
          </cell>
          <cell r="E614">
            <v>65</v>
          </cell>
          <cell r="F614">
            <v>125</v>
          </cell>
          <cell r="G614">
            <v>129</v>
          </cell>
          <cell r="H614">
            <v>51</v>
          </cell>
          <cell r="I614">
            <v>22</v>
          </cell>
          <cell r="J614">
            <v>68</v>
          </cell>
          <cell r="K614">
            <v>78</v>
          </cell>
          <cell r="L614">
            <v>98</v>
          </cell>
          <cell r="M614">
            <v>105</v>
          </cell>
        </row>
        <row r="615">
          <cell r="A615">
            <v>5174072</v>
          </cell>
          <cell r="B615">
            <v>5111129</v>
          </cell>
          <cell r="C615">
            <v>4410</v>
          </cell>
          <cell r="D615">
            <v>3741059</v>
          </cell>
          <cell r="E615">
            <v>116</v>
          </cell>
          <cell r="F615">
            <v>121</v>
          </cell>
          <cell r="G615">
            <v>98</v>
          </cell>
          <cell r="H615">
            <v>59</v>
          </cell>
          <cell r="I615">
            <v>64</v>
          </cell>
          <cell r="J615">
            <v>47</v>
          </cell>
          <cell r="K615">
            <v>46</v>
          </cell>
          <cell r="L615">
            <v>52</v>
          </cell>
          <cell r="M615">
            <v>109</v>
          </cell>
        </row>
        <row r="616">
          <cell r="A616">
            <v>5174048</v>
          </cell>
          <cell r="B616">
            <v>5111117</v>
          </cell>
          <cell r="C616">
            <v>4410</v>
          </cell>
          <cell r="D616">
            <v>4746631</v>
          </cell>
          <cell r="E616">
            <v>105</v>
          </cell>
          <cell r="F616">
            <v>65</v>
          </cell>
          <cell r="G616">
            <v>58</v>
          </cell>
          <cell r="H616">
            <v>66</v>
          </cell>
          <cell r="I616">
            <v>94</v>
          </cell>
          <cell r="J616">
            <v>48</v>
          </cell>
          <cell r="K616">
            <v>83</v>
          </cell>
          <cell r="L616">
            <v>80</v>
          </cell>
          <cell r="M616">
            <v>57</v>
          </cell>
        </row>
        <row r="617">
          <cell r="A617">
            <v>5174278</v>
          </cell>
          <cell r="B617">
            <v>5111232</v>
          </cell>
          <cell r="C617">
            <v>4410</v>
          </cell>
          <cell r="D617">
            <v>6824939</v>
          </cell>
          <cell r="E617">
            <v>177</v>
          </cell>
          <cell r="F617">
            <v>89</v>
          </cell>
          <cell r="G617">
            <v>169</v>
          </cell>
          <cell r="H617">
            <v>223</v>
          </cell>
          <cell r="I617">
            <v>215</v>
          </cell>
          <cell r="J617">
            <v>147</v>
          </cell>
          <cell r="K617">
            <v>191</v>
          </cell>
          <cell r="L617">
            <v>193</v>
          </cell>
          <cell r="M617">
            <v>213</v>
          </cell>
        </row>
        <row r="618">
          <cell r="A618">
            <v>5173942</v>
          </cell>
          <cell r="B618">
            <v>5111064</v>
          </cell>
          <cell r="C618">
            <v>4410</v>
          </cell>
          <cell r="D618">
            <v>6822219</v>
          </cell>
          <cell r="E618">
            <v>345</v>
          </cell>
          <cell r="F618">
            <v>207</v>
          </cell>
          <cell r="G618">
            <v>135</v>
          </cell>
          <cell r="H618">
            <v>300</v>
          </cell>
          <cell r="I618">
            <v>206</v>
          </cell>
          <cell r="J618">
            <v>232</v>
          </cell>
          <cell r="K618">
            <v>204</v>
          </cell>
          <cell r="L618">
            <v>210</v>
          </cell>
          <cell r="M618">
            <v>212</v>
          </cell>
        </row>
        <row r="619">
          <cell r="A619">
            <v>5173922</v>
          </cell>
          <cell r="B619">
            <v>5111054</v>
          </cell>
          <cell r="C619">
            <v>4410</v>
          </cell>
          <cell r="D619">
            <v>3741354</v>
          </cell>
          <cell r="E619">
            <v>307</v>
          </cell>
          <cell r="F619">
            <v>536</v>
          </cell>
          <cell r="G619">
            <v>269</v>
          </cell>
          <cell r="H619">
            <v>249</v>
          </cell>
          <cell r="I619">
            <v>248</v>
          </cell>
          <cell r="J619">
            <v>219</v>
          </cell>
          <cell r="K619">
            <v>232</v>
          </cell>
          <cell r="L619">
            <v>212</v>
          </cell>
          <cell r="M619">
            <v>232</v>
          </cell>
        </row>
        <row r="620">
          <cell r="A620">
            <v>5174336</v>
          </cell>
          <cell r="B620">
            <v>5111261</v>
          </cell>
          <cell r="C620">
            <v>4410</v>
          </cell>
          <cell r="D620">
            <v>6823409</v>
          </cell>
          <cell r="E620">
            <v>164</v>
          </cell>
          <cell r="F620">
            <v>339</v>
          </cell>
          <cell r="G620">
            <v>134</v>
          </cell>
          <cell r="H620">
            <v>143</v>
          </cell>
          <cell r="I620">
            <v>136</v>
          </cell>
          <cell r="J620">
            <v>130</v>
          </cell>
          <cell r="K620">
            <v>147</v>
          </cell>
          <cell r="L620">
            <v>140</v>
          </cell>
          <cell r="M620">
            <v>388</v>
          </cell>
        </row>
        <row r="621">
          <cell r="A621">
            <v>5181276</v>
          </cell>
          <cell r="B621">
            <v>5114731</v>
          </cell>
          <cell r="C621">
            <v>4410</v>
          </cell>
          <cell r="D621">
            <v>3364526</v>
          </cell>
          <cell r="E621">
            <v>261</v>
          </cell>
          <cell r="F621">
            <v>210</v>
          </cell>
          <cell r="G621">
            <v>227</v>
          </cell>
          <cell r="H621">
            <v>231</v>
          </cell>
          <cell r="I621">
            <v>244</v>
          </cell>
          <cell r="J621">
            <v>248</v>
          </cell>
          <cell r="K621">
            <v>261</v>
          </cell>
          <cell r="L621">
            <v>227</v>
          </cell>
          <cell r="M621">
            <v>228</v>
          </cell>
        </row>
        <row r="622">
          <cell r="A622">
            <v>5181244</v>
          </cell>
          <cell r="B622">
            <v>5114715</v>
          </cell>
          <cell r="C622">
            <v>4410</v>
          </cell>
          <cell r="D622">
            <v>3308580</v>
          </cell>
          <cell r="E622">
            <v>193</v>
          </cell>
          <cell r="F622">
            <v>163</v>
          </cell>
          <cell r="G622">
            <v>175</v>
          </cell>
          <cell r="H622">
            <v>114</v>
          </cell>
          <cell r="I622">
            <v>29</v>
          </cell>
          <cell r="J622">
            <v>114</v>
          </cell>
          <cell r="K622">
            <v>123</v>
          </cell>
          <cell r="L622">
            <v>116</v>
          </cell>
          <cell r="M622">
            <v>132</v>
          </cell>
        </row>
        <row r="623">
          <cell r="A623">
            <v>5174010</v>
          </cell>
          <cell r="B623">
            <v>5111098</v>
          </cell>
          <cell r="C623">
            <v>4410</v>
          </cell>
          <cell r="D623">
            <v>3725286</v>
          </cell>
          <cell r="E623">
            <v>148</v>
          </cell>
          <cell r="F623">
            <v>64</v>
          </cell>
          <cell r="G623">
            <v>57</v>
          </cell>
          <cell r="H623">
            <v>57</v>
          </cell>
          <cell r="I623">
            <v>76</v>
          </cell>
          <cell r="J623">
            <v>51</v>
          </cell>
          <cell r="K623">
            <v>101</v>
          </cell>
          <cell r="L623">
            <v>152</v>
          </cell>
          <cell r="M623">
            <v>149</v>
          </cell>
        </row>
        <row r="624">
          <cell r="A624">
            <v>5173964</v>
          </cell>
          <cell r="B624">
            <v>5111075</v>
          </cell>
          <cell r="C624">
            <v>4410</v>
          </cell>
          <cell r="D624">
            <v>6825025</v>
          </cell>
          <cell r="E624">
            <v>221</v>
          </cell>
          <cell r="F624">
            <v>215</v>
          </cell>
          <cell r="G624">
            <v>189</v>
          </cell>
          <cell r="H624">
            <v>195</v>
          </cell>
          <cell r="I624">
            <v>193</v>
          </cell>
          <cell r="J624">
            <v>178</v>
          </cell>
          <cell r="K624">
            <v>209</v>
          </cell>
          <cell r="L624">
            <v>233</v>
          </cell>
          <cell r="M624">
            <v>263</v>
          </cell>
        </row>
        <row r="625">
          <cell r="A625">
            <v>5174298</v>
          </cell>
          <cell r="B625">
            <v>5111242</v>
          </cell>
          <cell r="C625">
            <v>4410</v>
          </cell>
          <cell r="D625">
            <v>6825279</v>
          </cell>
          <cell r="E625">
            <v>200</v>
          </cell>
          <cell r="F625">
            <v>156</v>
          </cell>
          <cell r="G625">
            <v>145</v>
          </cell>
          <cell r="H625">
            <v>81</v>
          </cell>
          <cell r="I625">
            <v>201</v>
          </cell>
          <cell r="J625">
            <v>215</v>
          </cell>
          <cell r="K625">
            <v>268</v>
          </cell>
          <cell r="L625">
            <v>256</v>
          </cell>
          <cell r="M625">
            <v>310</v>
          </cell>
        </row>
        <row r="626">
          <cell r="A626">
            <v>5173878</v>
          </cell>
          <cell r="B626">
            <v>5111032</v>
          </cell>
          <cell r="C626">
            <v>4410</v>
          </cell>
          <cell r="D626">
            <v>1751055</v>
          </cell>
          <cell r="E626">
            <v>0</v>
          </cell>
          <cell r="F626">
            <v>8</v>
          </cell>
          <cell r="G626">
            <v>171</v>
          </cell>
          <cell r="H626">
            <v>311</v>
          </cell>
          <cell r="I626">
            <v>254</v>
          </cell>
          <cell r="J626">
            <v>137</v>
          </cell>
          <cell r="K626">
            <v>94</v>
          </cell>
          <cell r="L626">
            <v>498</v>
          </cell>
          <cell r="M626">
            <v>168</v>
          </cell>
        </row>
        <row r="627">
          <cell r="A627">
            <v>5174372</v>
          </cell>
          <cell r="B627">
            <v>5111279</v>
          </cell>
          <cell r="C627">
            <v>4410</v>
          </cell>
          <cell r="D627">
            <v>6823844</v>
          </cell>
          <cell r="E627">
            <v>167</v>
          </cell>
          <cell r="F627">
            <v>132</v>
          </cell>
          <cell r="G627">
            <v>141</v>
          </cell>
          <cell r="H627">
            <v>143</v>
          </cell>
          <cell r="I627">
            <v>143</v>
          </cell>
          <cell r="J627">
            <v>125</v>
          </cell>
          <cell r="K627">
            <v>132</v>
          </cell>
          <cell r="L627">
            <v>122</v>
          </cell>
          <cell r="M627">
            <v>139</v>
          </cell>
        </row>
        <row r="628">
          <cell r="A628">
            <v>5181274</v>
          </cell>
          <cell r="B628">
            <v>5114730</v>
          </cell>
          <cell r="C628">
            <v>4410</v>
          </cell>
          <cell r="D628">
            <v>2197944</v>
          </cell>
          <cell r="E628">
            <v>198</v>
          </cell>
          <cell r="F628">
            <v>10</v>
          </cell>
          <cell r="G628">
            <v>314</v>
          </cell>
          <cell r="H628">
            <v>157</v>
          </cell>
          <cell r="I628">
            <v>163</v>
          </cell>
          <cell r="J628">
            <v>166</v>
          </cell>
          <cell r="K628">
            <v>164</v>
          </cell>
          <cell r="L628">
            <v>156</v>
          </cell>
          <cell r="M628">
            <v>234</v>
          </cell>
        </row>
        <row r="629">
          <cell r="A629">
            <v>5181272</v>
          </cell>
          <cell r="B629">
            <v>5114729</v>
          </cell>
          <cell r="C629">
            <v>4410</v>
          </cell>
          <cell r="D629">
            <v>6311924</v>
          </cell>
          <cell r="E629">
            <v>69</v>
          </cell>
          <cell r="F629">
            <v>56</v>
          </cell>
          <cell r="G629">
            <v>70</v>
          </cell>
          <cell r="H629">
            <v>86</v>
          </cell>
          <cell r="I629">
            <v>76</v>
          </cell>
          <cell r="J629">
            <v>47</v>
          </cell>
          <cell r="K629">
            <v>69</v>
          </cell>
          <cell r="L629">
            <v>96</v>
          </cell>
          <cell r="M629">
            <v>72</v>
          </cell>
        </row>
        <row r="630">
          <cell r="A630">
            <v>5181232</v>
          </cell>
          <cell r="B630">
            <v>5114709</v>
          </cell>
          <cell r="C630">
            <v>4410</v>
          </cell>
          <cell r="D630">
            <v>3360427</v>
          </cell>
          <cell r="E630">
            <v>166</v>
          </cell>
          <cell r="F630">
            <v>150</v>
          </cell>
          <cell r="G630">
            <v>151</v>
          </cell>
          <cell r="H630">
            <v>152</v>
          </cell>
          <cell r="I630">
            <v>162</v>
          </cell>
          <cell r="J630">
            <v>151</v>
          </cell>
          <cell r="K630">
            <v>159</v>
          </cell>
          <cell r="L630">
            <v>147</v>
          </cell>
          <cell r="M630">
            <v>164</v>
          </cell>
        </row>
        <row r="631">
          <cell r="A631">
            <v>5181234</v>
          </cell>
          <cell r="B631">
            <v>5114710</v>
          </cell>
          <cell r="C631">
            <v>4410</v>
          </cell>
          <cell r="D631">
            <v>3307993</v>
          </cell>
          <cell r="E631">
            <v>203</v>
          </cell>
          <cell r="F631">
            <v>175</v>
          </cell>
          <cell r="G631">
            <v>181</v>
          </cell>
          <cell r="H631">
            <v>186</v>
          </cell>
          <cell r="I631">
            <v>165</v>
          </cell>
          <cell r="J631">
            <v>76</v>
          </cell>
          <cell r="K631">
            <v>101</v>
          </cell>
          <cell r="L631">
            <v>232</v>
          </cell>
          <cell r="M631">
            <v>230</v>
          </cell>
        </row>
        <row r="632">
          <cell r="A632">
            <v>5173984</v>
          </cell>
          <cell r="B632">
            <v>5111085</v>
          </cell>
          <cell r="C632">
            <v>4410</v>
          </cell>
          <cell r="D632">
            <v>7117560</v>
          </cell>
          <cell r="E632">
            <v>197</v>
          </cell>
          <cell r="F632">
            <v>9</v>
          </cell>
          <cell r="G632">
            <v>141</v>
          </cell>
          <cell r="H632">
            <v>142</v>
          </cell>
          <cell r="I632">
            <v>153</v>
          </cell>
          <cell r="J632">
            <v>131</v>
          </cell>
          <cell r="K632">
            <v>123</v>
          </cell>
          <cell r="L632">
            <v>129</v>
          </cell>
          <cell r="M632">
            <v>123</v>
          </cell>
        </row>
        <row r="633">
          <cell r="A633">
            <v>5173796</v>
          </cell>
          <cell r="B633">
            <v>5110991</v>
          </cell>
          <cell r="C633">
            <v>4410</v>
          </cell>
          <cell r="D633">
            <v>7285185</v>
          </cell>
          <cell r="E633">
            <v>316</v>
          </cell>
          <cell r="F633">
            <v>289</v>
          </cell>
          <cell r="G633">
            <v>269</v>
          </cell>
          <cell r="H633">
            <v>303</v>
          </cell>
          <cell r="I633">
            <v>328</v>
          </cell>
          <cell r="J633">
            <v>269</v>
          </cell>
          <cell r="K633">
            <v>295</v>
          </cell>
          <cell r="L633">
            <v>285</v>
          </cell>
          <cell r="M633">
            <v>329</v>
          </cell>
        </row>
        <row r="634">
          <cell r="A634">
            <v>5173482</v>
          </cell>
          <cell r="B634">
            <v>5110834</v>
          </cell>
          <cell r="C634">
            <v>4410</v>
          </cell>
          <cell r="E634">
            <v>228</v>
          </cell>
          <cell r="F634">
            <v>203</v>
          </cell>
          <cell r="G634">
            <v>196</v>
          </cell>
          <cell r="H634">
            <v>174</v>
          </cell>
          <cell r="I634">
            <v>227</v>
          </cell>
          <cell r="J634">
            <v>195</v>
          </cell>
          <cell r="K634">
            <v>208</v>
          </cell>
          <cell r="L634">
            <v>188</v>
          </cell>
          <cell r="M634">
            <v>201</v>
          </cell>
        </row>
        <row r="635">
          <cell r="A635">
            <v>5173286</v>
          </cell>
          <cell r="B635">
            <v>5110736</v>
          </cell>
          <cell r="C635">
            <v>4410</v>
          </cell>
          <cell r="D635">
            <v>33001166</v>
          </cell>
          <cell r="E635">
            <v>527</v>
          </cell>
          <cell r="F635">
            <v>366</v>
          </cell>
          <cell r="G635">
            <v>470</v>
          </cell>
          <cell r="H635">
            <v>345</v>
          </cell>
          <cell r="I635">
            <v>385</v>
          </cell>
          <cell r="J635">
            <v>319</v>
          </cell>
          <cell r="K635">
            <v>328</v>
          </cell>
          <cell r="L635">
            <v>384</v>
          </cell>
          <cell r="M635">
            <v>378</v>
          </cell>
        </row>
        <row r="636">
          <cell r="A636">
            <v>5173666</v>
          </cell>
          <cell r="B636">
            <v>5110926</v>
          </cell>
          <cell r="C636">
            <v>4410</v>
          </cell>
          <cell r="D636">
            <v>33001650</v>
          </cell>
          <cell r="E636">
            <v>253</v>
          </cell>
          <cell r="F636">
            <v>226</v>
          </cell>
          <cell r="G636">
            <v>218</v>
          </cell>
          <cell r="H636">
            <v>193</v>
          </cell>
          <cell r="I636">
            <v>252</v>
          </cell>
          <cell r="J636">
            <v>217</v>
          </cell>
          <cell r="K636">
            <v>231</v>
          </cell>
          <cell r="L636">
            <v>209</v>
          </cell>
          <cell r="M636">
            <v>223</v>
          </cell>
        </row>
        <row r="637">
          <cell r="A637">
            <v>5173502</v>
          </cell>
          <cell r="B637">
            <v>5110844</v>
          </cell>
          <cell r="C637">
            <v>4410</v>
          </cell>
          <cell r="D637">
            <v>32998208</v>
          </cell>
          <cell r="E637">
            <v>134</v>
          </cell>
          <cell r="F637">
            <v>118</v>
          </cell>
          <cell r="G637">
            <v>111</v>
          </cell>
          <cell r="H637">
            <v>112</v>
          </cell>
          <cell r="I637">
            <v>110</v>
          </cell>
          <cell r="J637">
            <v>109</v>
          </cell>
          <cell r="K637">
            <v>115</v>
          </cell>
          <cell r="L637">
            <v>101</v>
          </cell>
          <cell r="M637">
            <v>111</v>
          </cell>
        </row>
        <row r="638">
          <cell r="A638">
            <v>5173542</v>
          </cell>
          <cell r="B638">
            <v>5110864</v>
          </cell>
          <cell r="C638">
            <v>4410</v>
          </cell>
          <cell r="D638">
            <v>33001540</v>
          </cell>
          <cell r="E638">
            <v>172</v>
          </cell>
          <cell r="F638">
            <v>152</v>
          </cell>
          <cell r="G638">
            <v>148</v>
          </cell>
          <cell r="H638">
            <v>144</v>
          </cell>
          <cell r="I638">
            <v>213</v>
          </cell>
          <cell r="J638">
            <v>183</v>
          </cell>
          <cell r="K638">
            <v>193</v>
          </cell>
          <cell r="L638">
            <v>172</v>
          </cell>
          <cell r="M638">
            <v>178</v>
          </cell>
        </row>
        <row r="639">
          <cell r="A639">
            <v>5181412</v>
          </cell>
          <cell r="B639">
            <v>5114799</v>
          </cell>
          <cell r="C639">
            <v>4410</v>
          </cell>
          <cell r="D639">
            <v>32998184</v>
          </cell>
          <cell r="E639">
            <v>51</v>
          </cell>
          <cell r="F639">
            <v>55</v>
          </cell>
          <cell r="G639">
            <v>63</v>
          </cell>
          <cell r="H639">
            <v>57</v>
          </cell>
          <cell r="I639">
            <v>57</v>
          </cell>
          <cell r="J639">
            <v>66</v>
          </cell>
          <cell r="K639">
            <v>73</v>
          </cell>
          <cell r="L639">
            <v>68</v>
          </cell>
          <cell r="M639">
            <v>60</v>
          </cell>
        </row>
        <row r="640">
          <cell r="A640">
            <v>5173520</v>
          </cell>
          <cell r="B640">
            <v>5110853</v>
          </cell>
          <cell r="C640">
            <v>4410</v>
          </cell>
          <cell r="D640">
            <v>32998171</v>
          </cell>
          <cell r="E640">
            <v>130</v>
          </cell>
          <cell r="F640">
            <v>440</v>
          </cell>
          <cell r="G640">
            <v>28</v>
          </cell>
          <cell r="H640">
            <v>135</v>
          </cell>
          <cell r="I640">
            <v>87</v>
          </cell>
          <cell r="J640">
            <v>189</v>
          </cell>
          <cell r="K640">
            <v>248</v>
          </cell>
          <cell r="L640">
            <v>109</v>
          </cell>
          <cell r="M640">
            <v>135</v>
          </cell>
        </row>
        <row r="641">
          <cell r="A641">
            <v>5181516</v>
          </cell>
          <cell r="B641">
            <v>5114851</v>
          </cell>
          <cell r="C641">
            <v>4410</v>
          </cell>
          <cell r="D641">
            <v>33001809</v>
          </cell>
          <cell r="E641">
            <v>864</v>
          </cell>
          <cell r="F641">
            <v>611</v>
          </cell>
          <cell r="G641">
            <v>524</v>
          </cell>
          <cell r="H641">
            <v>523</v>
          </cell>
          <cell r="I641">
            <v>546</v>
          </cell>
          <cell r="J641">
            <v>528</v>
          </cell>
          <cell r="K641">
            <v>533</v>
          </cell>
          <cell r="L641">
            <v>464</v>
          </cell>
          <cell r="M641">
            <v>369</v>
          </cell>
        </row>
        <row r="642">
          <cell r="A642">
            <v>5181336</v>
          </cell>
          <cell r="B642">
            <v>5114761</v>
          </cell>
          <cell r="C642">
            <v>4410</v>
          </cell>
          <cell r="D642">
            <v>32998193</v>
          </cell>
          <cell r="E642">
            <v>34</v>
          </cell>
          <cell r="F642">
            <v>29</v>
          </cell>
          <cell r="G642">
            <v>32</v>
          </cell>
          <cell r="H642">
            <v>26</v>
          </cell>
          <cell r="I642">
            <v>17</v>
          </cell>
          <cell r="J642">
            <v>13</v>
          </cell>
          <cell r="K642">
            <v>21</v>
          </cell>
          <cell r="L642">
            <v>10</v>
          </cell>
          <cell r="M642">
            <v>198</v>
          </cell>
        </row>
        <row r="643">
          <cell r="A643">
            <v>5181294</v>
          </cell>
          <cell r="B643">
            <v>5114740</v>
          </cell>
          <cell r="C643">
            <v>4410</v>
          </cell>
          <cell r="D643">
            <v>31993686</v>
          </cell>
          <cell r="E643">
            <v>86</v>
          </cell>
          <cell r="F643">
            <v>75</v>
          </cell>
          <cell r="G643">
            <v>74</v>
          </cell>
          <cell r="H643">
            <v>72</v>
          </cell>
          <cell r="I643">
            <v>70</v>
          </cell>
          <cell r="J643">
            <v>70</v>
          </cell>
          <cell r="K643">
            <v>74</v>
          </cell>
          <cell r="L643">
            <v>53</v>
          </cell>
          <cell r="M643">
            <v>189</v>
          </cell>
        </row>
        <row r="644">
          <cell r="A644">
            <v>5181288</v>
          </cell>
          <cell r="B644">
            <v>5114737</v>
          </cell>
          <cell r="C644">
            <v>4410</v>
          </cell>
          <cell r="D644">
            <v>33001589</v>
          </cell>
          <cell r="E644">
            <v>64</v>
          </cell>
          <cell r="F644">
            <v>69</v>
          </cell>
          <cell r="G644">
            <v>63</v>
          </cell>
          <cell r="H644">
            <v>90</v>
          </cell>
          <cell r="I644">
            <v>77</v>
          </cell>
          <cell r="J644">
            <v>74</v>
          </cell>
          <cell r="K644">
            <v>79</v>
          </cell>
          <cell r="L644">
            <v>80</v>
          </cell>
          <cell r="M644">
            <v>306</v>
          </cell>
        </row>
        <row r="645">
          <cell r="A645">
            <v>5181286</v>
          </cell>
          <cell r="B645">
            <v>5114736</v>
          </cell>
          <cell r="C645">
            <v>4410</v>
          </cell>
          <cell r="D645">
            <v>33001717</v>
          </cell>
          <cell r="E645">
            <v>169</v>
          </cell>
          <cell r="F645">
            <v>201</v>
          </cell>
          <cell r="G645">
            <v>183</v>
          </cell>
          <cell r="H645">
            <v>189</v>
          </cell>
          <cell r="I645">
            <v>207</v>
          </cell>
          <cell r="J645">
            <v>223</v>
          </cell>
          <cell r="K645">
            <v>227</v>
          </cell>
          <cell r="L645">
            <v>223</v>
          </cell>
          <cell r="M645">
            <v>282</v>
          </cell>
        </row>
        <row r="646">
          <cell r="A646">
            <v>5181538</v>
          </cell>
          <cell r="B646">
            <v>5114862</v>
          </cell>
          <cell r="C646">
            <v>4410</v>
          </cell>
          <cell r="D646">
            <v>33001546</v>
          </cell>
          <cell r="E646">
            <v>251</v>
          </cell>
          <cell r="F646">
            <v>210</v>
          </cell>
          <cell r="G646">
            <v>189</v>
          </cell>
          <cell r="H646">
            <v>250</v>
          </cell>
          <cell r="I646">
            <v>268</v>
          </cell>
          <cell r="J646">
            <v>324</v>
          </cell>
          <cell r="K646">
            <v>352</v>
          </cell>
          <cell r="L646">
            <v>321</v>
          </cell>
          <cell r="M646">
            <v>270</v>
          </cell>
        </row>
        <row r="647">
          <cell r="A647">
            <v>5181648</v>
          </cell>
          <cell r="B647">
            <v>5114917</v>
          </cell>
          <cell r="C647">
            <v>4410</v>
          </cell>
          <cell r="D647">
            <v>33001571</v>
          </cell>
          <cell r="E647">
            <v>271</v>
          </cell>
          <cell r="F647">
            <v>242</v>
          </cell>
          <cell r="G647">
            <v>234</v>
          </cell>
          <cell r="H647">
            <v>207</v>
          </cell>
          <cell r="I647">
            <v>270</v>
          </cell>
          <cell r="J647">
            <v>233</v>
          </cell>
          <cell r="K647">
            <v>248</v>
          </cell>
          <cell r="L647">
            <v>225</v>
          </cell>
          <cell r="M647">
            <v>146</v>
          </cell>
        </row>
        <row r="648">
          <cell r="A648">
            <v>5181300</v>
          </cell>
          <cell r="B648">
            <v>5114743</v>
          </cell>
          <cell r="C648">
            <v>4410</v>
          </cell>
          <cell r="D648">
            <v>33001744</v>
          </cell>
          <cell r="E648">
            <v>185</v>
          </cell>
          <cell r="F648">
            <v>169</v>
          </cell>
          <cell r="G648">
            <v>205</v>
          </cell>
          <cell r="H648">
            <v>42</v>
          </cell>
          <cell r="I648">
            <v>148</v>
          </cell>
          <cell r="J648">
            <v>140</v>
          </cell>
          <cell r="K648">
            <v>151</v>
          </cell>
          <cell r="L648">
            <v>134</v>
          </cell>
          <cell r="M648">
            <v>417</v>
          </cell>
        </row>
        <row r="649">
          <cell r="A649">
            <v>5181358</v>
          </cell>
          <cell r="B649">
            <v>5114772</v>
          </cell>
          <cell r="C649">
            <v>4410</v>
          </cell>
          <cell r="D649">
            <v>33001580</v>
          </cell>
          <cell r="E649">
            <v>240</v>
          </cell>
          <cell r="F649">
            <v>143</v>
          </cell>
          <cell r="G649">
            <v>105</v>
          </cell>
          <cell r="H649">
            <v>127</v>
          </cell>
          <cell r="I649">
            <v>136</v>
          </cell>
          <cell r="J649">
            <v>145</v>
          </cell>
          <cell r="K649">
            <v>78</v>
          </cell>
          <cell r="L649">
            <v>95</v>
          </cell>
          <cell r="M649">
            <v>294</v>
          </cell>
        </row>
        <row r="650">
          <cell r="A650">
            <v>5181296</v>
          </cell>
          <cell r="B650">
            <v>5114741</v>
          </cell>
          <cell r="C650">
            <v>4410</v>
          </cell>
          <cell r="D650">
            <v>33001562</v>
          </cell>
          <cell r="E650">
            <v>0</v>
          </cell>
          <cell r="F650">
            <v>0</v>
          </cell>
          <cell r="G650">
            <v>0</v>
          </cell>
          <cell r="H650">
            <v>0</v>
          </cell>
          <cell r="I650">
            <v>0</v>
          </cell>
          <cell r="J650">
            <v>0</v>
          </cell>
          <cell r="K650">
            <v>190</v>
          </cell>
          <cell r="L650">
            <v>30</v>
          </cell>
          <cell r="M650">
            <v>138</v>
          </cell>
        </row>
        <row r="651">
          <cell r="A651">
            <v>5181606</v>
          </cell>
          <cell r="B651">
            <v>5114896</v>
          </cell>
          <cell r="C651">
            <v>4410</v>
          </cell>
          <cell r="D651">
            <v>33001552</v>
          </cell>
          <cell r="E651">
            <v>178</v>
          </cell>
          <cell r="F651">
            <v>131</v>
          </cell>
          <cell r="G651">
            <v>162</v>
          </cell>
          <cell r="H651">
            <v>128</v>
          </cell>
          <cell r="I651">
            <v>156</v>
          </cell>
          <cell r="J651">
            <v>143</v>
          </cell>
          <cell r="K651">
            <v>131</v>
          </cell>
          <cell r="L651">
            <v>153</v>
          </cell>
          <cell r="M651">
            <v>99</v>
          </cell>
        </row>
        <row r="652">
          <cell r="A652">
            <v>5095496</v>
          </cell>
          <cell r="B652">
            <v>5071841</v>
          </cell>
          <cell r="C652">
            <v>4410</v>
          </cell>
          <cell r="D652">
            <v>31116243</v>
          </cell>
          <cell r="E652">
            <v>89</v>
          </cell>
          <cell r="F652">
            <v>65</v>
          </cell>
          <cell r="G652">
            <v>59</v>
          </cell>
          <cell r="H652">
            <v>53</v>
          </cell>
          <cell r="I652">
            <v>61</v>
          </cell>
          <cell r="J652">
            <v>66</v>
          </cell>
          <cell r="K652">
            <v>253</v>
          </cell>
          <cell r="L652">
            <v>233</v>
          </cell>
          <cell r="M652">
            <v>204</v>
          </cell>
        </row>
        <row r="653">
          <cell r="A653">
            <v>5181476</v>
          </cell>
          <cell r="B653">
            <v>5114831</v>
          </cell>
          <cell r="C653">
            <v>4410</v>
          </cell>
          <cell r="D653">
            <v>31991225</v>
          </cell>
          <cell r="E653">
            <v>225</v>
          </cell>
          <cell r="F653">
            <v>176</v>
          </cell>
          <cell r="G653">
            <v>155</v>
          </cell>
          <cell r="H653">
            <v>88</v>
          </cell>
          <cell r="I653">
            <v>170</v>
          </cell>
          <cell r="J653">
            <v>158</v>
          </cell>
          <cell r="K653">
            <v>165</v>
          </cell>
          <cell r="L653">
            <v>246</v>
          </cell>
          <cell r="M653">
            <v>227</v>
          </cell>
        </row>
        <row r="654">
          <cell r="A654">
            <v>5095536</v>
          </cell>
          <cell r="B654">
            <v>5071861</v>
          </cell>
          <cell r="C654">
            <v>4410</v>
          </cell>
          <cell r="D654">
            <v>3642153</v>
          </cell>
          <cell r="E654">
            <v>172</v>
          </cell>
          <cell r="F654">
            <v>143</v>
          </cell>
          <cell r="G654">
            <v>157</v>
          </cell>
          <cell r="H654">
            <v>149</v>
          </cell>
          <cell r="I654">
            <v>207</v>
          </cell>
          <cell r="J654">
            <v>189</v>
          </cell>
          <cell r="K654">
            <v>181</v>
          </cell>
          <cell r="L654">
            <v>191</v>
          </cell>
          <cell r="M654">
            <v>298</v>
          </cell>
        </row>
        <row r="655">
          <cell r="A655">
            <v>5095538</v>
          </cell>
          <cell r="B655">
            <v>5071862</v>
          </cell>
          <cell r="C655">
            <v>4410</v>
          </cell>
          <cell r="D655">
            <v>3642517</v>
          </cell>
          <cell r="E655">
            <v>172</v>
          </cell>
          <cell r="F655">
            <v>143</v>
          </cell>
          <cell r="G655">
            <v>157</v>
          </cell>
          <cell r="H655">
            <v>149</v>
          </cell>
          <cell r="I655">
            <v>207</v>
          </cell>
          <cell r="J655">
            <v>189</v>
          </cell>
          <cell r="K655">
            <v>181</v>
          </cell>
          <cell r="L655">
            <v>131</v>
          </cell>
          <cell r="M655">
            <v>142</v>
          </cell>
        </row>
        <row r="656">
          <cell r="A656">
            <v>5181432</v>
          </cell>
          <cell r="B656">
            <v>5114809</v>
          </cell>
          <cell r="C656">
            <v>4410</v>
          </cell>
          <cell r="D656">
            <v>3506182</v>
          </cell>
          <cell r="E656">
            <v>72</v>
          </cell>
          <cell r="F656">
            <v>74</v>
          </cell>
          <cell r="G656">
            <v>246</v>
          </cell>
          <cell r="H656">
            <v>162</v>
          </cell>
          <cell r="I656">
            <v>31</v>
          </cell>
          <cell r="J656">
            <v>92</v>
          </cell>
          <cell r="K656">
            <v>104</v>
          </cell>
          <cell r="L656">
            <v>100</v>
          </cell>
          <cell r="M656">
            <v>112</v>
          </cell>
        </row>
        <row r="657">
          <cell r="A657">
            <v>5173440</v>
          </cell>
          <cell r="B657">
            <v>5110813</v>
          </cell>
          <cell r="C657">
            <v>4410</v>
          </cell>
          <cell r="D657">
            <v>156305</v>
          </cell>
          <cell r="E657">
            <v>238</v>
          </cell>
          <cell r="F657">
            <v>176</v>
          </cell>
          <cell r="G657">
            <v>199</v>
          </cell>
          <cell r="H657">
            <v>220</v>
          </cell>
          <cell r="I657">
            <v>297</v>
          </cell>
          <cell r="J657">
            <v>363</v>
          </cell>
          <cell r="K657">
            <v>261</v>
          </cell>
          <cell r="L657">
            <v>219</v>
          </cell>
          <cell r="M657">
            <v>147</v>
          </cell>
        </row>
        <row r="658">
          <cell r="A658">
            <v>5173562</v>
          </cell>
          <cell r="B658">
            <v>5110874</v>
          </cell>
          <cell r="C658">
            <v>4410</v>
          </cell>
          <cell r="D658">
            <v>156268</v>
          </cell>
          <cell r="E658">
            <v>256</v>
          </cell>
          <cell r="F658">
            <v>207</v>
          </cell>
          <cell r="G658">
            <v>225</v>
          </cell>
          <cell r="H658">
            <v>223</v>
          </cell>
          <cell r="I658">
            <v>245</v>
          </cell>
          <cell r="J658">
            <v>219</v>
          </cell>
          <cell r="K658">
            <v>217</v>
          </cell>
          <cell r="L658">
            <v>221</v>
          </cell>
          <cell r="M658">
            <v>243</v>
          </cell>
        </row>
        <row r="659">
          <cell r="A659">
            <v>5173242</v>
          </cell>
          <cell r="B659">
            <v>5110714</v>
          </cell>
          <cell r="C659">
            <v>4410</v>
          </cell>
          <cell r="D659">
            <v>156202</v>
          </cell>
          <cell r="E659">
            <v>198</v>
          </cell>
          <cell r="F659">
            <v>186</v>
          </cell>
          <cell r="G659">
            <v>188</v>
          </cell>
          <cell r="H659">
            <v>178</v>
          </cell>
          <cell r="I659">
            <v>182</v>
          </cell>
          <cell r="J659">
            <v>172</v>
          </cell>
          <cell r="K659">
            <v>176</v>
          </cell>
          <cell r="L659">
            <v>168</v>
          </cell>
          <cell r="M659">
            <v>139</v>
          </cell>
        </row>
        <row r="660">
          <cell r="A660">
            <v>5173186</v>
          </cell>
          <cell r="B660">
            <v>5110686</v>
          </cell>
          <cell r="C660">
            <v>4410</v>
          </cell>
          <cell r="D660">
            <v>156244</v>
          </cell>
          <cell r="E660">
            <v>171</v>
          </cell>
          <cell r="F660">
            <v>149</v>
          </cell>
          <cell r="G660">
            <v>128</v>
          </cell>
          <cell r="H660">
            <v>141</v>
          </cell>
          <cell r="I660">
            <v>139</v>
          </cell>
          <cell r="J660">
            <v>123</v>
          </cell>
          <cell r="K660">
            <v>146</v>
          </cell>
          <cell r="L660">
            <v>134</v>
          </cell>
          <cell r="M660">
            <v>138</v>
          </cell>
        </row>
        <row r="661">
          <cell r="A661">
            <v>5181410</v>
          </cell>
          <cell r="B661">
            <v>5114798</v>
          </cell>
          <cell r="C661">
            <v>4410</v>
          </cell>
          <cell r="D661">
            <v>16005397</v>
          </cell>
          <cell r="E661">
            <v>430</v>
          </cell>
          <cell r="F661">
            <v>243</v>
          </cell>
          <cell r="G661">
            <v>248</v>
          </cell>
          <cell r="H661">
            <v>171</v>
          </cell>
          <cell r="I661">
            <v>216</v>
          </cell>
          <cell r="J661">
            <v>188</v>
          </cell>
          <cell r="K661">
            <v>241</v>
          </cell>
          <cell r="L661">
            <v>289</v>
          </cell>
          <cell r="M661">
            <v>384</v>
          </cell>
        </row>
        <row r="662">
          <cell r="A662">
            <v>5181314</v>
          </cell>
          <cell r="B662">
            <v>5114750</v>
          </cell>
          <cell r="C662">
            <v>4410</v>
          </cell>
          <cell r="D662">
            <v>10277319</v>
          </cell>
          <cell r="E662">
            <v>263</v>
          </cell>
          <cell r="F662">
            <v>578</v>
          </cell>
          <cell r="G662">
            <v>397</v>
          </cell>
          <cell r="H662">
            <v>155</v>
          </cell>
          <cell r="I662">
            <v>386</v>
          </cell>
          <cell r="J662">
            <v>358</v>
          </cell>
          <cell r="K662">
            <v>364</v>
          </cell>
          <cell r="L662">
            <v>351</v>
          </cell>
          <cell r="M662">
            <v>341</v>
          </cell>
        </row>
        <row r="663">
          <cell r="A663">
            <v>5181454</v>
          </cell>
          <cell r="B663">
            <v>5114820</v>
          </cell>
          <cell r="C663">
            <v>4410</v>
          </cell>
          <cell r="D663">
            <v>8669924</v>
          </cell>
          <cell r="E663">
            <v>144</v>
          </cell>
          <cell r="F663">
            <v>76</v>
          </cell>
          <cell r="G663">
            <v>177</v>
          </cell>
          <cell r="H663">
            <v>188</v>
          </cell>
          <cell r="I663">
            <v>39</v>
          </cell>
          <cell r="J663">
            <v>117</v>
          </cell>
          <cell r="K663">
            <v>126</v>
          </cell>
          <cell r="L663">
            <v>0</v>
          </cell>
          <cell r="M663">
            <v>286</v>
          </cell>
        </row>
        <row r="664">
          <cell r="A664">
            <v>5181304</v>
          </cell>
          <cell r="B664">
            <v>5114745</v>
          </cell>
          <cell r="C664">
            <v>4410</v>
          </cell>
          <cell r="D664">
            <v>7630648</v>
          </cell>
          <cell r="E664">
            <v>297</v>
          </cell>
          <cell r="F664">
            <v>195</v>
          </cell>
          <cell r="G664">
            <v>219</v>
          </cell>
          <cell r="H664">
            <v>273</v>
          </cell>
          <cell r="I664">
            <v>312</v>
          </cell>
          <cell r="J664">
            <v>271</v>
          </cell>
          <cell r="K664">
            <v>309</v>
          </cell>
          <cell r="L664">
            <v>286</v>
          </cell>
          <cell r="M664">
            <v>309</v>
          </cell>
        </row>
        <row r="665">
          <cell r="A665">
            <v>5173720</v>
          </cell>
          <cell r="B665">
            <v>5110953</v>
          </cell>
          <cell r="C665">
            <v>4410</v>
          </cell>
          <cell r="D665">
            <v>1618671</v>
          </cell>
          <cell r="E665">
            <v>252</v>
          </cell>
          <cell r="F665">
            <v>209</v>
          </cell>
          <cell r="G665">
            <v>230</v>
          </cell>
          <cell r="H665">
            <v>238</v>
          </cell>
          <cell r="I665">
            <v>258</v>
          </cell>
          <cell r="J665">
            <v>235</v>
          </cell>
          <cell r="K665">
            <v>238</v>
          </cell>
          <cell r="L665">
            <v>225</v>
          </cell>
          <cell r="M665">
            <v>315</v>
          </cell>
        </row>
        <row r="666">
          <cell r="A666">
            <v>5173702</v>
          </cell>
          <cell r="B666">
            <v>5110944</v>
          </cell>
          <cell r="C666">
            <v>4410</v>
          </cell>
          <cell r="D666">
            <v>1472654</v>
          </cell>
          <cell r="E666">
            <v>370</v>
          </cell>
          <cell r="F666">
            <v>244</v>
          </cell>
          <cell r="G666">
            <v>170</v>
          </cell>
          <cell r="H666">
            <v>254</v>
          </cell>
          <cell r="I666">
            <v>303</v>
          </cell>
          <cell r="J666">
            <v>264</v>
          </cell>
          <cell r="K666">
            <v>288</v>
          </cell>
          <cell r="L666">
            <v>280</v>
          </cell>
          <cell r="M666">
            <v>186</v>
          </cell>
        </row>
        <row r="667">
          <cell r="A667">
            <v>5173626</v>
          </cell>
          <cell r="B667">
            <v>5110906</v>
          </cell>
          <cell r="C667">
            <v>4410</v>
          </cell>
          <cell r="D667">
            <v>1691962</v>
          </cell>
          <cell r="E667">
            <v>389</v>
          </cell>
          <cell r="F667">
            <v>296</v>
          </cell>
          <cell r="G667">
            <v>280</v>
          </cell>
          <cell r="H667">
            <v>57</v>
          </cell>
          <cell r="I667">
            <v>81</v>
          </cell>
          <cell r="J667">
            <v>146</v>
          </cell>
          <cell r="K667">
            <v>153</v>
          </cell>
          <cell r="L667">
            <v>157</v>
          </cell>
          <cell r="M667">
            <v>203</v>
          </cell>
        </row>
        <row r="668">
          <cell r="A668">
            <v>5181582</v>
          </cell>
          <cell r="B668">
            <v>5114884</v>
          </cell>
          <cell r="C668">
            <v>4410</v>
          </cell>
          <cell r="D668">
            <v>1434947</v>
          </cell>
          <cell r="E668">
            <v>137</v>
          </cell>
          <cell r="F668">
            <v>172</v>
          </cell>
          <cell r="G668">
            <v>78</v>
          </cell>
          <cell r="H668">
            <v>79</v>
          </cell>
          <cell r="I668">
            <v>94</v>
          </cell>
          <cell r="J668">
            <v>88</v>
          </cell>
          <cell r="K668">
            <v>15</v>
          </cell>
          <cell r="L668">
            <v>6</v>
          </cell>
          <cell r="M668">
            <v>11</v>
          </cell>
        </row>
        <row r="669">
          <cell r="A669">
            <v>5181298</v>
          </cell>
          <cell r="B669">
            <v>5114742</v>
          </cell>
          <cell r="C669">
            <v>4410</v>
          </cell>
          <cell r="D669">
            <v>1836820</v>
          </cell>
          <cell r="E669">
            <v>96</v>
          </cell>
          <cell r="F669">
            <v>82</v>
          </cell>
          <cell r="G669">
            <v>80</v>
          </cell>
          <cell r="H669">
            <v>83</v>
          </cell>
          <cell r="I669">
            <v>105</v>
          </cell>
          <cell r="J669">
            <v>77</v>
          </cell>
          <cell r="K669">
            <v>116</v>
          </cell>
          <cell r="L669">
            <v>86</v>
          </cell>
          <cell r="M669">
            <v>105</v>
          </cell>
        </row>
        <row r="670">
          <cell r="A670">
            <v>5181376</v>
          </cell>
          <cell r="B670">
            <v>5114781</v>
          </cell>
          <cell r="C670">
            <v>4410</v>
          </cell>
          <cell r="D670">
            <v>1902077</v>
          </cell>
          <cell r="E670">
            <v>220</v>
          </cell>
          <cell r="F670">
            <v>164</v>
          </cell>
          <cell r="G670">
            <v>173</v>
          </cell>
          <cell r="H670">
            <v>189</v>
          </cell>
          <cell r="I670">
            <v>160</v>
          </cell>
          <cell r="J670">
            <v>161</v>
          </cell>
          <cell r="K670">
            <v>145</v>
          </cell>
          <cell r="L670">
            <v>170</v>
          </cell>
          <cell r="M670">
            <v>181</v>
          </cell>
        </row>
        <row r="671">
          <cell r="A671">
            <v>5181394</v>
          </cell>
          <cell r="B671">
            <v>5114790</v>
          </cell>
          <cell r="C671">
            <v>4410</v>
          </cell>
          <cell r="D671">
            <v>1891190</v>
          </cell>
          <cell r="E671">
            <v>332</v>
          </cell>
          <cell r="F671">
            <v>286</v>
          </cell>
          <cell r="G671">
            <v>301</v>
          </cell>
          <cell r="H671">
            <v>291</v>
          </cell>
          <cell r="I671">
            <v>335</v>
          </cell>
          <cell r="J671">
            <v>136</v>
          </cell>
          <cell r="K671">
            <v>313</v>
          </cell>
          <cell r="L671">
            <v>472</v>
          </cell>
          <cell r="M671">
            <v>262</v>
          </cell>
        </row>
        <row r="672">
          <cell r="A672">
            <v>5095534</v>
          </cell>
          <cell r="B672">
            <v>5071860</v>
          </cell>
          <cell r="C672">
            <v>4410</v>
          </cell>
          <cell r="D672">
            <v>1727781</v>
          </cell>
          <cell r="E672">
            <v>236</v>
          </cell>
          <cell r="F672">
            <v>192</v>
          </cell>
          <cell r="G672">
            <v>221</v>
          </cell>
          <cell r="H672">
            <v>217</v>
          </cell>
          <cell r="I672">
            <v>218</v>
          </cell>
          <cell r="J672">
            <v>196</v>
          </cell>
          <cell r="K672">
            <v>118</v>
          </cell>
          <cell r="L672">
            <v>168</v>
          </cell>
          <cell r="M672">
            <v>157</v>
          </cell>
        </row>
        <row r="673">
          <cell r="A673">
            <v>5173368</v>
          </cell>
          <cell r="B673">
            <v>5110777</v>
          </cell>
          <cell r="C673">
            <v>4410</v>
          </cell>
          <cell r="D673">
            <v>1730290</v>
          </cell>
          <cell r="E673">
            <v>159</v>
          </cell>
          <cell r="F673">
            <v>129</v>
          </cell>
          <cell r="G673">
            <v>146</v>
          </cell>
          <cell r="H673">
            <v>141</v>
          </cell>
          <cell r="I673">
            <v>142</v>
          </cell>
          <cell r="J673">
            <v>128</v>
          </cell>
          <cell r="K673">
            <v>140</v>
          </cell>
          <cell r="L673">
            <v>133</v>
          </cell>
          <cell r="M673">
            <v>113</v>
          </cell>
        </row>
        <row r="674">
          <cell r="A674">
            <v>5181560</v>
          </cell>
          <cell r="B674">
            <v>5114873</v>
          </cell>
          <cell r="C674">
            <v>4410</v>
          </cell>
          <cell r="D674">
            <v>1728889</v>
          </cell>
          <cell r="E674">
            <v>236</v>
          </cell>
          <cell r="F674">
            <v>192</v>
          </cell>
          <cell r="G674">
            <v>197</v>
          </cell>
          <cell r="H674">
            <v>188</v>
          </cell>
          <cell r="I674">
            <v>205</v>
          </cell>
          <cell r="J674">
            <v>224</v>
          </cell>
          <cell r="K674">
            <v>204</v>
          </cell>
          <cell r="L674">
            <v>165</v>
          </cell>
          <cell r="M674">
            <v>127</v>
          </cell>
        </row>
        <row r="675">
          <cell r="A675">
            <v>5173328</v>
          </cell>
          <cell r="B675">
            <v>5110757</v>
          </cell>
          <cell r="C675">
            <v>4410</v>
          </cell>
          <cell r="D675">
            <v>3730857</v>
          </cell>
          <cell r="E675">
            <v>161</v>
          </cell>
          <cell r="F675">
            <v>134</v>
          </cell>
          <cell r="G675">
            <v>280</v>
          </cell>
          <cell r="H675">
            <v>146</v>
          </cell>
          <cell r="I675">
            <v>157</v>
          </cell>
          <cell r="J675">
            <v>138</v>
          </cell>
          <cell r="K675">
            <v>144</v>
          </cell>
          <cell r="L675">
            <v>114</v>
          </cell>
          <cell r="M675">
            <v>137</v>
          </cell>
        </row>
        <row r="676">
          <cell r="A676">
            <v>5173404</v>
          </cell>
          <cell r="B676">
            <v>5110795</v>
          </cell>
          <cell r="C676">
            <v>4410</v>
          </cell>
          <cell r="D676">
            <v>6824296</v>
          </cell>
          <cell r="E676">
            <v>168</v>
          </cell>
          <cell r="F676">
            <v>161</v>
          </cell>
          <cell r="G676">
            <v>185</v>
          </cell>
          <cell r="H676">
            <v>144</v>
          </cell>
          <cell r="I676">
            <v>192</v>
          </cell>
          <cell r="J676">
            <v>156</v>
          </cell>
          <cell r="K676">
            <v>262</v>
          </cell>
          <cell r="L676">
            <v>172</v>
          </cell>
          <cell r="M676">
            <v>73</v>
          </cell>
        </row>
        <row r="677">
          <cell r="A677">
            <v>5173224</v>
          </cell>
          <cell r="B677">
            <v>5110705</v>
          </cell>
          <cell r="C677">
            <v>4410</v>
          </cell>
          <cell r="D677">
            <v>6822386</v>
          </cell>
          <cell r="E677">
            <v>140</v>
          </cell>
          <cell r="F677">
            <v>121</v>
          </cell>
          <cell r="G677">
            <v>121</v>
          </cell>
          <cell r="H677">
            <v>117</v>
          </cell>
          <cell r="I677">
            <v>128</v>
          </cell>
          <cell r="J677">
            <v>118</v>
          </cell>
          <cell r="K677">
            <v>126</v>
          </cell>
          <cell r="L677">
            <v>121</v>
          </cell>
          <cell r="M677">
            <v>136</v>
          </cell>
        </row>
        <row r="678">
          <cell r="A678">
            <v>5173422</v>
          </cell>
          <cell r="B678">
            <v>5110804</v>
          </cell>
          <cell r="C678">
            <v>4410</v>
          </cell>
          <cell r="D678">
            <v>6822495</v>
          </cell>
          <cell r="E678">
            <v>88</v>
          </cell>
          <cell r="F678">
            <v>77</v>
          </cell>
          <cell r="G678">
            <v>73</v>
          </cell>
          <cell r="H678">
            <v>78</v>
          </cell>
          <cell r="I678">
            <v>75</v>
          </cell>
          <cell r="J678">
            <v>67</v>
          </cell>
          <cell r="K678">
            <v>78</v>
          </cell>
          <cell r="L678">
            <v>72</v>
          </cell>
          <cell r="M678">
            <v>94</v>
          </cell>
        </row>
        <row r="679">
          <cell r="A679">
            <v>5173264</v>
          </cell>
          <cell r="B679">
            <v>5110725</v>
          </cell>
          <cell r="C679">
            <v>4410</v>
          </cell>
          <cell r="D679">
            <v>3726357</v>
          </cell>
          <cell r="E679">
            <v>197</v>
          </cell>
          <cell r="F679">
            <v>160</v>
          </cell>
          <cell r="G679">
            <v>172</v>
          </cell>
          <cell r="H679">
            <v>171</v>
          </cell>
          <cell r="I679">
            <v>181</v>
          </cell>
          <cell r="J679">
            <v>154</v>
          </cell>
          <cell r="K679">
            <v>166</v>
          </cell>
          <cell r="L679">
            <v>181</v>
          </cell>
          <cell r="M679">
            <v>197</v>
          </cell>
        </row>
        <row r="680">
          <cell r="A680">
            <v>5173688</v>
          </cell>
          <cell r="B680">
            <v>5110937</v>
          </cell>
          <cell r="C680">
            <v>4410</v>
          </cell>
          <cell r="D680">
            <v>1751188</v>
          </cell>
          <cell r="E680">
            <v>280</v>
          </cell>
          <cell r="F680">
            <v>259</v>
          </cell>
          <cell r="G680">
            <v>246</v>
          </cell>
          <cell r="H680">
            <v>267</v>
          </cell>
          <cell r="I680">
            <v>280</v>
          </cell>
          <cell r="J680">
            <v>247</v>
          </cell>
          <cell r="K680">
            <v>256</v>
          </cell>
          <cell r="L680">
            <v>252</v>
          </cell>
          <cell r="M680">
            <v>260</v>
          </cell>
        </row>
        <row r="681">
          <cell r="A681">
            <v>5173204</v>
          </cell>
          <cell r="B681">
            <v>5110695</v>
          </cell>
          <cell r="C681">
            <v>4410</v>
          </cell>
          <cell r="D681">
            <v>6823792</v>
          </cell>
          <cell r="E681">
            <v>235</v>
          </cell>
          <cell r="F681">
            <v>218</v>
          </cell>
          <cell r="G681">
            <v>205</v>
          </cell>
          <cell r="H681">
            <v>205</v>
          </cell>
          <cell r="I681">
            <v>189</v>
          </cell>
          <cell r="J681">
            <v>175</v>
          </cell>
          <cell r="K681">
            <v>193</v>
          </cell>
          <cell r="L681">
            <v>183</v>
          </cell>
          <cell r="M681">
            <v>219</v>
          </cell>
        </row>
        <row r="682">
          <cell r="A682">
            <v>5173386</v>
          </cell>
          <cell r="B682">
            <v>5110786</v>
          </cell>
          <cell r="C682">
            <v>4410</v>
          </cell>
          <cell r="D682">
            <v>3730277</v>
          </cell>
          <cell r="E682">
            <v>138</v>
          </cell>
          <cell r="F682">
            <v>117</v>
          </cell>
          <cell r="G682">
            <v>127</v>
          </cell>
          <cell r="H682">
            <v>123</v>
          </cell>
          <cell r="I682">
            <v>130</v>
          </cell>
          <cell r="J682">
            <v>121</v>
          </cell>
          <cell r="K682">
            <v>129</v>
          </cell>
          <cell r="L682">
            <v>117</v>
          </cell>
          <cell r="M682">
            <v>127</v>
          </cell>
        </row>
        <row r="683">
          <cell r="A683">
            <v>5173346</v>
          </cell>
          <cell r="B683">
            <v>5110766</v>
          </cell>
          <cell r="C683">
            <v>4410</v>
          </cell>
          <cell r="D683">
            <v>3729336</v>
          </cell>
          <cell r="E683">
            <v>166</v>
          </cell>
          <cell r="F683">
            <v>149</v>
          </cell>
          <cell r="G683">
            <v>147</v>
          </cell>
          <cell r="H683">
            <v>146</v>
          </cell>
          <cell r="I683">
            <v>149</v>
          </cell>
          <cell r="J683">
            <v>147</v>
          </cell>
          <cell r="K683">
            <v>155</v>
          </cell>
          <cell r="L683">
            <v>140</v>
          </cell>
          <cell r="M683">
            <v>173</v>
          </cell>
        </row>
        <row r="684">
          <cell r="A684">
            <v>5173306</v>
          </cell>
          <cell r="B684">
            <v>5110746</v>
          </cell>
          <cell r="C684">
            <v>4410</v>
          </cell>
          <cell r="D684">
            <v>1753006</v>
          </cell>
          <cell r="E684">
            <v>185</v>
          </cell>
          <cell r="F684">
            <v>105</v>
          </cell>
          <cell r="G684">
            <v>159</v>
          </cell>
          <cell r="H684">
            <v>126</v>
          </cell>
          <cell r="I684">
            <v>185</v>
          </cell>
          <cell r="J684">
            <v>209</v>
          </cell>
          <cell r="K684">
            <v>199</v>
          </cell>
          <cell r="L684">
            <v>180</v>
          </cell>
          <cell r="M684">
            <v>174</v>
          </cell>
        </row>
        <row r="685">
          <cell r="A685">
            <v>5173604</v>
          </cell>
          <cell r="B685">
            <v>5110895</v>
          </cell>
          <cell r="C685">
            <v>4410</v>
          </cell>
          <cell r="D685">
            <v>6821606</v>
          </cell>
          <cell r="E685">
            <v>178</v>
          </cell>
          <cell r="F685">
            <v>160</v>
          </cell>
          <cell r="G685">
            <v>169</v>
          </cell>
          <cell r="H685">
            <v>65</v>
          </cell>
          <cell r="I685">
            <v>201</v>
          </cell>
          <cell r="J685">
            <v>84</v>
          </cell>
          <cell r="K685">
            <v>147</v>
          </cell>
          <cell r="L685">
            <v>140</v>
          </cell>
          <cell r="M685">
            <v>151</v>
          </cell>
        </row>
        <row r="686">
          <cell r="A686">
            <v>5173738</v>
          </cell>
          <cell r="B686">
            <v>5110962</v>
          </cell>
          <cell r="C686">
            <v>4410</v>
          </cell>
          <cell r="D686">
            <v>6822901</v>
          </cell>
          <cell r="E686">
            <v>153</v>
          </cell>
          <cell r="F686">
            <v>130</v>
          </cell>
          <cell r="G686">
            <v>156</v>
          </cell>
          <cell r="H686">
            <v>148</v>
          </cell>
          <cell r="I686">
            <v>154</v>
          </cell>
          <cell r="J686">
            <v>145</v>
          </cell>
          <cell r="K686">
            <v>128</v>
          </cell>
          <cell r="L686">
            <v>183</v>
          </cell>
          <cell r="M686">
            <v>205</v>
          </cell>
        </row>
        <row r="687">
          <cell r="A687">
            <v>5173760</v>
          </cell>
          <cell r="B687">
            <v>5110973</v>
          </cell>
          <cell r="C687">
            <v>4410</v>
          </cell>
          <cell r="D687">
            <v>6822887</v>
          </cell>
          <cell r="E687">
            <v>219</v>
          </cell>
          <cell r="F687">
            <v>185</v>
          </cell>
          <cell r="G687">
            <v>157</v>
          </cell>
          <cell r="H687">
            <v>45</v>
          </cell>
          <cell r="I687">
            <v>33</v>
          </cell>
          <cell r="J687">
            <v>140</v>
          </cell>
          <cell r="K687">
            <v>153</v>
          </cell>
          <cell r="L687">
            <v>151</v>
          </cell>
          <cell r="M687">
            <v>156</v>
          </cell>
        </row>
        <row r="688">
          <cell r="A688">
            <v>5181692</v>
          </cell>
          <cell r="B688">
            <v>5114939</v>
          </cell>
          <cell r="C688">
            <v>4410</v>
          </cell>
          <cell r="D688">
            <v>3365973</v>
          </cell>
          <cell r="E688">
            <v>124</v>
          </cell>
          <cell r="F688">
            <v>99</v>
          </cell>
          <cell r="G688">
            <v>100</v>
          </cell>
          <cell r="H688">
            <v>93</v>
          </cell>
          <cell r="I688">
            <v>120</v>
          </cell>
          <cell r="J688">
            <v>113</v>
          </cell>
          <cell r="K688">
            <v>95</v>
          </cell>
          <cell r="L688">
            <v>89</v>
          </cell>
          <cell r="M688">
            <v>111</v>
          </cell>
        </row>
        <row r="689">
          <cell r="A689">
            <v>5181626</v>
          </cell>
          <cell r="B689">
            <v>5114906</v>
          </cell>
          <cell r="C689">
            <v>4410</v>
          </cell>
          <cell r="D689">
            <v>3306002</v>
          </cell>
          <cell r="E689">
            <v>210</v>
          </cell>
          <cell r="F689">
            <v>161</v>
          </cell>
          <cell r="G689">
            <v>176</v>
          </cell>
          <cell r="H689">
            <v>165</v>
          </cell>
          <cell r="I689">
            <v>184</v>
          </cell>
          <cell r="J689">
            <v>137</v>
          </cell>
          <cell r="K689">
            <v>142</v>
          </cell>
          <cell r="L689">
            <v>139</v>
          </cell>
          <cell r="M689">
            <v>144</v>
          </cell>
        </row>
        <row r="690">
          <cell r="A690">
            <v>5181496</v>
          </cell>
          <cell r="B690">
            <v>5114841</v>
          </cell>
          <cell r="C690">
            <v>4410</v>
          </cell>
          <cell r="D690">
            <v>2181128</v>
          </cell>
          <cell r="E690">
            <v>346</v>
          </cell>
          <cell r="F690">
            <v>280</v>
          </cell>
          <cell r="G690">
            <v>190</v>
          </cell>
          <cell r="H690">
            <v>169</v>
          </cell>
          <cell r="I690">
            <v>169</v>
          </cell>
          <cell r="J690">
            <v>159</v>
          </cell>
          <cell r="K690">
            <v>153</v>
          </cell>
          <cell r="L690">
            <v>146</v>
          </cell>
          <cell r="M690">
            <v>171</v>
          </cell>
        </row>
        <row r="691">
          <cell r="A691">
            <v>5173460</v>
          </cell>
          <cell r="B691">
            <v>5110823</v>
          </cell>
          <cell r="C691">
            <v>4410</v>
          </cell>
          <cell r="D691">
            <v>7314690</v>
          </cell>
          <cell r="E691">
            <v>74</v>
          </cell>
          <cell r="F691">
            <v>108</v>
          </cell>
          <cell r="G691">
            <v>90</v>
          </cell>
          <cell r="H691">
            <v>60</v>
          </cell>
          <cell r="I691">
            <v>47</v>
          </cell>
          <cell r="J691">
            <v>35</v>
          </cell>
          <cell r="K691">
            <v>69</v>
          </cell>
          <cell r="L691">
            <v>88</v>
          </cell>
          <cell r="M691">
            <v>80</v>
          </cell>
        </row>
        <row r="692">
          <cell r="A692">
            <v>5173174</v>
          </cell>
          <cell r="B692">
            <v>5110680</v>
          </cell>
          <cell r="C692">
            <v>4410</v>
          </cell>
          <cell r="D692">
            <v>7299924</v>
          </cell>
          <cell r="E692">
            <v>503</v>
          </cell>
          <cell r="F692">
            <v>341</v>
          </cell>
          <cell r="G692">
            <v>349</v>
          </cell>
          <cell r="H692">
            <v>303</v>
          </cell>
          <cell r="I692">
            <v>360</v>
          </cell>
          <cell r="J692">
            <v>287</v>
          </cell>
          <cell r="K692">
            <v>657</v>
          </cell>
          <cell r="L692">
            <v>621</v>
          </cell>
          <cell r="M692">
            <v>678</v>
          </cell>
        </row>
        <row r="693">
          <cell r="A693">
            <v>5173584</v>
          </cell>
          <cell r="B693">
            <v>5110885</v>
          </cell>
          <cell r="C693">
            <v>4410</v>
          </cell>
          <cell r="D693">
            <v>7117917</v>
          </cell>
          <cell r="E693">
            <v>125</v>
          </cell>
          <cell r="F693">
            <v>119</v>
          </cell>
          <cell r="G693">
            <v>136</v>
          </cell>
          <cell r="H693">
            <v>133</v>
          </cell>
          <cell r="I693">
            <v>147</v>
          </cell>
          <cell r="J693">
            <v>136</v>
          </cell>
          <cell r="K693">
            <v>153</v>
          </cell>
          <cell r="L693">
            <v>137</v>
          </cell>
          <cell r="M693">
            <v>144</v>
          </cell>
        </row>
        <row r="694">
          <cell r="A694">
            <v>5173648</v>
          </cell>
          <cell r="B694">
            <v>5110917</v>
          </cell>
          <cell r="C694">
            <v>4410</v>
          </cell>
          <cell r="D694">
            <v>7728031</v>
          </cell>
          <cell r="E694">
            <v>183</v>
          </cell>
          <cell r="F694">
            <v>157</v>
          </cell>
          <cell r="G694">
            <v>157</v>
          </cell>
          <cell r="H694">
            <v>170</v>
          </cell>
          <cell r="I694">
            <v>186</v>
          </cell>
          <cell r="J694">
            <v>167</v>
          </cell>
          <cell r="K694">
            <v>167</v>
          </cell>
          <cell r="L694">
            <v>170</v>
          </cell>
          <cell r="M694">
            <v>193</v>
          </cell>
        </row>
        <row r="695">
          <cell r="A695">
            <v>5181670</v>
          </cell>
          <cell r="B695">
            <v>5114928</v>
          </cell>
          <cell r="C695">
            <v>4410</v>
          </cell>
          <cell r="D695">
            <v>442302</v>
          </cell>
          <cell r="E695">
            <v>179</v>
          </cell>
          <cell r="F695">
            <v>7</v>
          </cell>
          <cell r="G695">
            <v>342</v>
          </cell>
          <cell r="H695">
            <v>208</v>
          </cell>
          <cell r="I695">
            <v>229</v>
          </cell>
          <cell r="J695">
            <v>209</v>
          </cell>
          <cell r="K695">
            <v>227</v>
          </cell>
          <cell r="L695">
            <v>218</v>
          </cell>
          <cell r="M695">
            <v>230</v>
          </cell>
        </row>
        <row r="696">
          <cell r="A696">
            <v>5181290</v>
          </cell>
          <cell r="B696">
            <v>5114738</v>
          </cell>
          <cell r="C696">
            <v>4410</v>
          </cell>
          <cell r="D696">
            <v>4172304</v>
          </cell>
          <cell r="E696">
            <v>202</v>
          </cell>
          <cell r="F696">
            <v>208</v>
          </cell>
          <cell r="G696">
            <v>246</v>
          </cell>
          <cell r="H696">
            <v>233</v>
          </cell>
          <cell r="I696">
            <v>260</v>
          </cell>
          <cell r="J696">
            <v>243</v>
          </cell>
          <cell r="K696">
            <v>303</v>
          </cell>
          <cell r="L696">
            <v>286</v>
          </cell>
          <cell r="M696">
            <v>317</v>
          </cell>
        </row>
        <row r="697">
          <cell r="A697">
            <v>5182094</v>
          </cell>
          <cell r="B697">
            <v>5115140</v>
          </cell>
          <cell r="C697">
            <v>4410</v>
          </cell>
          <cell r="E697">
            <v>303</v>
          </cell>
          <cell r="F697">
            <v>266</v>
          </cell>
          <cell r="G697">
            <v>254</v>
          </cell>
          <cell r="H697">
            <v>225</v>
          </cell>
          <cell r="I697">
            <v>295</v>
          </cell>
          <cell r="J697">
            <v>257</v>
          </cell>
          <cell r="K697">
            <v>272</v>
          </cell>
          <cell r="L697">
            <v>245</v>
          </cell>
          <cell r="M697">
            <v>262</v>
          </cell>
        </row>
        <row r="698">
          <cell r="A698">
            <v>5181862</v>
          </cell>
          <cell r="B698">
            <v>5115024</v>
          </cell>
          <cell r="C698">
            <v>4410</v>
          </cell>
          <cell r="E698">
            <v>172</v>
          </cell>
          <cell r="F698">
            <v>152</v>
          </cell>
          <cell r="G698">
            <v>148</v>
          </cell>
          <cell r="H698">
            <v>144</v>
          </cell>
          <cell r="I698">
            <v>213</v>
          </cell>
          <cell r="J698">
            <v>183</v>
          </cell>
          <cell r="K698">
            <v>193</v>
          </cell>
          <cell r="L698">
            <v>172</v>
          </cell>
          <cell r="M698">
            <v>184</v>
          </cell>
        </row>
        <row r="699">
          <cell r="A699">
            <v>5172472</v>
          </cell>
          <cell r="B699">
            <v>5110329</v>
          </cell>
          <cell r="C699">
            <v>4410</v>
          </cell>
          <cell r="E699">
            <v>233</v>
          </cell>
          <cell r="F699">
            <v>206</v>
          </cell>
          <cell r="G699">
            <v>200</v>
          </cell>
          <cell r="H699">
            <v>189</v>
          </cell>
          <cell r="I699">
            <v>273</v>
          </cell>
          <cell r="J699">
            <v>237</v>
          </cell>
          <cell r="K699">
            <v>251</v>
          </cell>
          <cell r="L699">
            <v>224</v>
          </cell>
          <cell r="M699">
            <v>242</v>
          </cell>
        </row>
        <row r="700">
          <cell r="A700">
            <v>5172642</v>
          </cell>
          <cell r="B700">
            <v>5110414</v>
          </cell>
          <cell r="C700">
            <v>4410</v>
          </cell>
          <cell r="D700">
            <v>33001415</v>
          </cell>
          <cell r="E700">
            <v>371</v>
          </cell>
          <cell r="F700">
            <v>261</v>
          </cell>
          <cell r="G700">
            <v>160</v>
          </cell>
          <cell r="H700">
            <v>2926</v>
          </cell>
          <cell r="I700">
            <v>281</v>
          </cell>
          <cell r="J700">
            <v>190</v>
          </cell>
          <cell r="K700">
            <v>478</v>
          </cell>
          <cell r="L700">
            <v>217</v>
          </cell>
          <cell r="M700">
            <v>302</v>
          </cell>
        </row>
        <row r="701">
          <cell r="A701">
            <v>5182318</v>
          </cell>
          <cell r="B701">
            <v>5115252</v>
          </cell>
          <cell r="C701">
            <v>4410</v>
          </cell>
          <cell r="D701">
            <v>33001547</v>
          </cell>
          <cell r="E701">
            <v>195</v>
          </cell>
          <cell r="F701">
            <v>4</v>
          </cell>
          <cell r="G701">
            <v>296</v>
          </cell>
          <cell r="H701">
            <v>116</v>
          </cell>
          <cell r="I701">
            <v>135</v>
          </cell>
          <cell r="J701">
            <v>189</v>
          </cell>
          <cell r="K701">
            <v>293</v>
          </cell>
          <cell r="L701">
            <v>256</v>
          </cell>
          <cell r="M701">
            <v>223</v>
          </cell>
        </row>
        <row r="702">
          <cell r="A702">
            <v>5172620</v>
          </cell>
          <cell r="B702">
            <v>5110403</v>
          </cell>
          <cell r="C702">
            <v>4410</v>
          </cell>
          <cell r="D702">
            <v>33001585</v>
          </cell>
          <cell r="E702">
            <v>306</v>
          </cell>
          <cell r="F702">
            <v>317</v>
          </cell>
          <cell r="G702">
            <v>141</v>
          </cell>
          <cell r="H702">
            <v>277</v>
          </cell>
          <cell r="I702">
            <v>284</v>
          </cell>
          <cell r="J702">
            <v>85</v>
          </cell>
          <cell r="K702">
            <v>79</v>
          </cell>
          <cell r="L702">
            <v>83</v>
          </cell>
          <cell r="M702">
            <v>161</v>
          </cell>
        </row>
        <row r="703">
          <cell r="A703">
            <v>5172560</v>
          </cell>
          <cell r="B703">
            <v>5110373</v>
          </cell>
          <cell r="C703">
            <v>4410</v>
          </cell>
          <cell r="D703">
            <v>33001174</v>
          </cell>
          <cell r="E703">
            <v>172</v>
          </cell>
          <cell r="F703">
            <v>152</v>
          </cell>
          <cell r="G703">
            <v>148</v>
          </cell>
          <cell r="H703">
            <v>144</v>
          </cell>
          <cell r="I703">
            <v>213</v>
          </cell>
          <cell r="J703">
            <v>226</v>
          </cell>
          <cell r="K703">
            <v>236</v>
          </cell>
          <cell r="L703">
            <v>253</v>
          </cell>
          <cell r="M703">
            <v>207</v>
          </cell>
        </row>
        <row r="704">
          <cell r="A704">
            <v>5182198</v>
          </cell>
          <cell r="B704">
            <v>5115192</v>
          </cell>
          <cell r="C704">
            <v>4410</v>
          </cell>
          <cell r="D704">
            <v>33001678</v>
          </cell>
          <cell r="E704">
            <v>263</v>
          </cell>
          <cell r="F704">
            <v>246</v>
          </cell>
          <cell r="G704">
            <v>244</v>
          </cell>
          <cell r="H704">
            <v>218</v>
          </cell>
          <cell r="I704">
            <v>230</v>
          </cell>
          <cell r="J704">
            <v>223</v>
          </cell>
          <cell r="K704">
            <v>235</v>
          </cell>
          <cell r="L704">
            <v>225</v>
          </cell>
          <cell r="M704">
            <v>233</v>
          </cell>
        </row>
        <row r="705">
          <cell r="A705">
            <v>5182222</v>
          </cell>
          <cell r="B705">
            <v>5115204</v>
          </cell>
          <cell r="C705">
            <v>4410</v>
          </cell>
          <cell r="D705">
            <v>33001590</v>
          </cell>
          <cell r="E705">
            <v>225</v>
          </cell>
          <cell r="F705">
            <v>207</v>
          </cell>
          <cell r="G705">
            <v>217</v>
          </cell>
          <cell r="H705">
            <v>199</v>
          </cell>
          <cell r="I705">
            <v>194</v>
          </cell>
          <cell r="J705">
            <v>175</v>
          </cell>
          <cell r="K705">
            <v>185</v>
          </cell>
          <cell r="L705">
            <v>169</v>
          </cell>
          <cell r="M705">
            <v>193</v>
          </cell>
        </row>
        <row r="706">
          <cell r="A706">
            <v>5182128</v>
          </cell>
          <cell r="B706">
            <v>5115157</v>
          </cell>
          <cell r="C706">
            <v>4410</v>
          </cell>
          <cell r="D706">
            <v>31993646</v>
          </cell>
          <cell r="E706">
            <v>256</v>
          </cell>
          <cell r="F706">
            <v>229</v>
          </cell>
          <cell r="G706">
            <v>221</v>
          </cell>
          <cell r="H706">
            <v>327</v>
          </cell>
          <cell r="I706">
            <v>253</v>
          </cell>
          <cell r="J706">
            <v>167</v>
          </cell>
          <cell r="K706">
            <v>167</v>
          </cell>
          <cell r="L706">
            <v>157</v>
          </cell>
          <cell r="M706">
            <v>354</v>
          </cell>
        </row>
        <row r="707">
          <cell r="A707">
            <v>5182010</v>
          </cell>
          <cell r="B707">
            <v>5115098</v>
          </cell>
          <cell r="C707">
            <v>4410</v>
          </cell>
          <cell r="D707">
            <v>33001793</v>
          </cell>
          <cell r="E707">
            <v>153</v>
          </cell>
          <cell r="F707">
            <v>102</v>
          </cell>
          <cell r="G707">
            <v>75</v>
          </cell>
          <cell r="H707">
            <v>84</v>
          </cell>
          <cell r="I707">
            <v>101</v>
          </cell>
          <cell r="J707">
            <v>101</v>
          </cell>
          <cell r="K707">
            <v>31</v>
          </cell>
          <cell r="L707">
            <v>77</v>
          </cell>
          <cell r="M707">
            <v>79</v>
          </cell>
        </row>
        <row r="708">
          <cell r="A708">
            <v>5172982</v>
          </cell>
          <cell r="B708">
            <v>5110584</v>
          </cell>
          <cell r="C708">
            <v>4410</v>
          </cell>
          <cell r="D708">
            <v>31993631</v>
          </cell>
          <cell r="E708">
            <v>241</v>
          </cell>
          <cell r="F708">
            <v>200</v>
          </cell>
          <cell r="G708">
            <v>199</v>
          </cell>
          <cell r="H708">
            <v>270</v>
          </cell>
          <cell r="I708">
            <v>179</v>
          </cell>
          <cell r="J708">
            <v>284</v>
          </cell>
          <cell r="K708">
            <v>304</v>
          </cell>
          <cell r="L708">
            <v>322</v>
          </cell>
          <cell r="M708">
            <v>264</v>
          </cell>
        </row>
        <row r="709">
          <cell r="A709">
            <v>5181948</v>
          </cell>
          <cell r="B709">
            <v>5115067</v>
          </cell>
          <cell r="C709">
            <v>4410</v>
          </cell>
          <cell r="D709">
            <v>2065978</v>
          </cell>
          <cell r="E709">
            <v>364</v>
          </cell>
          <cell r="F709">
            <v>191</v>
          </cell>
          <cell r="G709">
            <v>294</v>
          </cell>
          <cell r="H709">
            <v>322</v>
          </cell>
          <cell r="I709">
            <v>139</v>
          </cell>
          <cell r="J709">
            <v>199</v>
          </cell>
          <cell r="K709">
            <v>203</v>
          </cell>
          <cell r="L709">
            <v>210</v>
          </cell>
          <cell r="M709">
            <v>176</v>
          </cell>
        </row>
        <row r="710">
          <cell r="A710">
            <v>5172580</v>
          </cell>
          <cell r="B710">
            <v>5110383</v>
          </cell>
          <cell r="C710">
            <v>4410</v>
          </cell>
          <cell r="D710">
            <v>31116237</v>
          </cell>
          <cell r="E710">
            <v>135</v>
          </cell>
          <cell r="F710">
            <v>131</v>
          </cell>
          <cell r="G710">
            <v>122</v>
          </cell>
          <cell r="H710">
            <v>135</v>
          </cell>
          <cell r="I710">
            <v>155</v>
          </cell>
          <cell r="J710">
            <v>172</v>
          </cell>
          <cell r="K710">
            <v>165</v>
          </cell>
          <cell r="L710">
            <v>162</v>
          </cell>
          <cell r="M710">
            <v>211</v>
          </cell>
        </row>
        <row r="711">
          <cell r="A711">
            <v>5173116</v>
          </cell>
          <cell r="B711">
            <v>5110651</v>
          </cell>
          <cell r="C711">
            <v>4410</v>
          </cell>
          <cell r="D711">
            <v>31116238</v>
          </cell>
          <cell r="E711">
            <v>208</v>
          </cell>
          <cell r="F711">
            <v>236</v>
          </cell>
          <cell r="G711">
            <v>215</v>
          </cell>
          <cell r="H711">
            <v>176</v>
          </cell>
          <cell r="I711">
            <v>85</v>
          </cell>
          <cell r="J711">
            <v>161</v>
          </cell>
          <cell r="K711">
            <v>189</v>
          </cell>
          <cell r="L711">
            <v>200</v>
          </cell>
          <cell r="M711">
            <v>205</v>
          </cell>
        </row>
        <row r="712">
          <cell r="A712">
            <v>5181884</v>
          </cell>
          <cell r="B712">
            <v>5115035</v>
          </cell>
          <cell r="C712">
            <v>4410</v>
          </cell>
          <cell r="D712">
            <v>31116239</v>
          </cell>
          <cell r="E712">
            <v>172</v>
          </cell>
          <cell r="F712">
            <v>152</v>
          </cell>
          <cell r="G712">
            <v>302</v>
          </cell>
          <cell r="H712">
            <v>131</v>
          </cell>
          <cell r="I712">
            <v>276</v>
          </cell>
          <cell r="J712">
            <v>46</v>
          </cell>
          <cell r="K712">
            <v>12</v>
          </cell>
          <cell r="L712">
            <v>86</v>
          </cell>
          <cell r="M712">
            <v>88</v>
          </cell>
        </row>
        <row r="713">
          <cell r="A713">
            <v>5172942</v>
          </cell>
          <cell r="B713">
            <v>5110564</v>
          </cell>
          <cell r="C713">
            <v>4410</v>
          </cell>
          <cell r="D713">
            <v>31116245</v>
          </cell>
          <cell r="E713">
            <v>239</v>
          </cell>
          <cell r="F713">
            <v>213</v>
          </cell>
          <cell r="G713">
            <v>205</v>
          </cell>
          <cell r="H713">
            <v>182</v>
          </cell>
          <cell r="I713">
            <v>238</v>
          </cell>
          <cell r="J713">
            <v>256</v>
          </cell>
          <cell r="K713">
            <v>222</v>
          </cell>
          <cell r="L713">
            <v>169</v>
          </cell>
          <cell r="M713">
            <v>189</v>
          </cell>
        </row>
        <row r="714">
          <cell r="A714">
            <v>5172796</v>
          </cell>
          <cell r="B714">
            <v>5110491</v>
          </cell>
          <cell r="C714">
            <v>4410</v>
          </cell>
          <cell r="D714">
            <v>31116246</v>
          </cell>
          <cell r="E714">
            <v>233</v>
          </cell>
          <cell r="F714">
            <v>206</v>
          </cell>
          <cell r="G714">
            <v>200</v>
          </cell>
          <cell r="H714">
            <v>189</v>
          </cell>
          <cell r="I714">
            <v>273</v>
          </cell>
          <cell r="J714">
            <v>584</v>
          </cell>
          <cell r="K714">
            <v>740</v>
          </cell>
          <cell r="L714">
            <v>227</v>
          </cell>
          <cell r="M714">
            <v>363</v>
          </cell>
        </row>
        <row r="715">
          <cell r="A715">
            <v>5172860</v>
          </cell>
          <cell r="B715">
            <v>5110523</v>
          </cell>
          <cell r="C715">
            <v>4410</v>
          </cell>
          <cell r="D715">
            <v>31116248</v>
          </cell>
          <cell r="E715">
            <v>46</v>
          </cell>
          <cell r="F715">
            <v>88</v>
          </cell>
          <cell r="G715">
            <v>48</v>
          </cell>
          <cell r="H715">
            <v>49</v>
          </cell>
          <cell r="I715">
            <v>0</v>
          </cell>
          <cell r="J715">
            <v>78</v>
          </cell>
          <cell r="K715">
            <v>93</v>
          </cell>
          <cell r="L715">
            <v>89</v>
          </cell>
          <cell r="M715">
            <v>106</v>
          </cell>
        </row>
        <row r="716">
          <cell r="A716">
            <v>5182298</v>
          </cell>
          <cell r="B716">
            <v>5115242</v>
          </cell>
          <cell r="C716">
            <v>4410</v>
          </cell>
          <cell r="D716">
            <v>31988115</v>
          </cell>
          <cell r="E716">
            <v>60</v>
          </cell>
          <cell r="F716">
            <v>10</v>
          </cell>
          <cell r="G716">
            <v>132</v>
          </cell>
          <cell r="H716">
            <v>67</v>
          </cell>
          <cell r="I716">
            <v>75</v>
          </cell>
          <cell r="J716">
            <v>126</v>
          </cell>
          <cell r="K716">
            <v>160</v>
          </cell>
          <cell r="L716">
            <v>160</v>
          </cell>
          <cell r="M716">
            <v>176</v>
          </cell>
        </row>
        <row r="717">
          <cell r="A717">
            <v>5182276</v>
          </cell>
          <cell r="B717">
            <v>5115231</v>
          </cell>
          <cell r="C717">
            <v>4410</v>
          </cell>
          <cell r="D717">
            <v>31981290</v>
          </cell>
          <cell r="E717">
            <v>195</v>
          </cell>
          <cell r="F717">
            <v>163</v>
          </cell>
          <cell r="G717">
            <v>168</v>
          </cell>
          <cell r="H717">
            <v>160</v>
          </cell>
          <cell r="I717">
            <v>174</v>
          </cell>
          <cell r="J717">
            <v>222</v>
          </cell>
          <cell r="K717">
            <v>252</v>
          </cell>
          <cell r="L717">
            <v>248</v>
          </cell>
          <cell r="M717">
            <v>269</v>
          </cell>
        </row>
        <row r="718">
          <cell r="A718">
            <v>5172962</v>
          </cell>
          <cell r="B718">
            <v>5110574</v>
          </cell>
          <cell r="C718">
            <v>4410</v>
          </cell>
          <cell r="D718">
            <v>3519531</v>
          </cell>
          <cell r="E718">
            <v>0</v>
          </cell>
          <cell r="F718">
            <v>77</v>
          </cell>
          <cell r="G718">
            <v>0</v>
          </cell>
          <cell r="H718">
            <v>0</v>
          </cell>
          <cell r="I718">
            <v>553</v>
          </cell>
          <cell r="J718">
            <v>452</v>
          </cell>
          <cell r="K718">
            <v>301</v>
          </cell>
          <cell r="L718">
            <v>273</v>
          </cell>
          <cell r="M718">
            <v>174</v>
          </cell>
        </row>
        <row r="719">
          <cell r="A719">
            <v>5182112</v>
          </cell>
          <cell r="B719">
            <v>5115149</v>
          </cell>
          <cell r="C719">
            <v>4410</v>
          </cell>
          <cell r="D719">
            <v>1318592</v>
          </cell>
          <cell r="E719">
            <v>130</v>
          </cell>
          <cell r="F719">
            <v>101</v>
          </cell>
          <cell r="G719">
            <v>151</v>
          </cell>
          <cell r="H719">
            <v>359</v>
          </cell>
          <cell r="I719">
            <v>208</v>
          </cell>
          <cell r="J719">
            <v>253</v>
          </cell>
          <cell r="K719">
            <v>266</v>
          </cell>
          <cell r="L719">
            <v>260</v>
          </cell>
          <cell r="M719">
            <v>299</v>
          </cell>
        </row>
        <row r="720">
          <cell r="A720">
            <v>5182074</v>
          </cell>
          <cell r="B720">
            <v>5115130</v>
          </cell>
          <cell r="C720">
            <v>4410</v>
          </cell>
          <cell r="D720">
            <v>1608140</v>
          </cell>
          <cell r="E720">
            <v>94</v>
          </cell>
          <cell r="F720">
            <v>85</v>
          </cell>
          <cell r="G720">
            <v>54</v>
          </cell>
          <cell r="H720">
            <v>16</v>
          </cell>
          <cell r="I720">
            <v>17</v>
          </cell>
          <cell r="J720">
            <v>83</v>
          </cell>
          <cell r="K720">
            <v>224</v>
          </cell>
          <cell r="L720">
            <v>194</v>
          </cell>
          <cell r="M720">
            <v>173</v>
          </cell>
        </row>
        <row r="721">
          <cell r="A721">
            <v>5173134</v>
          </cell>
          <cell r="B721">
            <v>5110660</v>
          </cell>
          <cell r="C721">
            <v>4410</v>
          </cell>
          <cell r="D721">
            <v>3202137</v>
          </cell>
          <cell r="E721">
            <v>240</v>
          </cell>
          <cell r="F721">
            <v>220</v>
          </cell>
          <cell r="G721">
            <v>241</v>
          </cell>
          <cell r="H721">
            <v>258</v>
          </cell>
          <cell r="I721">
            <v>242</v>
          </cell>
          <cell r="J721">
            <v>257</v>
          </cell>
          <cell r="K721">
            <v>267</v>
          </cell>
          <cell r="L721">
            <v>208</v>
          </cell>
          <cell r="M721">
            <v>229</v>
          </cell>
        </row>
        <row r="722">
          <cell r="A722">
            <v>5172494</v>
          </cell>
          <cell r="B722">
            <v>5110340</v>
          </cell>
          <cell r="C722">
            <v>4410</v>
          </cell>
          <cell r="D722">
            <v>7095932</v>
          </cell>
          <cell r="E722">
            <v>227</v>
          </cell>
          <cell r="F722">
            <v>144</v>
          </cell>
          <cell r="G722">
            <v>202</v>
          </cell>
          <cell r="H722">
            <v>113</v>
          </cell>
          <cell r="I722">
            <v>193</v>
          </cell>
          <cell r="J722">
            <v>199</v>
          </cell>
          <cell r="K722">
            <v>149</v>
          </cell>
          <cell r="L722">
            <v>219</v>
          </cell>
          <cell r="M722">
            <v>161</v>
          </cell>
        </row>
        <row r="723">
          <cell r="A723">
            <v>5182142</v>
          </cell>
          <cell r="B723">
            <v>5115164</v>
          </cell>
          <cell r="C723">
            <v>4410</v>
          </cell>
          <cell r="D723">
            <v>652821</v>
          </cell>
          <cell r="E723">
            <v>234</v>
          </cell>
          <cell r="F723">
            <v>190</v>
          </cell>
          <cell r="G723">
            <v>172</v>
          </cell>
          <cell r="H723">
            <v>212</v>
          </cell>
          <cell r="I723">
            <v>206</v>
          </cell>
          <cell r="J723">
            <v>192</v>
          </cell>
          <cell r="K723">
            <v>203</v>
          </cell>
          <cell r="L723">
            <v>205</v>
          </cell>
          <cell r="M723">
            <v>179</v>
          </cell>
        </row>
        <row r="724">
          <cell r="A724">
            <v>5182242</v>
          </cell>
          <cell r="B724">
            <v>5115214</v>
          </cell>
          <cell r="C724">
            <v>4410</v>
          </cell>
          <cell r="D724">
            <v>16005733</v>
          </cell>
          <cell r="E724">
            <v>292</v>
          </cell>
          <cell r="F724">
            <v>193</v>
          </cell>
          <cell r="G724">
            <v>195</v>
          </cell>
          <cell r="H724">
            <v>210</v>
          </cell>
          <cell r="I724">
            <v>258</v>
          </cell>
          <cell r="J724">
            <v>131</v>
          </cell>
          <cell r="K724">
            <v>137</v>
          </cell>
          <cell r="L724">
            <v>145</v>
          </cell>
          <cell r="M724">
            <v>161</v>
          </cell>
        </row>
        <row r="725">
          <cell r="A725">
            <v>5182160</v>
          </cell>
          <cell r="B725">
            <v>5115173</v>
          </cell>
          <cell r="C725">
            <v>4410</v>
          </cell>
          <cell r="D725">
            <v>16006116</v>
          </cell>
          <cell r="E725">
            <v>211</v>
          </cell>
          <cell r="F725">
            <v>201</v>
          </cell>
          <cell r="G725">
            <v>219</v>
          </cell>
          <cell r="H725">
            <v>191</v>
          </cell>
          <cell r="I725">
            <v>197</v>
          </cell>
          <cell r="J725">
            <v>158</v>
          </cell>
          <cell r="K725">
            <v>201</v>
          </cell>
          <cell r="L725">
            <v>187</v>
          </cell>
          <cell r="M725">
            <v>169</v>
          </cell>
        </row>
        <row r="726">
          <cell r="A726">
            <v>5182032</v>
          </cell>
          <cell r="B726">
            <v>5115109</v>
          </cell>
          <cell r="C726">
            <v>4410</v>
          </cell>
          <cell r="D726">
            <v>9111051</v>
          </cell>
          <cell r="E726">
            <v>159</v>
          </cell>
          <cell r="F726">
            <v>279</v>
          </cell>
          <cell r="G726">
            <v>191</v>
          </cell>
          <cell r="H726">
            <v>221</v>
          </cell>
          <cell r="I726">
            <v>237</v>
          </cell>
          <cell r="J726">
            <v>230</v>
          </cell>
          <cell r="K726">
            <v>250</v>
          </cell>
          <cell r="L726">
            <v>287</v>
          </cell>
          <cell r="M726">
            <v>326</v>
          </cell>
        </row>
        <row r="727">
          <cell r="A727">
            <v>5182360</v>
          </cell>
          <cell r="B727">
            <v>5115273</v>
          </cell>
          <cell r="C727">
            <v>4410</v>
          </cell>
          <cell r="D727">
            <v>861966</v>
          </cell>
          <cell r="E727">
            <v>92</v>
          </cell>
          <cell r="F727">
            <v>89</v>
          </cell>
          <cell r="G727">
            <v>98</v>
          </cell>
          <cell r="H727">
            <v>21</v>
          </cell>
          <cell r="I727">
            <v>75</v>
          </cell>
          <cell r="J727">
            <v>70</v>
          </cell>
          <cell r="K727">
            <v>76</v>
          </cell>
          <cell r="L727">
            <v>67</v>
          </cell>
          <cell r="M727">
            <v>69</v>
          </cell>
        </row>
        <row r="728">
          <cell r="A728">
            <v>5181970</v>
          </cell>
          <cell r="B728">
            <v>5115078</v>
          </cell>
          <cell r="C728">
            <v>4410</v>
          </cell>
          <cell r="D728">
            <v>1837448</v>
          </cell>
          <cell r="E728">
            <v>188</v>
          </cell>
          <cell r="F728">
            <v>156</v>
          </cell>
          <cell r="G728">
            <v>167</v>
          </cell>
          <cell r="H728">
            <v>169</v>
          </cell>
          <cell r="I728">
            <v>163</v>
          </cell>
          <cell r="J728">
            <v>155</v>
          </cell>
          <cell r="K728">
            <v>189</v>
          </cell>
          <cell r="L728">
            <v>223</v>
          </cell>
          <cell r="M728">
            <v>212</v>
          </cell>
        </row>
        <row r="729">
          <cell r="A729">
            <v>5172710</v>
          </cell>
          <cell r="B729">
            <v>5110448</v>
          </cell>
          <cell r="C729">
            <v>4410</v>
          </cell>
          <cell r="D729">
            <v>70003616</v>
          </cell>
          <cell r="E729">
            <v>257</v>
          </cell>
          <cell r="F729">
            <v>235</v>
          </cell>
          <cell r="G729">
            <v>251</v>
          </cell>
          <cell r="H729">
            <v>238</v>
          </cell>
          <cell r="I729">
            <v>262</v>
          </cell>
          <cell r="J729">
            <v>248</v>
          </cell>
          <cell r="K729">
            <v>271</v>
          </cell>
          <cell r="L729">
            <v>313</v>
          </cell>
          <cell r="M729">
            <v>238</v>
          </cell>
        </row>
        <row r="730">
          <cell r="A730">
            <v>5172880</v>
          </cell>
          <cell r="B730">
            <v>5110533</v>
          </cell>
          <cell r="C730">
            <v>4410</v>
          </cell>
          <cell r="D730">
            <v>1752930</v>
          </cell>
          <cell r="E730">
            <v>176</v>
          </cell>
          <cell r="F730">
            <v>42</v>
          </cell>
          <cell r="G730">
            <v>156</v>
          </cell>
          <cell r="H730">
            <v>43</v>
          </cell>
          <cell r="I730">
            <v>256</v>
          </cell>
          <cell r="J730">
            <v>139</v>
          </cell>
          <cell r="K730">
            <v>330</v>
          </cell>
          <cell r="L730">
            <v>329</v>
          </cell>
          <cell r="M730">
            <v>336</v>
          </cell>
        </row>
        <row r="731">
          <cell r="A731">
            <v>5172838</v>
          </cell>
          <cell r="B731">
            <v>5110512</v>
          </cell>
          <cell r="C731">
            <v>4410</v>
          </cell>
          <cell r="D731">
            <v>3730363</v>
          </cell>
          <cell r="E731">
            <v>207</v>
          </cell>
          <cell r="F731">
            <v>178</v>
          </cell>
          <cell r="G731">
            <v>186</v>
          </cell>
          <cell r="H731">
            <v>186</v>
          </cell>
          <cell r="I731">
            <v>183</v>
          </cell>
          <cell r="J731">
            <v>166</v>
          </cell>
          <cell r="K731">
            <v>197</v>
          </cell>
          <cell r="L731">
            <v>179</v>
          </cell>
          <cell r="M731">
            <v>201</v>
          </cell>
        </row>
        <row r="732">
          <cell r="A732">
            <v>5172816</v>
          </cell>
          <cell r="B732">
            <v>5110501</v>
          </cell>
          <cell r="C732">
            <v>4410</v>
          </cell>
          <cell r="D732">
            <v>3730168</v>
          </cell>
          <cell r="E732">
            <v>139</v>
          </cell>
          <cell r="F732">
            <v>160</v>
          </cell>
          <cell r="G732">
            <v>127</v>
          </cell>
          <cell r="H732">
            <v>166</v>
          </cell>
          <cell r="I732">
            <v>157</v>
          </cell>
          <cell r="J732">
            <v>216</v>
          </cell>
          <cell r="K732">
            <v>163</v>
          </cell>
          <cell r="L732">
            <v>174</v>
          </cell>
          <cell r="M732">
            <v>189</v>
          </cell>
        </row>
        <row r="733">
          <cell r="A733">
            <v>5172776</v>
          </cell>
          <cell r="B733">
            <v>5110481</v>
          </cell>
          <cell r="C733">
            <v>4410</v>
          </cell>
          <cell r="D733">
            <v>3729805</v>
          </cell>
          <cell r="E733">
            <v>30</v>
          </cell>
          <cell r="F733">
            <v>33</v>
          </cell>
          <cell r="G733">
            <v>27</v>
          </cell>
          <cell r="H733">
            <v>37</v>
          </cell>
          <cell r="I733">
            <v>41</v>
          </cell>
          <cell r="J733">
            <v>38</v>
          </cell>
          <cell r="K733">
            <v>35</v>
          </cell>
          <cell r="L733">
            <v>36</v>
          </cell>
          <cell r="M733">
            <v>39</v>
          </cell>
        </row>
        <row r="734">
          <cell r="A734">
            <v>5172996</v>
          </cell>
          <cell r="B734">
            <v>5110591</v>
          </cell>
          <cell r="C734">
            <v>4410</v>
          </cell>
          <cell r="D734">
            <v>6824716</v>
          </cell>
          <cell r="E734">
            <v>161</v>
          </cell>
          <cell r="F734">
            <v>136</v>
          </cell>
          <cell r="G734">
            <v>154</v>
          </cell>
          <cell r="H734">
            <v>158</v>
          </cell>
          <cell r="I734">
            <v>141</v>
          </cell>
          <cell r="J734">
            <v>134</v>
          </cell>
          <cell r="K734">
            <v>141</v>
          </cell>
          <cell r="L734">
            <v>195</v>
          </cell>
          <cell r="M734">
            <v>284</v>
          </cell>
        </row>
        <row r="735">
          <cell r="A735">
            <v>5172600</v>
          </cell>
          <cell r="B735">
            <v>5110393</v>
          </cell>
          <cell r="C735">
            <v>4410</v>
          </cell>
          <cell r="D735">
            <v>6821987</v>
          </cell>
          <cell r="E735">
            <v>305</v>
          </cell>
          <cell r="F735">
            <v>260</v>
          </cell>
          <cell r="G735">
            <v>290</v>
          </cell>
          <cell r="H735">
            <v>289</v>
          </cell>
          <cell r="I735">
            <v>295</v>
          </cell>
          <cell r="J735">
            <v>295</v>
          </cell>
          <cell r="K735">
            <v>284</v>
          </cell>
          <cell r="L735">
            <v>237</v>
          </cell>
          <cell r="M735">
            <v>125</v>
          </cell>
        </row>
        <row r="736">
          <cell r="A736">
            <v>5182410</v>
          </cell>
          <cell r="B736">
            <v>5115298</v>
          </cell>
          <cell r="C736">
            <v>4410</v>
          </cell>
          <cell r="D736">
            <v>2970052</v>
          </cell>
          <cell r="E736">
            <v>143</v>
          </cell>
          <cell r="F736">
            <v>124</v>
          </cell>
          <cell r="G736">
            <v>124</v>
          </cell>
          <cell r="H736">
            <v>119</v>
          </cell>
          <cell r="I736">
            <v>123</v>
          </cell>
          <cell r="J736">
            <v>101</v>
          </cell>
          <cell r="K736">
            <v>52</v>
          </cell>
          <cell r="L736">
            <v>103</v>
          </cell>
          <cell r="M736">
            <v>125</v>
          </cell>
        </row>
        <row r="737">
          <cell r="A737">
            <v>5180294</v>
          </cell>
          <cell r="B737">
            <v>5114240</v>
          </cell>
          <cell r="C737">
            <v>4410</v>
          </cell>
          <cell r="D737">
            <v>6823182</v>
          </cell>
          <cell r="E737">
            <v>105</v>
          </cell>
          <cell r="F737">
            <v>83</v>
          </cell>
          <cell r="G737">
            <v>101</v>
          </cell>
          <cell r="H737">
            <v>88</v>
          </cell>
          <cell r="I737">
            <v>100</v>
          </cell>
          <cell r="J737">
            <v>90</v>
          </cell>
          <cell r="K737">
            <v>90</v>
          </cell>
          <cell r="L737">
            <v>76</v>
          </cell>
          <cell r="M737">
            <v>91</v>
          </cell>
        </row>
        <row r="738">
          <cell r="A738">
            <v>5172900</v>
          </cell>
          <cell r="B738">
            <v>5110543</v>
          </cell>
          <cell r="C738">
            <v>4410</v>
          </cell>
          <cell r="D738">
            <v>1751228</v>
          </cell>
          <cell r="E738">
            <v>118</v>
          </cell>
          <cell r="F738">
            <v>95</v>
          </cell>
          <cell r="G738">
            <v>102</v>
          </cell>
          <cell r="H738">
            <v>98</v>
          </cell>
          <cell r="I738">
            <v>128</v>
          </cell>
          <cell r="J738">
            <v>140</v>
          </cell>
          <cell r="K738">
            <v>149</v>
          </cell>
          <cell r="L738">
            <v>150</v>
          </cell>
          <cell r="M738">
            <v>143</v>
          </cell>
        </row>
        <row r="739">
          <cell r="A739">
            <v>5172922</v>
          </cell>
          <cell r="B739">
            <v>5110554</v>
          </cell>
          <cell r="C739">
            <v>4410</v>
          </cell>
          <cell r="D739">
            <v>6825380</v>
          </cell>
          <cell r="E739">
            <v>242</v>
          </cell>
          <cell r="F739">
            <v>424</v>
          </cell>
          <cell r="G739">
            <v>217</v>
          </cell>
          <cell r="H739">
            <v>145</v>
          </cell>
          <cell r="I739">
            <v>122</v>
          </cell>
          <cell r="J739">
            <v>171</v>
          </cell>
          <cell r="K739">
            <v>108</v>
          </cell>
          <cell r="L739">
            <v>163</v>
          </cell>
          <cell r="M739">
            <v>216</v>
          </cell>
        </row>
        <row r="740">
          <cell r="A740">
            <v>5173016</v>
          </cell>
          <cell r="B740">
            <v>5110601</v>
          </cell>
          <cell r="C740">
            <v>4410</v>
          </cell>
          <cell r="D740">
            <v>6822519</v>
          </cell>
          <cell r="E740">
            <v>303</v>
          </cell>
          <cell r="F740">
            <v>247</v>
          </cell>
          <cell r="G740">
            <v>260</v>
          </cell>
          <cell r="H740">
            <v>210</v>
          </cell>
          <cell r="I740">
            <v>319</v>
          </cell>
          <cell r="J740">
            <v>230</v>
          </cell>
          <cell r="K740">
            <v>252</v>
          </cell>
          <cell r="L740">
            <v>271</v>
          </cell>
          <cell r="M740">
            <v>253</v>
          </cell>
        </row>
        <row r="741">
          <cell r="A741">
            <v>5172754</v>
          </cell>
          <cell r="B741">
            <v>5110470</v>
          </cell>
          <cell r="C741">
            <v>4410</v>
          </cell>
          <cell r="D741">
            <v>6822047</v>
          </cell>
          <cell r="E741">
            <v>272</v>
          </cell>
          <cell r="F741">
            <v>291</v>
          </cell>
          <cell r="G741">
            <v>275</v>
          </cell>
          <cell r="H741">
            <v>262</v>
          </cell>
          <cell r="I741">
            <v>268</v>
          </cell>
          <cell r="J741">
            <v>248</v>
          </cell>
          <cell r="K741">
            <v>305</v>
          </cell>
          <cell r="L741">
            <v>277</v>
          </cell>
          <cell r="M741">
            <v>317</v>
          </cell>
        </row>
        <row r="742">
          <cell r="A742">
            <v>5172732</v>
          </cell>
          <cell r="B742">
            <v>5110459</v>
          </cell>
          <cell r="C742">
            <v>4410</v>
          </cell>
          <cell r="D742">
            <v>1751170</v>
          </cell>
          <cell r="E742">
            <v>264</v>
          </cell>
          <cell r="F742">
            <v>233</v>
          </cell>
          <cell r="G742">
            <v>144</v>
          </cell>
          <cell r="H742">
            <v>106</v>
          </cell>
          <cell r="I742">
            <v>113</v>
          </cell>
          <cell r="J742">
            <v>101</v>
          </cell>
          <cell r="K742">
            <v>105</v>
          </cell>
          <cell r="L742">
            <v>99</v>
          </cell>
          <cell r="M742">
            <v>96</v>
          </cell>
        </row>
        <row r="743">
          <cell r="A743">
            <v>5172538</v>
          </cell>
          <cell r="B743">
            <v>5110362</v>
          </cell>
          <cell r="C743">
            <v>4410</v>
          </cell>
          <cell r="D743">
            <v>3741192</v>
          </cell>
          <cell r="E743">
            <v>201</v>
          </cell>
          <cell r="F743">
            <v>117</v>
          </cell>
          <cell r="G743">
            <v>214</v>
          </cell>
          <cell r="H743">
            <v>143</v>
          </cell>
          <cell r="I743">
            <v>196</v>
          </cell>
          <cell r="J743">
            <v>238</v>
          </cell>
          <cell r="K743">
            <v>135</v>
          </cell>
          <cell r="L743">
            <v>170</v>
          </cell>
          <cell r="M743">
            <v>234</v>
          </cell>
        </row>
        <row r="744">
          <cell r="A744">
            <v>5172516</v>
          </cell>
          <cell r="B744">
            <v>5110351</v>
          </cell>
          <cell r="C744">
            <v>4410</v>
          </cell>
          <cell r="D744">
            <v>1751493</v>
          </cell>
          <cell r="E744">
            <v>79</v>
          </cell>
          <cell r="F744">
            <v>82</v>
          </cell>
          <cell r="G744">
            <v>10</v>
          </cell>
          <cell r="H744">
            <v>8</v>
          </cell>
          <cell r="I744">
            <v>80</v>
          </cell>
          <cell r="J744">
            <v>71</v>
          </cell>
          <cell r="K744">
            <v>56</v>
          </cell>
          <cell r="L744">
            <v>51</v>
          </cell>
          <cell r="M744">
            <v>47</v>
          </cell>
        </row>
        <row r="745">
          <cell r="A745">
            <v>5173098</v>
          </cell>
          <cell r="B745">
            <v>5110642</v>
          </cell>
          <cell r="C745">
            <v>4410</v>
          </cell>
          <cell r="D745">
            <v>6825296</v>
          </cell>
          <cell r="E745">
            <v>69</v>
          </cell>
          <cell r="F745">
            <v>61</v>
          </cell>
          <cell r="G745">
            <v>58</v>
          </cell>
          <cell r="H745">
            <v>58</v>
          </cell>
          <cell r="I745">
            <v>62</v>
          </cell>
          <cell r="J745">
            <v>53</v>
          </cell>
          <cell r="K745">
            <v>64</v>
          </cell>
          <cell r="L745">
            <v>58</v>
          </cell>
          <cell r="M745">
            <v>61</v>
          </cell>
        </row>
        <row r="746">
          <cell r="A746">
            <v>5182426</v>
          </cell>
          <cell r="B746">
            <v>5115306</v>
          </cell>
          <cell r="C746">
            <v>4410</v>
          </cell>
          <cell r="D746">
            <v>3304774</v>
          </cell>
          <cell r="E746">
            <v>198</v>
          </cell>
          <cell r="F746">
            <v>188</v>
          </cell>
          <cell r="G746">
            <v>220</v>
          </cell>
          <cell r="H746">
            <v>173</v>
          </cell>
          <cell r="I746">
            <v>234</v>
          </cell>
          <cell r="J746">
            <v>204</v>
          </cell>
          <cell r="K746">
            <v>221</v>
          </cell>
          <cell r="L746">
            <v>194</v>
          </cell>
          <cell r="M746">
            <v>199</v>
          </cell>
        </row>
        <row r="747">
          <cell r="A747">
            <v>5181818</v>
          </cell>
          <cell r="B747">
            <v>5115002</v>
          </cell>
          <cell r="C747">
            <v>4410</v>
          </cell>
          <cell r="D747">
            <v>3362898</v>
          </cell>
          <cell r="E747">
            <v>95</v>
          </cell>
          <cell r="F747">
            <v>94</v>
          </cell>
          <cell r="G747">
            <v>89</v>
          </cell>
          <cell r="H747">
            <v>38</v>
          </cell>
          <cell r="I747">
            <v>147</v>
          </cell>
          <cell r="J747">
            <v>93</v>
          </cell>
          <cell r="K747">
            <v>98</v>
          </cell>
          <cell r="L747">
            <v>87</v>
          </cell>
          <cell r="M747">
            <v>103</v>
          </cell>
        </row>
        <row r="748">
          <cell r="A748">
            <v>5181840</v>
          </cell>
          <cell r="B748">
            <v>5115013</v>
          </cell>
          <cell r="C748">
            <v>4410</v>
          </cell>
          <cell r="D748">
            <v>3362455</v>
          </cell>
          <cell r="E748">
            <v>297</v>
          </cell>
          <cell r="F748">
            <v>221</v>
          </cell>
          <cell r="G748">
            <v>79</v>
          </cell>
          <cell r="H748">
            <v>122</v>
          </cell>
          <cell r="I748">
            <v>106</v>
          </cell>
          <cell r="J748">
            <v>120</v>
          </cell>
          <cell r="K748">
            <v>115</v>
          </cell>
          <cell r="L748">
            <v>89</v>
          </cell>
          <cell r="M748">
            <v>134</v>
          </cell>
        </row>
        <row r="749">
          <cell r="A749">
            <v>5182388</v>
          </cell>
          <cell r="B749">
            <v>5115287</v>
          </cell>
          <cell r="C749">
            <v>4410</v>
          </cell>
          <cell r="D749">
            <v>1273624</v>
          </cell>
          <cell r="E749">
            <v>132</v>
          </cell>
          <cell r="F749">
            <v>135</v>
          </cell>
          <cell r="G749">
            <v>140</v>
          </cell>
          <cell r="H749">
            <v>143</v>
          </cell>
          <cell r="I749">
            <v>149</v>
          </cell>
          <cell r="J749">
            <v>136</v>
          </cell>
          <cell r="K749">
            <v>143</v>
          </cell>
          <cell r="L749">
            <v>130</v>
          </cell>
          <cell r="M749">
            <v>133</v>
          </cell>
        </row>
        <row r="750">
          <cell r="A750">
            <v>5182378</v>
          </cell>
          <cell r="B750">
            <v>5115282</v>
          </cell>
          <cell r="C750">
            <v>4410</v>
          </cell>
          <cell r="D750">
            <v>3741259</v>
          </cell>
          <cell r="E750">
            <v>162</v>
          </cell>
          <cell r="F750">
            <v>268</v>
          </cell>
          <cell r="G750">
            <v>284</v>
          </cell>
          <cell r="H750">
            <v>140</v>
          </cell>
          <cell r="I750">
            <v>149</v>
          </cell>
          <cell r="J750">
            <v>149</v>
          </cell>
          <cell r="K750">
            <v>151</v>
          </cell>
          <cell r="L750">
            <v>139</v>
          </cell>
          <cell r="M750">
            <v>148</v>
          </cell>
        </row>
        <row r="751">
          <cell r="A751">
            <v>5182260</v>
          </cell>
          <cell r="B751">
            <v>5115223</v>
          </cell>
          <cell r="C751">
            <v>4410</v>
          </cell>
          <cell r="D751">
            <v>2105087</v>
          </cell>
          <cell r="E751">
            <v>252</v>
          </cell>
          <cell r="F751">
            <v>186</v>
          </cell>
          <cell r="G751">
            <v>158</v>
          </cell>
          <cell r="H751">
            <v>153</v>
          </cell>
          <cell r="I751">
            <v>184</v>
          </cell>
          <cell r="J751">
            <v>189</v>
          </cell>
          <cell r="K751">
            <v>299</v>
          </cell>
          <cell r="L751">
            <v>289</v>
          </cell>
          <cell r="M751">
            <v>214</v>
          </cell>
        </row>
        <row r="752">
          <cell r="A752">
            <v>5182182</v>
          </cell>
          <cell r="B752">
            <v>5115184</v>
          </cell>
          <cell r="C752">
            <v>4410</v>
          </cell>
          <cell r="D752">
            <v>3303604</v>
          </cell>
          <cell r="E752">
            <v>310</v>
          </cell>
          <cell r="F752">
            <v>188</v>
          </cell>
          <cell r="G752">
            <v>210</v>
          </cell>
          <cell r="H752">
            <v>198</v>
          </cell>
          <cell r="I752">
            <v>202</v>
          </cell>
          <cell r="J752">
            <v>185</v>
          </cell>
          <cell r="K752">
            <v>193</v>
          </cell>
          <cell r="L752">
            <v>155</v>
          </cell>
          <cell r="M752">
            <v>148</v>
          </cell>
        </row>
        <row r="753">
          <cell r="A753">
            <v>5182054</v>
          </cell>
          <cell r="B753">
            <v>5115120</v>
          </cell>
          <cell r="C753">
            <v>4410</v>
          </cell>
          <cell r="D753">
            <v>4746782</v>
          </cell>
          <cell r="E753">
            <v>114</v>
          </cell>
          <cell r="F753">
            <v>121</v>
          </cell>
          <cell r="G753">
            <v>166</v>
          </cell>
          <cell r="H753">
            <v>92</v>
          </cell>
          <cell r="I753">
            <v>106</v>
          </cell>
          <cell r="J753">
            <v>117</v>
          </cell>
          <cell r="K753">
            <v>141</v>
          </cell>
          <cell r="L753">
            <v>144</v>
          </cell>
          <cell r="M753">
            <v>158</v>
          </cell>
        </row>
        <row r="754">
          <cell r="A754">
            <v>5182338</v>
          </cell>
          <cell r="B754">
            <v>5115262</v>
          </cell>
          <cell r="C754">
            <v>4410</v>
          </cell>
          <cell r="D754">
            <v>7115383</v>
          </cell>
          <cell r="E754">
            <v>76</v>
          </cell>
          <cell r="F754">
            <v>68</v>
          </cell>
          <cell r="G754">
            <v>65</v>
          </cell>
          <cell r="H754">
            <v>67</v>
          </cell>
          <cell r="I754">
            <v>65</v>
          </cell>
          <cell r="J754">
            <v>65</v>
          </cell>
          <cell r="K754">
            <v>33</v>
          </cell>
          <cell r="L754">
            <v>167</v>
          </cell>
          <cell r="M754">
            <v>142</v>
          </cell>
        </row>
        <row r="755">
          <cell r="A755">
            <v>5172688</v>
          </cell>
          <cell r="B755">
            <v>5110437</v>
          </cell>
          <cell r="C755">
            <v>4410</v>
          </cell>
          <cell r="D755">
            <v>7725828</v>
          </cell>
          <cell r="E755">
            <v>263</v>
          </cell>
          <cell r="F755">
            <v>242</v>
          </cell>
          <cell r="G755">
            <v>228</v>
          </cell>
          <cell r="H755">
            <v>218</v>
          </cell>
          <cell r="I755">
            <v>214</v>
          </cell>
          <cell r="J755">
            <v>209</v>
          </cell>
          <cell r="K755">
            <v>237</v>
          </cell>
          <cell r="L755">
            <v>291</v>
          </cell>
          <cell r="M755">
            <v>296</v>
          </cell>
        </row>
        <row r="756">
          <cell r="A756">
            <v>5172664</v>
          </cell>
          <cell r="B756">
            <v>5110425</v>
          </cell>
          <cell r="C756">
            <v>4410</v>
          </cell>
          <cell r="D756">
            <v>7729366</v>
          </cell>
          <cell r="E756">
            <v>79</v>
          </cell>
          <cell r="F756">
            <v>73</v>
          </cell>
          <cell r="G756">
            <v>81</v>
          </cell>
          <cell r="H756">
            <v>30</v>
          </cell>
          <cell r="I756">
            <v>64</v>
          </cell>
          <cell r="J756">
            <v>67</v>
          </cell>
          <cell r="K756">
            <v>52</v>
          </cell>
          <cell r="L756">
            <v>63</v>
          </cell>
          <cell r="M756">
            <v>101</v>
          </cell>
        </row>
        <row r="757">
          <cell r="A757">
            <v>5181904</v>
          </cell>
          <cell r="B757">
            <v>5115045</v>
          </cell>
          <cell r="C757">
            <v>4410</v>
          </cell>
          <cell r="D757">
            <v>18492532</v>
          </cell>
          <cell r="E757">
            <v>110</v>
          </cell>
          <cell r="F757">
            <v>80</v>
          </cell>
          <cell r="G757">
            <v>49</v>
          </cell>
          <cell r="H757">
            <v>43</v>
          </cell>
          <cell r="I757">
            <v>31</v>
          </cell>
          <cell r="J757">
            <v>60</v>
          </cell>
          <cell r="K757">
            <v>18</v>
          </cell>
          <cell r="L757">
            <v>20</v>
          </cell>
          <cell r="M757">
            <v>50</v>
          </cell>
        </row>
        <row r="758">
          <cell r="A758">
            <v>5173074</v>
          </cell>
          <cell r="B758">
            <v>5110630</v>
          </cell>
          <cell r="C758">
            <v>4410</v>
          </cell>
          <cell r="D758">
            <v>445012</v>
          </cell>
          <cell r="E758">
            <v>185</v>
          </cell>
          <cell r="F758">
            <v>253</v>
          </cell>
          <cell r="G758">
            <v>72</v>
          </cell>
          <cell r="H758">
            <v>143</v>
          </cell>
          <cell r="I758">
            <v>219</v>
          </cell>
          <cell r="J758">
            <v>251</v>
          </cell>
          <cell r="K758">
            <v>234</v>
          </cell>
          <cell r="L758">
            <v>215</v>
          </cell>
          <cell r="M758">
            <v>226</v>
          </cell>
        </row>
        <row r="759">
          <cell r="A759">
            <v>5181926</v>
          </cell>
          <cell r="B759">
            <v>5115056</v>
          </cell>
          <cell r="C759">
            <v>4410</v>
          </cell>
          <cell r="D759">
            <v>33001526</v>
          </cell>
          <cell r="E759">
            <v>112</v>
          </cell>
          <cell r="F759">
            <v>156</v>
          </cell>
          <cell r="G759">
            <v>88</v>
          </cell>
          <cell r="H759">
            <v>87</v>
          </cell>
          <cell r="I759">
            <v>104</v>
          </cell>
          <cell r="J759">
            <v>90</v>
          </cell>
          <cell r="K759">
            <v>0</v>
          </cell>
          <cell r="L759">
            <v>168</v>
          </cell>
          <cell r="M759">
            <v>91</v>
          </cell>
        </row>
        <row r="760">
          <cell r="A760">
            <v>5182574</v>
          </cell>
          <cell r="B760">
            <v>5115380</v>
          </cell>
          <cell r="C760">
            <v>4410</v>
          </cell>
          <cell r="E760">
            <v>233</v>
          </cell>
          <cell r="F760">
            <v>206</v>
          </cell>
          <cell r="G760">
            <v>200</v>
          </cell>
          <cell r="H760">
            <v>189</v>
          </cell>
          <cell r="I760">
            <v>273</v>
          </cell>
          <cell r="J760">
            <v>237</v>
          </cell>
          <cell r="K760">
            <v>251</v>
          </cell>
          <cell r="L760">
            <v>224</v>
          </cell>
          <cell r="M760">
            <v>242</v>
          </cell>
        </row>
        <row r="761">
          <cell r="A761">
            <v>5081362</v>
          </cell>
          <cell r="B761">
            <v>5064774</v>
          </cell>
          <cell r="C761">
            <v>4410</v>
          </cell>
          <cell r="E761">
            <v>144</v>
          </cell>
          <cell r="F761">
            <v>128</v>
          </cell>
          <cell r="G761">
            <v>124</v>
          </cell>
          <cell r="H761">
            <v>119</v>
          </cell>
          <cell r="I761">
            <v>175</v>
          </cell>
          <cell r="J761">
            <v>149</v>
          </cell>
          <cell r="K761">
            <v>157</v>
          </cell>
          <cell r="L761">
            <v>141</v>
          </cell>
          <cell r="M761">
            <v>151</v>
          </cell>
        </row>
        <row r="762">
          <cell r="A762">
            <v>5071492</v>
          </cell>
          <cell r="B762">
            <v>5059839</v>
          </cell>
          <cell r="C762">
            <v>4410</v>
          </cell>
          <cell r="E762">
            <v>504</v>
          </cell>
          <cell r="F762">
            <v>446</v>
          </cell>
          <cell r="G762">
            <v>432</v>
          </cell>
          <cell r="H762">
            <v>388</v>
          </cell>
          <cell r="I762">
            <v>504</v>
          </cell>
          <cell r="J762">
            <v>432</v>
          </cell>
          <cell r="K762">
            <v>460</v>
          </cell>
          <cell r="L762">
            <v>417</v>
          </cell>
          <cell r="M762">
            <v>432</v>
          </cell>
        </row>
        <row r="763">
          <cell r="A763">
            <v>5071468</v>
          </cell>
          <cell r="B763">
            <v>5059827</v>
          </cell>
          <cell r="C763">
            <v>4410</v>
          </cell>
          <cell r="E763">
            <v>504</v>
          </cell>
          <cell r="F763">
            <v>446</v>
          </cell>
          <cell r="G763">
            <v>432</v>
          </cell>
          <cell r="H763">
            <v>388</v>
          </cell>
          <cell r="I763">
            <v>504</v>
          </cell>
          <cell r="J763">
            <v>432</v>
          </cell>
          <cell r="K763">
            <v>460</v>
          </cell>
          <cell r="L763">
            <v>417</v>
          </cell>
          <cell r="M763">
            <v>432</v>
          </cell>
        </row>
        <row r="764">
          <cell r="A764">
            <v>5172260</v>
          </cell>
          <cell r="B764">
            <v>5110223</v>
          </cell>
          <cell r="C764">
            <v>4410</v>
          </cell>
          <cell r="E764">
            <v>233</v>
          </cell>
          <cell r="F764">
            <v>206</v>
          </cell>
          <cell r="G764">
            <v>200</v>
          </cell>
          <cell r="H764">
            <v>189</v>
          </cell>
          <cell r="I764">
            <v>273</v>
          </cell>
          <cell r="J764">
            <v>237</v>
          </cell>
          <cell r="K764">
            <v>251</v>
          </cell>
          <cell r="L764">
            <v>224</v>
          </cell>
          <cell r="M764">
            <v>242</v>
          </cell>
        </row>
        <row r="765">
          <cell r="A765">
            <v>5172042</v>
          </cell>
          <cell r="B765">
            <v>5110114</v>
          </cell>
          <cell r="C765">
            <v>4410</v>
          </cell>
          <cell r="D765">
            <v>31116244</v>
          </cell>
          <cell r="E765">
            <v>211</v>
          </cell>
          <cell r="F765">
            <v>184</v>
          </cell>
          <cell r="G765">
            <v>217</v>
          </cell>
          <cell r="H765">
            <v>224</v>
          </cell>
          <cell r="I765">
            <v>220</v>
          </cell>
          <cell r="J765">
            <v>181</v>
          </cell>
          <cell r="K765">
            <v>185</v>
          </cell>
          <cell r="L765">
            <v>180</v>
          </cell>
          <cell r="M765">
            <v>370</v>
          </cell>
        </row>
        <row r="766">
          <cell r="A766">
            <v>5182832</v>
          </cell>
          <cell r="B766">
            <v>5115509</v>
          </cell>
          <cell r="C766">
            <v>4410</v>
          </cell>
          <cell r="D766">
            <v>31988075</v>
          </cell>
          <cell r="E766">
            <v>292</v>
          </cell>
          <cell r="F766">
            <v>204</v>
          </cell>
          <cell r="G766">
            <v>262</v>
          </cell>
          <cell r="H766">
            <v>256</v>
          </cell>
          <cell r="I766">
            <v>474</v>
          </cell>
          <cell r="J766">
            <v>223</v>
          </cell>
          <cell r="K766">
            <v>382</v>
          </cell>
          <cell r="L766">
            <v>347</v>
          </cell>
          <cell r="M766">
            <v>365</v>
          </cell>
        </row>
        <row r="767">
          <cell r="A767">
            <v>5172386</v>
          </cell>
          <cell r="B767">
            <v>5110286</v>
          </cell>
          <cell r="C767">
            <v>4410</v>
          </cell>
          <cell r="D767">
            <v>31988142</v>
          </cell>
          <cell r="E767">
            <v>885</v>
          </cell>
          <cell r="F767">
            <v>716</v>
          </cell>
          <cell r="G767">
            <v>795</v>
          </cell>
          <cell r="H767">
            <v>773</v>
          </cell>
          <cell r="I767">
            <v>534</v>
          </cell>
          <cell r="J767">
            <v>926</v>
          </cell>
          <cell r="K767">
            <v>1058</v>
          </cell>
          <cell r="L767">
            <v>223</v>
          </cell>
          <cell r="M767">
            <v>345</v>
          </cell>
        </row>
        <row r="768">
          <cell r="A768">
            <v>5182980</v>
          </cell>
          <cell r="B768">
            <v>5115583</v>
          </cell>
          <cell r="C768">
            <v>4410</v>
          </cell>
          <cell r="D768">
            <v>31988297</v>
          </cell>
          <cell r="E768">
            <v>136</v>
          </cell>
          <cell r="F768">
            <v>120</v>
          </cell>
          <cell r="G768">
            <v>132</v>
          </cell>
          <cell r="H768">
            <v>153</v>
          </cell>
          <cell r="I768">
            <v>178</v>
          </cell>
          <cell r="J768">
            <v>120</v>
          </cell>
          <cell r="K768">
            <v>182</v>
          </cell>
          <cell r="L768">
            <v>165</v>
          </cell>
          <cell r="M768">
            <v>205</v>
          </cell>
        </row>
        <row r="769">
          <cell r="A769">
            <v>5172238</v>
          </cell>
          <cell r="B769">
            <v>5110212</v>
          </cell>
          <cell r="C769">
            <v>4410</v>
          </cell>
          <cell r="D769">
            <v>31988295</v>
          </cell>
          <cell r="E769">
            <v>233</v>
          </cell>
          <cell r="F769">
            <v>206</v>
          </cell>
          <cell r="G769">
            <v>200</v>
          </cell>
          <cell r="H769">
            <v>189</v>
          </cell>
          <cell r="I769">
            <v>273</v>
          </cell>
          <cell r="J769">
            <v>129</v>
          </cell>
          <cell r="K769">
            <v>128</v>
          </cell>
          <cell r="L769">
            <v>127</v>
          </cell>
          <cell r="M769">
            <v>125</v>
          </cell>
        </row>
        <row r="770">
          <cell r="A770">
            <v>5182958</v>
          </cell>
          <cell r="B770">
            <v>5115572</v>
          </cell>
          <cell r="C770">
            <v>4410</v>
          </cell>
          <cell r="D770">
            <v>7104363</v>
          </cell>
          <cell r="E770">
            <v>233</v>
          </cell>
          <cell r="F770">
            <v>304</v>
          </cell>
          <cell r="G770">
            <v>148</v>
          </cell>
          <cell r="H770">
            <v>144</v>
          </cell>
          <cell r="I770">
            <v>213</v>
          </cell>
          <cell r="J770">
            <v>150</v>
          </cell>
          <cell r="K770">
            <v>162</v>
          </cell>
          <cell r="L770">
            <v>186</v>
          </cell>
          <cell r="M770">
            <v>244</v>
          </cell>
        </row>
        <row r="771">
          <cell r="A771">
            <v>5183040</v>
          </cell>
          <cell r="B771">
            <v>5115613</v>
          </cell>
          <cell r="C771">
            <v>4410</v>
          </cell>
          <cell r="D771">
            <v>31116348</v>
          </cell>
          <cell r="E771">
            <v>176</v>
          </cell>
          <cell r="F771">
            <v>213</v>
          </cell>
          <cell r="G771">
            <v>215</v>
          </cell>
          <cell r="H771">
            <v>202</v>
          </cell>
          <cell r="I771">
            <v>208</v>
          </cell>
          <cell r="J771">
            <v>85</v>
          </cell>
          <cell r="K771">
            <v>96</v>
          </cell>
          <cell r="L771">
            <v>94</v>
          </cell>
          <cell r="M771">
            <v>96</v>
          </cell>
        </row>
        <row r="772">
          <cell r="A772">
            <v>5183062</v>
          </cell>
          <cell r="B772">
            <v>5115624</v>
          </cell>
          <cell r="C772">
            <v>4410</v>
          </cell>
          <cell r="D772">
            <v>3362593</v>
          </cell>
          <cell r="E772">
            <v>233</v>
          </cell>
          <cell r="F772">
            <v>206</v>
          </cell>
          <cell r="G772">
            <v>200</v>
          </cell>
          <cell r="H772">
            <v>189</v>
          </cell>
          <cell r="I772">
            <v>273</v>
          </cell>
          <cell r="J772">
            <v>211</v>
          </cell>
          <cell r="K772">
            <v>233</v>
          </cell>
          <cell r="L772">
            <v>221</v>
          </cell>
          <cell r="M772">
            <v>189</v>
          </cell>
        </row>
        <row r="773">
          <cell r="A773">
            <v>5182532</v>
          </cell>
          <cell r="B773">
            <v>5115359</v>
          </cell>
          <cell r="C773">
            <v>4410</v>
          </cell>
          <cell r="D773">
            <v>3219599</v>
          </cell>
          <cell r="E773">
            <v>346</v>
          </cell>
          <cell r="F773">
            <v>291</v>
          </cell>
          <cell r="G773">
            <v>299</v>
          </cell>
          <cell r="H773">
            <v>279</v>
          </cell>
          <cell r="I773">
            <v>312</v>
          </cell>
          <cell r="J773">
            <v>265</v>
          </cell>
          <cell r="K773">
            <v>334</v>
          </cell>
          <cell r="L773">
            <v>310</v>
          </cell>
          <cell r="M773">
            <v>334</v>
          </cell>
        </row>
        <row r="774">
          <cell r="A774">
            <v>5172106</v>
          </cell>
          <cell r="B774">
            <v>5110146</v>
          </cell>
          <cell r="C774">
            <v>4410</v>
          </cell>
          <cell r="D774">
            <v>31116327</v>
          </cell>
          <cell r="E774">
            <v>233</v>
          </cell>
          <cell r="F774">
            <v>206</v>
          </cell>
          <cell r="G774">
            <v>200</v>
          </cell>
          <cell r="H774">
            <v>189</v>
          </cell>
          <cell r="I774">
            <v>273</v>
          </cell>
          <cell r="J774">
            <v>159</v>
          </cell>
          <cell r="K774">
            <v>154</v>
          </cell>
          <cell r="L774">
            <v>188</v>
          </cell>
          <cell r="M774">
            <v>212</v>
          </cell>
        </row>
        <row r="775">
          <cell r="A775">
            <v>5182638</v>
          </cell>
          <cell r="B775">
            <v>5115412</v>
          </cell>
          <cell r="C775">
            <v>4410</v>
          </cell>
          <cell r="D775">
            <v>18492456</v>
          </cell>
          <cell r="E775">
            <v>233</v>
          </cell>
          <cell r="F775">
            <v>206</v>
          </cell>
          <cell r="G775">
            <v>200</v>
          </cell>
          <cell r="H775">
            <v>189</v>
          </cell>
          <cell r="I775">
            <v>273</v>
          </cell>
          <cell r="J775">
            <v>211</v>
          </cell>
          <cell r="K775">
            <v>201</v>
          </cell>
          <cell r="L775">
            <v>178</v>
          </cell>
          <cell r="M775">
            <v>206</v>
          </cell>
        </row>
        <row r="776">
          <cell r="A776">
            <v>5182894</v>
          </cell>
          <cell r="B776">
            <v>5115540</v>
          </cell>
          <cell r="C776">
            <v>4410</v>
          </cell>
          <cell r="D776">
            <v>16006045</v>
          </cell>
          <cell r="E776">
            <v>233</v>
          </cell>
          <cell r="F776">
            <v>206</v>
          </cell>
          <cell r="G776">
            <v>200</v>
          </cell>
          <cell r="H776">
            <v>189</v>
          </cell>
          <cell r="I776">
            <v>462</v>
          </cell>
          <cell r="J776">
            <v>209</v>
          </cell>
          <cell r="K776">
            <v>205</v>
          </cell>
          <cell r="L776">
            <v>163</v>
          </cell>
          <cell r="M776">
            <v>45</v>
          </cell>
        </row>
        <row r="777">
          <cell r="A777">
            <v>5172280</v>
          </cell>
          <cell r="B777">
            <v>5110233</v>
          </cell>
          <cell r="C777">
            <v>4410</v>
          </cell>
          <cell r="D777">
            <v>3361122</v>
          </cell>
          <cell r="E777">
            <v>323</v>
          </cell>
          <cell r="F777">
            <v>269</v>
          </cell>
          <cell r="G777">
            <v>349</v>
          </cell>
          <cell r="H777">
            <v>546</v>
          </cell>
          <cell r="I777">
            <v>689</v>
          </cell>
          <cell r="J777">
            <v>337</v>
          </cell>
          <cell r="K777">
            <v>267</v>
          </cell>
          <cell r="L777">
            <v>207</v>
          </cell>
          <cell r="M777">
            <v>446</v>
          </cell>
        </row>
        <row r="778">
          <cell r="A778">
            <v>5182616</v>
          </cell>
          <cell r="B778">
            <v>5115401</v>
          </cell>
          <cell r="C778">
            <v>4410</v>
          </cell>
          <cell r="D778">
            <v>3519601</v>
          </cell>
          <cell r="E778">
            <v>0</v>
          </cell>
          <cell r="F778">
            <v>0</v>
          </cell>
          <cell r="G778">
            <v>0</v>
          </cell>
          <cell r="H778">
            <v>53</v>
          </cell>
          <cell r="I778">
            <v>74</v>
          </cell>
          <cell r="J778">
            <v>63</v>
          </cell>
          <cell r="K778">
            <v>0</v>
          </cell>
          <cell r="L778">
            <v>0</v>
          </cell>
          <cell r="M778">
            <v>0</v>
          </cell>
        </row>
        <row r="779">
          <cell r="A779">
            <v>5172086</v>
          </cell>
          <cell r="B779">
            <v>5110136</v>
          </cell>
          <cell r="C779">
            <v>4410</v>
          </cell>
          <cell r="D779">
            <v>7116324</v>
          </cell>
          <cell r="E779">
            <v>233</v>
          </cell>
          <cell r="F779">
            <v>206</v>
          </cell>
          <cell r="G779">
            <v>156</v>
          </cell>
          <cell r="H779">
            <v>59</v>
          </cell>
          <cell r="I779">
            <v>71</v>
          </cell>
          <cell r="J779">
            <v>70</v>
          </cell>
          <cell r="K779">
            <v>66</v>
          </cell>
          <cell r="L779">
            <v>57</v>
          </cell>
          <cell r="M779">
            <v>62</v>
          </cell>
        </row>
        <row r="780">
          <cell r="A780">
            <v>5071472</v>
          </cell>
          <cell r="B780">
            <v>5059829</v>
          </cell>
          <cell r="C780">
            <v>4410</v>
          </cell>
          <cell r="D780">
            <v>10502784</v>
          </cell>
          <cell r="E780">
            <v>758</v>
          </cell>
          <cell r="F780">
            <v>671</v>
          </cell>
          <cell r="H780">
            <v>1301</v>
          </cell>
          <cell r="J780">
            <v>1343</v>
          </cell>
          <cell r="K780">
            <v>693</v>
          </cell>
          <cell r="L780">
            <v>628</v>
          </cell>
          <cell r="M780">
            <v>650</v>
          </cell>
        </row>
        <row r="781">
          <cell r="A781">
            <v>5182592</v>
          </cell>
          <cell r="B781">
            <v>5115389</v>
          </cell>
          <cell r="C781">
            <v>4410</v>
          </cell>
          <cell r="D781">
            <v>3214496</v>
          </cell>
          <cell r="E781">
            <v>824</v>
          </cell>
          <cell r="F781">
            <v>121</v>
          </cell>
          <cell r="G781">
            <v>366</v>
          </cell>
          <cell r="H781">
            <v>351</v>
          </cell>
          <cell r="I781">
            <v>363</v>
          </cell>
          <cell r="J781">
            <v>315</v>
          </cell>
          <cell r="K781">
            <v>324</v>
          </cell>
          <cell r="L781">
            <v>309</v>
          </cell>
          <cell r="M781">
            <v>313</v>
          </cell>
        </row>
        <row r="782">
          <cell r="A782">
            <v>5182936</v>
          </cell>
          <cell r="B782">
            <v>5115561</v>
          </cell>
          <cell r="C782">
            <v>4410</v>
          </cell>
          <cell r="D782">
            <v>721606</v>
          </cell>
          <cell r="E782">
            <v>233</v>
          </cell>
          <cell r="F782">
            <v>22</v>
          </cell>
          <cell r="G782">
            <v>136</v>
          </cell>
          <cell r="H782">
            <v>133</v>
          </cell>
          <cell r="I782">
            <v>125</v>
          </cell>
          <cell r="J782">
            <v>122</v>
          </cell>
          <cell r="K782">
            <v>123</v>
          </cell>
          <cell r="L782">
            <v>124</v>
          </cell>
          <cell r="M782">
            <v>122</v>
          </cell>
        </row>
        <row r="783">
          <cell r="A783">
            <v>5172150</v>
          </cell>
          <cell r="B783">
            <v>5110168</v>
          </cell>
          <cell r="C783">
            <v>4410</v>
          </cell>
          <cell r="D783">
            <v>10505264</v>
          </cell>
          <cell r="E783">
            <v>233</v>
          </cell>
          <cell r="F783">
            <v>190</v>
          </cell>
          <cell r="G783">
            <v>160</v>
          </cell>
          <cell r="H783">
            <v>166</v>
          </cell>
          <cell r="I783">
            <v>150</v>
          </cell>
          <cell r="J783">
            <v>158</v>
          </cell>
          <cell r="K783">
            <v>169</v>
          </cell>
          <cell r="L783">
            <v>191</v>
          </cell>
          <cell r="M783">
            <v>184</v>
          </cell>
        </row>
        <row r="784">
          <cell r="A784">
            <v>5182748</v>
          </cell>
          <cell r="B784">
            <v>5115467</v>
          </cell>
          <cell r="C784">
            <v>4410</v>
          </cell>
          <cell r="D784">
            <v>2962274</v>
          </cell>
          <cell r="E784">
            <v>100</v>
          </cell>
          <cell r="F784">
            <v>93</v>
          </cell>
          <cell r="G784">
            <v>93</v>
          </cell>
          <cell r="H784">
            <v>93</v>
          </cell>
          <cell r="I784">
            <v>92</v>
          </cell>
          <cell r="J784">
            <v>96</v>
          </cell>
          <cell r="K784">
            <v>102</v>
          </cell>
          <cell r="L784">
            <v>139</v>
          </cell>
          <cell r="M784">
            <v>132</v>
          </cell>
        </row>
        <row r="785">
          <cell r="A785">
            <v>5055390</v>
          </cell>
          <cell r="B785">
            <v>5051788</v>
          </cell>
          <cell r="C785">
            <v>4410</v>
          </cell>
          <cell r="D785">
            <v>7724923</v>
          </cell>
          <cell r="E785">
            <v>171</v>
          </cell>
          <cell r="F785">
            <v>106</v>
          </cell>
          <cell r="G785">
            <v>101</v>
          </cell>
          <cell r="H785">
            <v>143</v>
          </cell>
          <cell r="I785">
            <v>137</v>
          </cell>
          <cell r="J785">
            <v>79</v>
          </cell>
          <cell r="K785">
            <v>0</v>
          </cell>
          <cell r="L785">
            <v>81</v>
          </cell>
          <cell r="M785">
            <v>190</v>
          </cell>
        </row>
        <row r="786">
          <cell r="A786">
            <v>5183002</v>
          </cell>
          <cell r="B786">
            <v>5115594</v>
          </cell>
          <cell r="C786">
            <v>4410</v>
          </cell>
          <cell r="D786">
            <v>16008646</v>
          </cell>
          <cell r="E786">
            <v>293</v>
          </cell>
          <cell r="F786">
            <v>260</v>
          </cell>
          <cell r="G786">
            <v>203</v>
          </cell>
          <cell r="H786">
            <v>198</v>
          </cell>
          <cell r="I786">
            <v>210</v>
          </cell>
          <cell r="J786">
            <v>199</v>
          </cell>
          <cell r="K786">
            <v>236</v>
          </cell>
          <cell r="L786">
            <v>229</v>
          </cell>
          <cell r="M786">
            <v>222</v>
          </cell>
        </row>
        <row r="787">
          <cell r="A787">
            <v>5183020</v>
          </cell>
          <cell r="B787">
            <v>5115603</v>
          </cell>
          <cell r="C787">
            <v>4410</v>
          </cell>
          <cell r="D787">
            <v>70000669</v>
          </cell>
          <cell r="E787">
            <v>368</v>
          </cell>
          <cell r="F787">
            <v>307</v>
          </cell>
          <cell r="G787">
            <v>327</v>
          </cell>
          <cell r="H787">
            <v>404</v>
          </cell>
          <cell r="I787">
            <v>462</v>
          </cell>
          <cell r="J787">
            <v>456</v>
          </cell>
          <cell r="K787">
            <v>597</v>
          </cell>
          <cell r="L787">
            <v>609</v>
          </cell>
          <cell r="M787">
            <v>598</v>
          </cell>
        </row>
        <row r="788">
          <cell r="A788">
            <v>5172172</v>
          </cell>
          <cell r="B788">
            <v>5110179</v>
          </cell>
          <cell r="C788">
            <v>4410</v>
          </cell>
          <cell r="D788">
            <v>156204</v>
          </cell>
          <cell r="E788">
            <v>77</v>
          </cell>
          <cell r="F788">
            <v>100</v>
          </cell>
          <cell r="G788">
            <v>114</v>
          </cell>
          <cell r="H788">
            <v>35</v>
          </cell>
          <cell r="I788">
            <v>197</v>
          </cell>
          <cell r="J788">
            <v>101</v>
          </cell>
          <cell r="K788">
            <v>119</v>
          </cell>
          <cell r="L788">
            <v>99</v>
          </cell>
          <cell r="M788">
            <v>145</v>
          </cell>
        </row>
        <row r="789">
          <cell r="A789">
            <v>5182812</v>
          </cell>
          <cell r="B789">
            <v>5115499</v>
          </cell>
          <cell r="C789">
            <v>4410</v>
          </cell>
          <cell r="D789">
            <v>16006710</v>
          </cell>
          <cell r="E789">
            <v>158</v>
          </cell>
          <cell r="F789">
            <v>150</v>
          </cell>
          <cell r="G789">
            <v>135</v>
          </cell>
          <cell r="H789">
            <v>130</v>
          </cell>
          <cell r="I789">
            <v>149</v>
          </cell>
          <cell r="J789">
            <v>128</v>
          </cell>
          <cell r="K789">
            <v>157</v>
          </cell>
          <cell r="L789">
            <v>143</v>
          </cell>
          <cell r="M789">
            <v>150</v>
          </cell>
        </row>
        <row r="790">
          <cell r="A790">
            <v>5182726</v>
          </cell>
          <cell r="B790">
            <v>5115456</v>
          </cell>
          <cell r="C790">
            <v>4410</v>
          </cell>
          <cell r="D790">
            <v>16008713</v>
          </cell>
          <cell r="E790">
            <v>127</v>
          </cell>
          <cell r="F790">
            <v>95</v>
          </cell>
          <cell r="G790">
            <v>98</v>
          </cell>
          <cell r="H790">
            <v>179</v>
          </cell>
          <cell r="I790">
            <v>204</v>
          </cell>
          <cell r="J790">
            <v>184</v>
          </cell>
          <cell r="K790">
            <v>201</v>
          </cell>
          <cell r="L790">
            <v>195</v>
          </cell>
          <cell r="M790">
            <v>214</v>
          </cell>
        </row>
        <row r="791">
          <cell r="A791">
            <v>5182788</v>
          </cell>
          <cell r="B791">
            <v>5115487</v>
          </cell>
          <cell r="C791">
            <v>4410</v>
          </cell>
          <cell r="D791">
            <v>16008391</v>
          </cell>
          <cell r="E791">
            <v>0</v>
          </cell>
          <cell r="F791">
            <v>0</v>
          </cell>
          <cell r="G791">
            <v>0</v>
          </cell>
          <cell r="H791">
            <v>84</v>
          </cell>
          <cell r="I791">
            <v>21</v>
          </cell>
          <cell r="J791">
            <v>32</v>
          </cell>
          <cell r="K791">
            <v>5</v>
          </cell>
          <cell r="L791">
            <v>50</v>
          </cell>
          <cell r="M791">
            <v>83</v>
          </cell>
        </row>
        <row r="792">
          <cell r="A792">
            <v>5182654</v>
          </cell>
          <cell r="B792">
            <v>5115420</v>
          </cell>
          <cell r="C792">
            <v>4410</v>
          </cell>
          <cell r="D792">
            <v>1535017</v>
          </cell>
          <cell r="E792">
            <v>209</v>
          </cell>
          <cell r="F792">
            <v>127</v>
          </cell>
          <cell r="G792">
            <v>149</v>
          </cell>
          <cell r="H792">
            <v>156</v>
          </cell>
          <cell r="I792">
            <v>135</v>
          </cell>
          <cell r="J792">
            <v>129</v>
          </cell>
          <cell r="K792">
            <v>124</v>
          </cell>
          <cell r="L792">
            <v>96</v>
          </cell>
          <cell r="M792">
            <v>189</v>
          </cell>
        </row>
        <row r="793">
          <cell r="A793">
            <v>5182668</v>
          </cell>
          <cell r="B793">
            <v>5115427</v>
          </cell>
          <cell r="C793">
            <v>4410</v>
          </cell>
          <cell r="D793">
            <v>1618047</v>
          </cell>
          <cell r="E793">
            <v>187</v>
          </cell>
          <cell r="F793">
            <v>157</v>
          </cell>
          <cell r="G793">
            <v>124</v>
          </cell>
          <cell r="H793">
            <v>103</v>
          </cell>
          <cell r="I793">
            <v>114</v>
          </cell>
          <cell r="J793">
            <v>156</v>
          </cell>
          <cell r="K793">
            <v>153</v>
          </cell>
          <cell r="L793">
            <v>129</v>
          </cell>
          <cell r="M793">
            <v>145</v>
          </cell>
        </row>
        <row r="794">
          <cell r="A794">
            <v>5182706</v>
          </cell>
          <cell r="B794">
            <v>5115446</v>
          </cell>
          <cell r="C794">
            <v>4410</v>
          </cell>
          <cell r="D794">
            <v>1911852</v>
          </cell>
          <cell r="E794">
            <v>233</v>
          </cell>
          <cell r="F794">
            <v>194</v>
          </cell>
          <cell r="G794">
            <v>150</v>
          </cell>
          <cell r="H794">
            <v>199</v>
          </cell>
          <cell r="I794">
            <v>179</v>
          </cell>
          <cell r="J794">
            <v>164</v>
          </cell>
          <cell r="K794">
            <v>184</v>
          </cell>
          <cell r="L794">
            <v>157</v>
          </cell>
          <cell r="M794">
            <v>196</v>
          </cell>
        </row>
        <row r="795">
          <cell r="A795">
            <v>5072584</v>
          </cell>
          <cell r="B795">
            <v>5060385</v>
          </cell>
          <cell r="C795">
            <v>4410</v>
          </cell>
          <cell r="D795">
            <v>1877886</v>
          </cell>
          <cell r="E795">
            <v>40</v>
          </cell>
          <cell r="F795">
            <v>42</v>
          </cell>
          <cell r="G795">
            <v>46</v>
          </cell>
          <cell r="H795">
            <v>54</v>
          </cell>
          <cell r="I795">
            <v>41</v>
          </cell>
          <cell r="J795">
            <v>40</v>
          </cell>
          <cell r="K795">
            <v>45</v>
          </cell>
          <cell r="L795">
            <v>42</v>
          </cell>
          <cell r="M795">
            <v>0</v>
          </cell>
        </row>
        <row r="796">
          <cell r="A796">
            <v>5182916</v>
          </cell>
          <cell r="B796">
            <v>5115551</v>
          </cell>
          <cell r="C796">
            <v>4410</v>
          </cell>
          <cell r="D796">
            <v>70004106</v>
          </cell>
          <cell r="E796">
            <v>129</v>
          </cell>
          <cell r="F796">
            <v>85</v>
          </cell>
          <cell r="G796">
            <v>101</v>
          </cell>
          <cell r="H796">
            <v>90</v>
          </cell>
          <cell r="I796">
            <v>96</v>
          </cell>
          <cell r="J796">
            <v>34</v>
          </cell>
          <cell r="K796">
            <v>79</v>
          </cell>
          <cell r="L796">
            <v>93</v>
          </cell>
          <cell r="M796">
            <v>82</v>
          </cell>
        </row>
        <row r="797">
          <cell r="A797">
            <v>5172020</v>
          </cell>
          <cell r="B797">
            <v>5110103</v>
          </cell>
          <cell r="C797">
            <v>4410</v>
          </cell>
          <cell r="D797">
            <v>3730868</v>
          </cell>
          <cell r="E797">
            <v>39</v>
          </cell>
          <cell r="F797">
            <v>59</v>
          </cell>
          <cell r="G797">
            <v>79</v>
          </cell>
          <cell r="H797">
            <v>38</v>
          </cell>
          <cell r="I797">
            <v>171</v>
          </cell>
          <cell r="J797">
            <v>84</v>
          </cell>
          <cell r="K797">
            <v>69</v>
          </cell>
          <cell r="L797">
            <v>68</v>
          </cell>
          <cell r="M797">
            <v>108</v>
          </cell>
        </row>
        <row r="798">
          <cell r="A798">
            <v>5171956</v>
          </cell>
          <cell r="B798">
            <v>5110071</v>
          </cell>
          <cell r="C798">
            <v>4410</v>
          </cell>
          <cell r="D798">
            <v>3725885</v>
          </cell>
          <cell r="E798">
            <v>42</v>
          </cell>
          <cell r="F798">
            <v>32</v>
          </cell>
          <cell r="G798">
            <v>33</v>
          </cell>
          <cell r="H798">
            <v>37</v>
          </cell>
          <cell r="I798">
            <v>41</v>
          </cell>
          <cell r="J798">
            <v>25</v>
          </cell>
          <cell r="K798">
            <v>43</v>
          </cell>
          <cell r="L798">
            <v>38</v>
          </cell>
          <cell r="M798">
            <v>36</v>
          </cell>
        </row>
        <row r="799">
          <cell r="A799">
            <v>5171976</v>
          </cell>
          <cell r="B799">
            <v>5110081</v>
          </cell>
          <cell r="C799">
            <v>4410</v>
          </cell>
          <cell r="D799">
            <v>1751159</v>
          </cell>
          <cell r="E799">
            <v>30</v>
          </cell>
          <cell r="F799">
            <v>23</v>
          </cell>
          <cell r="G799">
            <v>20</v>
          </cell>
          <cell r="H799">
            <v>21</v>
          </cell>
          <cell r="I799">
            <v>22</v>
          </cell>
          <cell r="J799">
            <v>18</v>
          </cell>
          <cell r="K799">
            <v>17</v>
          </cell>
          <cell r="L799">
            <v>15</v>
          </cell>
          <cell r="M799">
            <v>31</v>
          </cell>
        </row>
        <row r="800">
          <cell r="A800">
            <v>5171998</v>
          </cell>
          <cell r="B800">
            <v>5110092</v>
          </cell>
          <cell r="C800">
            <v>4410</v>
          </cell>
          <cell r="D800">
            <v>3730699</v>
          </cell>
          <cell r="E800">
            <v>173</v>
          </cell>
          <cell r="F800">
            <v>160</v>
          </cell>
          <cell r="G800">
            <v>159</v>
          </cell>
          <cell r="H800">
            <v>154</v>
          </cell>
          <cell r="I800">
            <v>163</v>
          </cell>
          <cell r="J800">
            <v>145</v>
          </cell>
          <cell r="K800">
            <v>156</v>
          </cell>
          <cell r="L800">
            <v>147</v>
          </cell>
          <cell r="M800">
            <v>172</v>
          </cell>
        </row>
        <row r="801">
          <cell r="A801">
            <v>5172064</v>
          </cell>
          <cell r="B801">
            <v>5110125</v>
          </cell>
          <cell r="C801">
            <v>4410</v>
          </cell>
          <cell r="D801">
            <v>1752643</v>
          </cell>
          <cell r="E801">
            <v>162</v>
          </cell>
          <cell r="F801">
            <v>138</v>
          </cell>
          <cell r="G801">
            <v>120</v>
          </cell>
          <cell r="H801">
            <v>136</v>
          </cell>
          <cell r="I801">
            <v>133</v>
          </cell>
          <cell r="J801">
            <v>125</v>
          </cell>
          <cell r="K801">
            <v>135</v>
          </cell>
          <cell r="L801">
            <v>135</v>
          </cell>
          <cell r="M801">
            <v>142</v>
          </cell>
        </row>
        <row r="802">
          <cell r="A802">
            <v>5172128</v>
          </cell>
          <cell r="B802">
            <v>5110157</v>
          </cell>
          <cell r="C802">
            <v>4410</v>
          </cell>
          <cell r="D802">
            <v>6822805</v>
          </cell>
          <cell r="E802">
            <v>213</v>
          </cell>
          <cell r="F802">
            <v>171</v>
          </cell>
          <cell r="G802">
            <v>153</v>
          </cell>
          <cell r="H802">
            <v>180</v>
          </cell>
          <cell r="I802">
            <v>182</v>
          </cell>
          <cell r="J802">
            <v>159</v>
          </cell>
          <cell r="K802">
            <v>176</v>
          </cell>
          <cell r="L802">
            <v>171</v>
          </cell>
          <cell r="M802">
            <v>144</v>
          </cell>
        </row>
        <row r="803">
          <cell r="A803">
            <v>5172216</v>
          </cell>
          <cell r="B803">
            <v>5110201</v>
          </cell>
          <cell r="C803">
            <v>4410</v>
          </cell>
          <cell r="D803">
            <v>5826806</v>
          </cell>
          <cell r="E803">
            <v>134</v>
          </cell>
          <cell r="F803">
            <v>198</v>
          </cell>
          <cell r="G803">
            <v>139</v>
          </cell>
          <cell r="H803">
            <v>194</v>
          </cell>
          <cell r="I803">
            <v>116</v>
          </cell>
          <cell r="J803">
            <v>132</v>
          </cell>
          <cell r="K803">
            <v>118</v>
          </cell>
          <cell r="L803">
            <v>170</v>
          </cell>
          <cell r="M803">
            <v>127</v>
          </cell>
        </row>
        <row r="804">
          <cell r="A804">
            <v>5172324</v>
          </cell>
          <cell r="B804">
            <v>5110255</v>
          </cell>
          <cell r="C804">
            <v>4410</v>
          </cell>
          <cell r="D804">
            <v>6827554</v>
          </cell>
          <cell r="E804">
            <v>120</v>
          </cell>
          <cell r="F804">
            <v>146</v>
          </cell>
          <cell r="G804">
            <v>175</v>
          </cell>
          <cell r="H804">
            <v>178</v>
          </cell>
          <cell r="I804">
            <v>178</v>
          </cell>
          <cell r="J804">
            <v>160</v>
          </cell>
          <cell r="K804">
            <v>157</v>
          </cell>
          <cell r="L804">
            <v>156</v>
          </cell>
          <cell r="M804">
            <v>149</v>
          </cell>
        </row>
        <row r="805">
          <cell r="A805">
            <v>5182872</v>
          </cell>
          <cell r="B805">
            <v>5115529</v>
          </cell>
          <cell r="C805">
            <v>4410</v>
          </cell>
          <cell r="D805">
            <v>3365126</v>
          </cell>
          <cell r="E805">
            <v>123</v>
          </cell>
          <cell r="F805">
            <v>111</v>
          </cell>
          <cell r="G805">
            <v>113</v>
          </cell>
          <cell r="H805">
            <v>111</v>
          </cell>
          <cell r="I805">
            <v>116</v>
          </cell>
          <cell r="J805">
            <v>114</v>
          </cell>
          <cell r="K805">
            <v>113</v>
          </cell>
          <cell r="L805">
            <v>108</v>
          </cell>
          <cell r="M805">
            <v>123</v>
          </cell>
        </row>
        <row r="806">
          <cell r="A806">
            <v>5182552</v>
          </cell>
          <cell r="B806">
            <v>5115369</v>
          </cell>
          <cell r="C806">
            <v>4410</v>
          </cell>
          <cell r="D806">
            <v>1309442</v>
          </cell>
          <cell r="E806">
            <v>283</v>
          </cell>
          <cell r="F806">
            <v>210</v>
          </cell>
          <cell r="G806">
            <v>168</v>
          </cell>
          <cell r="H806">
            <v>211</v>
          </cell>
          <cell r="I806">
            <v>270</v>
          </cell>
          <cell r="J806">
            <v>210</v>
          </cell>
          <cell r="K806">
            <v>243</v>
          </cell>
          <cell r="L806">
            <v>253</v>
          </cell>
          <cell r="M806">
            <v>242</v>
          </cell>
        </row>
        <row r="807">
          <cell r="A807">
            <v>5095510</v>
          </cell>
          <cell r="B807">
            <v>5071848</v>
          </cell>
          <cell r="C807">
            <v>4410</v>
          </cell>
          <cell r="D807">
            <v>7094174</v>
          </cell>
          <cell r="E807">
            <v>260</v>
          </cell>
          <cell r="F807">
            <v>113</v>
          </cell>
          <cell r="G807">
            <v>46</v>
          </cell>
          <cell r="H807">
            <v>127</v>
          </cell>
          <cell r="I807">
            <v>118</v>
          </cell>
          <cell r="J807">
            <v>183</v>
          </cell>
          <cell r="K807">
            <v>258</v>
          </cell>
          <cell r="L807">
            <v>330</v>
          </cell>
          <cell r="M807">
            <v>314</v>
          </cell>
        </row>
        <row r="808">
          <cell r="A808">
            <v>5172194</v>
          </cell>
          <cell r="B808">
            <v>5110190</v>
          </cell>
          <cell r="C808">
            <v>4410</v>
          </cell>
          <cell r="D808">
            <v>7117735</v>
          </cell>
          <cell r="E808">
            <v>113</v>
          </cell>
          <cell r="F808">
            <v>56</v>
          </cell>
          <cell r="G808">
            <v>119</v>
          </cell>
          <cell r="H808">
            <v>103</v>
          </cell>
          <cell r="I808">
            <v>135</v>
          </cell>
          <cell r="J808">
            <v>157</v>
          </cell>
          <cell r="K808">
            <v>126</v>
          </cell>
          <cell r="L808">
            <v>156</v>
          </cell>
          <cell r="M808">
            <v>132</v>
          </cell>
        </row>
        <row r="809">
          <cell r="A809">
            <v>5182768</v>
          </cell>
          <cell r="B809">
            <v>5115477</v>
          </cell>
          <cell r="C809">
            <v>4410</v>
          </cell>
          <cell r="D809">
            <v>7316427</v>
          </cell>
          <cell r="E809">
            <v>275</v>
          </cell>
          <cell r="F809">
            <v>208</v>
          </cell>
          <cell r="G809">
            <v>240</v>
          </cell>
          <cell r="H809">
            <v>229</v>
          </cell>
          <cell r="I809">
            <v>247</v>
          </cell>
          <cell r="J809">
            <v>208</v>
          </cell>
          <cell r="K809">
            <v>216</v>
          </cell>
          <cell r="L809">
            <v>265</v>
          </cell>
          <cell r="M809">
            <v>223</v>
          </cell>
        </row>
        <row r="810">
          <cell r="A810">
            <v>5172302</v>
          </cell>
          <cell r="B810">
            <v>5110244</v>
          </cell>
          <cell r="C810">
            <v>4410</v>
          </cell>
          <cell r="D810">
            <v>445100</v>
          </cell>
          <cell r="E810">
            <v>200</v>
          </cell>
          <cell r="F810">
            <v>173</v>
          </cell>
          <cell r="G810">
            <v>158</v>
          </cell>
          <cell r="H810">
            <v>163</v>
          </cell>
          <cell r="I810">
            <v>164</v>
          </cell>
          <cell r="J810">
            <v>138</v>
          </cell>
          <cell r="K810">
            <v>145</v>
          </cell>
          <cell r="L810">
            <v>177</v>
          </cell>
          <cell r="M810">
            <v>212</v>
          </cell>
        </row>
        <row r="811">
          <cell r="A811">
            <v>5182684</v>
          </cell>
          <cell r="B811">
            <v>5115435</v>
          </cell>
          <cell r="C811">
            <v>4410</v>
          </cell>
          <cell r="D811">
            <v>719449</v>
          </cell>
          <cell r="E811">
            <v>175</v>
          </cell>
          <cell r="F811">
            <v>160</v>
          </cell>
          <cell r="G811">
            <v>140</v>
          </cell>
          <cell r="H811">
            <v>161</v>
          </cell>
          <cell r="I811">
            <v>157</v>
          </cell>
          <cell r="J811">
            <v>147</v>
          </cell>
          <cell r="K811">
            <v>139</v>
          </cell>
          <cell r="L811">
            <v>130</v>
          </cell>
          <cell r="M811">
            <v>178</v>
          </cell>
        </row>
        <row r="812">
          <cell r="A812">
            <v>5095458</v>
          </cell>
          <cell r="B812">
            <v>5071822</v>
          </cell>
          <cell r="C812">
            <v>4410</v>
          </cell>
          <cell r="D812">
            <v>4418976</v>
          </cell>
          <cell r="E812">
            <v>240</v>
          </cell>
          <cell r="F812">
            <v>185</v>
          </cell>
          <cell r="G812">
            <v>227</v>
          </cell>
          <cell r="H812">
            <v>186</v>
          </cell>
          <cell r="I812">
            <v>464</v>
          </cell>
          <cell r="J812">
            <v>221</v>
          </cell>
          <cell r="K812">
            <v>184</v>
          </cell>
          <cell r="L812">
            <v>199</v>
          </cell>
          <cell r="M812">
            <v>186</v>
          </cell>
        </row>
        <row r="813">
          <cell r="A813">
            <v>5172366</v>
          </cell>
          <cell r="B813">
            <v>5110276</v>
          </cell>
          <cell r="C813">
            <v>4410</v>
          </cell>
          <cell r="D813">
            <v>3507303</v>
          </cell>
          <cell r="E813">
            <v>288</v>
          </cell>
          <cell r="F813">
            <v>261</v>
          </cell>
          <cell r="G813">
            <v>137</v>
          </cell>
          <cell r="H813">
            <v>126</v>
          </cell>
          <cell r="I813">
            <v>147</v>
          </cell>
          <cell r="J813">
            <v>207</v>
          </cell>
          <cell r="K813">
            <v>239</v>
          </cell>
          <cell r="L813">
            <v>223</v>
          </cell>
          <cell r="M813">
            <v>230</v>
          </cell>
        </row>
        <row r="814">
          <cell r="A814">
            <v>5183156</v>
          </cell>
          <cell r="B814">
            <v>5115671</v>
          </cell>
          <cell r="C814">
            <v>4410</v>
          </cell>
          <cell r="E814">
            <v>315</v>
          </cell>
          <cell r="F814">
            <v>281</v>
          </cell>
          <cell r="G814">
            <v>270</v>
          </cell>
          <cell r="H814">
            <v>240</v>
          </cell>
          <cell r="I814">
            <v>313</v>
          </cell>
          <cell r="J814">
            <v>270</v>
          </cell>
          <cell r="K814">
            <v>288</v>
          </cell>
          <cell r="L814">
            <v>261</v>
          </cell>
          <cell r="M814">
            <v>277</v>
          </cell>
        </row>
        <row r="815">
          <cell r="A815">
            <v>5183250</v>
          </cell>
          <cell r="B815">
            <v>5115718</v>
          </cell>
          <cell r="C815">
            <v>4410</v>
          </cell>
          <cell r="D815">
            <v>3364064</v>
          </cell>
          <cell r="E815">
            <v>294</v>
          </cell>
          <cell r="F815">
            <v>263</v>
          </cell>
          <cell r="G815">
            <v>253</v>
          </cell>
          <cell r="H815">
            <v>225</v>
          </cell>
          <cell r="I815">
            <v>294</v>
          </cell>
          <cell r="J815">
            <v>92</v>
          </cell>
          <cell r="K815">
            <v>42</v>
          </cell>
          <cell r="L815">
            <v>22</v>
          </cell>
          <cell r="M815">
            <v>11</v>
          </cell>
        </row>
        <row r="816">
          <cell r="A816">
            <v>5183308</v>
          </cell>
          <cell r="B816">
            <v>5115747</v>
          </cell>
          <cell r="C816">
            <v>4410</v>
          </cell>
          <cell r="D816">
            <v>31988300</v>
          </cell>
          <cell r="E816">
            <v>96</v>
          </cell>
          <cell r="F816">
            <v>96</v>
          </cell>
          <cell r="G816">
            <v>112</v>
          </cell>
          <cell r="H816">
            <v>136</v>
          </cell>
          <cell r="I816">
            <v>53</v>
          </cell>
          <cell r="J816">
            <v>134</v>
          </cell>
          <cell r="K816">
            <v>151</v>
          </cell>
          <cell r="L816">
            <v>180</v>
          </cell>
          <cell r="M816">
            <v>211</v>
          </cell>
        </row>
        <row r="817">
          <cell r="A817">
            <v>5183176</v>
          </cell>
          <cell r="B817">
            <v>5115681</v>
          </cell>
          <cell r="C817">
            <v>4410</v>
          </cell>
          <cell r="D817">
            <v>31988296</v>
          </cell>
          <cell r="E817">
            <v>110</v>
          </cell>
          <cell r="F817">
            <v>75</v>
          </cell>
          <cell r="G817">
            <v>77</v>
          </cell>
          <cell r="H817">
            <v>73</v>
          </cell>
          <cell r="I817">
            <v>67</v>
          </cell>
          <cell r="J817">
            <v>67</v>
          </cell>
          <cell r="K817">
            <v>68</v>
          </cell>
          <cell r="L817">
            <v>67</v>
          </cell>
          <cell r="M817">
            <v>0</v>
          </cell>
        </row>
        <row r="818">
          <cell r="A818">
            <v>5183102</v>
          </cell>
          <cell r="B818">
            <v>5115644</v>
          </cell>
          <cell r="C818">
            <v>4410</v>
          </cell>
          <cell r="D818">
            <v>31988099</v>
          </cell>
          <cell r="E818">
            <v>230</v>
          </cell>
          <cell r="F818">
            <v>164</v>
          </cell>
          <cell r="G818">
            <v>164</v>
          </cell>
          <cell r="H818">
            <v>204</v>
          </cell>
          <cell r="I818">
            <v>167</v>
          </cell>
          <cell r="J818">
            <v>181</v>
          </cell>
          <cell r="K818">
            <v>216</v>
          </cell>
          <cell r="L818">
            <v>183</v>
          </cell>
          <cell r="M818">
            <v>186</v>
          </cell>
        </row>
        <row r="819">
          <cell r="A819">
            <v>5183120</v>
          </cell>
          <cell r="B819">
            <v>5115653</v>
          </cell>
          <cell r="C819">
            <v>4410</v>
          </cell>
          <cell r="D819">
            <v>355781</v>
          </cell>
          <cell r="E819">
            <v>240</v>
          </cell>
          <cell r="F819">
            <v>214</v>
          </cell>
          <cell r="G819">
            <v>206</v>
          </cell>
          <cell r="H819">
            <v>183</v>
          </cell>
          <cell r="I819">
            <v>239</v>
          </cell>
          <cell r="J819">
            <v>422</v>
          </cell>
          <cell r="K819">
            <v>267</v>
          </cell>
          <cell r="L819">
            <v>230</v>
          </cell>
          <cell r="M819">
            <v>227</v>
          </cell>
        </row>
        <row r="820">
          <cell r="A820">
            <v>5183360</v>
          </cell>
          <cell r="B820">
            <v>5115773</v>
          </cell>
          <cell r="C820">
            <v>4410</v>
          </cell>
          <cell r="D820">
            <v>31988301</v>
          </cell>
          <cell r="E820">
            <v>172</v>
          </cell>
          <cell r="F820">
            <v>152</v>
          </cell>
          <cell r="G820">
            <v>148</v>
          </cell>
          <cell r="H820">
            <v>144</v>
          </cell>
          <cell r="I820">
            <v>213</v>
          </cell>
          <cell r="J820">
            <v>187</v>
          </cell>
          <cell r="K820">
            <v>205</v>
          </cell>
          <cell r="L820">
            <v>237</v>
          </cell>
          <cell r="M820">
            <v>257</v>
          </cell>
        </row>
        <row r="821">
          <cell r="A821">
            <v>5183230</v>
          </cell>
          <cell r="B821">
            <v>5115708</v>
          </cell>
          <cell r="C821">
            <v>4410</v>
          </cell>
          <cell r="D821">
            <v>31988303</v>
          </cell>
          <cell r="E821">
            <v>78</v>
          </cell>
          <cell r="F821">
            <v>58</v>
          </cell>
          <cell r="G821">
            <v>61</v>
          </cell>
          <cell r="H821">
            <v>59</v>
          </cell>
          <cell r="I821">
            <v>63</v>
          </cell>
          <cell r="J821">
            <v>116</v>
          </cell>
          <cell r="K821">
            <v>143</v>
          </cell>
          <cell r="L821">
            <v>241</v>
          </cell>
          <cell r="M821">
            <v>271</v>
          </cell>
        </row>
        <row r="822">
          <cell r="A822">
            <v>5183270</v>
          </cell>
          <cell r="B822">
            <v>5115728</v>
          </cell>
          <cell r="C822">
            <v>4410</v>
          </cell>
          <cell r="D822">
            <v>7116236</v>
          </cell>
          <cell r="E822">
            <v>466</v>
          </cell>
          <cell r="F822">
            <v>403</v>
          </cell>
          <cell r="G822">
            <v>102</v>
          </cell>
          <cell r="H822">
            <v>128</v>
          </cell>
          <cell r="I822">
            <v>205</v>
          </cell>
          <cell r="J822">
            <v>115</v>
          </cell>
          <cell r="K822">
            <v>115</v>
          </cell>
          <cell r="L822">
            <v>109</v>
          </cell>
          <cell r="M822">
            <v>142</v>
          </cell>
        </row>
        <row r="823">
          <cell r="A823">
            <v>5081364</v>
          </cell>
          <cell r="B823">
            <v>5064775</v>
          </cell>
          <cell r="C823">
            <v>4410</v>
          </cell>
          <cell r="D823">
            <v>2964935</v>
          </cell>
          <cell r="E823">
            <v>185</v>
          </cell>
          <cell r="F823">
            <v>165</v>
          </cell>
          <cell r="G823">
            <v>151</v>
          </cell>
          <cell r="H823">
            <v>157</v>
          </cell>
          <cell r="I823">
            <v>146</v>
          </cell>
          <cell r="J823">
            <v>147</v>
          </cell>
          <cell r="K823">
            <v>158</v>
          </cell>
          <cell r="L823">
            <v>136</v>
          </cell>
          <cell r="M823">
            <v>164</v>
          </cell>
        </row>
        <row r="824">
          <cell r="A824">
            <v>5183290</v>
          </cell>
          <cell r="B824">
            <v>5115738</v>
          </cell>
          <cell r="C824">
            <v>4410</v>
          </cell>
          <cell r="D824">
            <v>1916086</v>
          </cell>
          <cell r="E824">
            <v>269</v>
          </cell>
          <cell r="F824">
            <v>270</v>
          </cell>
          <cell r="G824">
            <v>77</v>
          </cell>
          <cell r="H824">
            <v>13</v>
          </cell>
          <cell r="I824">
            <v>147</v>
          </cell>
          <cell r="J824">
            <v>0</v>
          </cell>
          <cell r="K824">
            <v>0</v>
          </cell>
          <cell r="L824">
            <v>147</v>
          </cell>
          <cell r="M824">
            <v>0</v>
          </cell>
        </row>
        <row r="825">
          <cell r="A825">
            <v>5183214</v>
          </cell>
          <cell r="B825">
            <v>5115700</v>
          </cell>
          <cell r="C825">
            <v>4410</v>
          </cell>
          <cell r="D825">
            <v>1618089</v>
          </cell>
          <cell r="E825">
            <v>251</v>
          </cell>
          <cell r="F825">
            <v>207</v>
          </cell>
          <cell r="G825">
            <v>214</v>
          </cell>
          <cell r="H825">
            <v>208</v>
          </cell>
          <cell r="I825">
            <v>223</v>
          </cell>
          <cell r="J825">
            <v>207</v>
          </cell>
          <cell r="K825">
            <v>254</v>
          </cell>
          <cell r="L825">
            <v>236</v>
          </cell>
          <cell r="M825">
            <v>230</v>
          </cell>
        </row>
        <row r="826">
          <cell r="A826">
            <v>5183344</v>
          </cell>
          <cell r="B826">
            <v>5115765</v>
          </cell>
          <cell r="C826">
            <v>4410</v>
          </cell>
          <cell r="D826">
            <v>3366163</v>
          </cell>
          <cell r="E826">
            <v>252</v>
          </cell>
          <cell r="F826">
            <v>228</v>
          </cell>
          <cell r="G826">
            <v>234</v>
          </cell>
          <cell r="H826">
            <v>214</v>
          </cell>
          <cell r="I826">
            <v>216</v>
          </cell>
          <cell r="J826">
            <v>205</v>
          </cell>
          <cell r="K826">
            <v>222</v>
          </cell>
          <cell r="L826">
            <v>216</v>
          </cell>
          <cell r="M826">
            <v>220</v>
          </cell>
        </row>
        <row r="827">
          <cell r="A827">
            <v>5183324</v>
          </cell>
          <cell r="B827">
            <v>5115755</v>
          </cell>
          <cell r="C827">
            <v>4410</v>
          </cell>
          <cell r="D827">
            <v>3361922</v>
          </cell>
          <cell r="E827">
            <v>265</v>
          </cell>
          <cell r="F827">
            <v>239</v>
          </cell>
          <cell r="G827">
            <v>234</v>
          </cell>
          <cell r="H827">
            <v>228</v>
          </cell>
          <cell r="I827">
            <v>234</v>
          </cell>
          <cell r="J827">
            <v>250</v>
          </cell>
          <cell r="K827">
            <v>297</v>
          </cell>
          <cell r="L827">
            <v>282</v>
          </cell>
          <cell r="M827">
            <v>325</v>
          </cell>
        </row>
        <row r="828">
          <cell r="A828">
            <v>5183198</v>
          </cell>
          <cell r="B828">
            <v>5115692</v>
          </cell>
          <cell r="C828">
            <v>4410</v>
          </cell>
          <cell r="D828">
            <v>4867375</v>
          </cell>
          <cell r="E828">
            <v>56</v>
          </cell>
          <cell r="F828">
            <v>48</v>
          </cell>
          <cell r="G828">
            <v>43</v>
          </cell>
          <cell r="H828">
            <v>43</v>
          </cell>
          <cell r="I828">
            <v>48</v>
          </cell>
          <cell r="J828">
            <v>47</v>
          </cell>
          <cell r="K828">
            <v>58</v>
          </cell>
          <cell r="L828">
            <v>54</v>
          </cell>
          <cell r="M828">
            <v>55</v>
          </cell>
        </row>
        <row r="829">
          <cell r="A829">
            <v>5183136</v>
          </cell>
          <cell r="B829">
            <v>5115661</v>
          </cell>
          <cell r="C829">
            <v>4410</v>
          </cell>
          <cell r="D829">
            <v>7085074</v>
          </cell>
          <cell r="E829">
            <v>233</v>
          </cell>
          <cell r="F829">
            <v>202</v>
          </cell>
          <cell r="G829">
            <v>228</v>
          </cell>
          <cell r="H829">
            <v>208</v>
          </cell>
          <cell r="I829">
            <v>214</v>
          </cell>
          <cell r="J829">
            <v>212</v>
          </cell>
          <cell r="K829">
            <v>236</v>
          </cell>
          <cell r="L829">
            <v>229</v>
          </cell>
          <cell r="M829">
            <v>265</v>
          </cell>
        </row>
        <row r="830">
          <cell r="A830">
            <v>5183682</v>
          </cell>
          <cell r="B830">
            <v>5115934</v>
          </cell>
          <cell r="C830">
            <v>4410</v>
          </cell>
          <cell r="D830">
            <v>2206823</v>
          </cell>
          <cell r="E830">
            <v>233</v>
          </cell>
          <cell r="F830">
            <v>206</v>
          </cell>
          <cell r="G830">
            <v>200</v>
          </cell>
          <cell r="H830">
            <v>189</v>
          </cell>
          <cell r="I830">
            <v>273</v>
          </cell>
          <cell r="J830">
            <v>237</v>
          </cell>
          <cell r="K830">
            <v>251</v>
          </cell>
          <cell r="L830">
            <v>227</v>
          </cell>
          <cell r="M830">
            <v>233</v>
          </cell>
        </row>
        <row r="831">
          <cell r="A831">
            <v>5164458</v>
          </cell>
          <cell r="B831">
            <v>5106322</v>
          </cell>
          <cell r="C831">
            <v>4410</v>
          </cell>
          <cell r="E831">
            <v>422</v>
          </cell>
          <cell r="F831">
            <v>200</v>
          </cell>
          <cell r="G831">
            <v>190</v>
          </cell>
          <cell r="H831">
            <v>168</v>
          </cell>
          <cell r="I831">
            <v>219</v>
          </cell>
          <cell r="J831">
            <v>186</v>
          </cell>
          <cell r="K831">
            <v>196</v>
          </cell>
          <cell r="L831">
            <v>181</v>
          </cell>
          <cell r="M831">
            <v>187</v>
          </cell>
        </row>
        <row r="832">
          <cell r="A832">
            <v>5164868</v>
          </cell>
          <cell r="B832">
            <v>5106527</v>
          </cell>
          <cell r="C832">
            <v>4410</v>
          </cell>
          <cell r="D832">
            <v>31988455</v>
          </cell>
          <cell r="E832">
            <v>318</v>
          </cell>
          <cell r="F832">
            <v>253</v>
          </cell>
          <cell r="G832">
            <v>259</v>
          </cell>
          <cell r="H832">
            <v>246</v>
          </cell>
          <cell r="I832">
            <v>260</v>
          </cell>
          <cell r="J832">
            <v>250</v>
          </cell>
          <cell r="K832">
            <v>255</v>
          </cell>
          <cell r="L832">
            <v>260</v>
          </cell>
          <cell r="M832">
            <v>226</v>
          </cell>
        </row>
        <row r="833">
          <cell r="A833">
            <v>5164450</v>
          </cell>
          <cell r="B833">
            <v>5106318</v>
          </cell>
          <cell r="C833">
            <v>4410</v>
          </cell>
          <cell r="D833">
            <v>31988464</v>
          </cell>
          <cell r="E833">
            <v>20</v>
          </cell>
          <cell r="F833">
            <v>20</v>
          </cell>
          <cell r="G833">
            <v>16</v>
          </cell>
          <cell r="H833">
            <v>19</v>
          </cell>
          <cell r="I833">
            <v>19</v>
          </cell>
          <cell r="J833">
            <v>268</v>
          </cell>
          <cell r="K833">
            <v>274</v>
          </cell>
          <cell r="L833">
            <v>207</v>
          </cell>
          <cell r="M833">
            <v>270</v>
          </cell>
        </row>
        <row r="834">
          <cell r="A834">
            <v>5095464</v>
          </cell>
          <cell r="B834">
            <v>5071825</v>
          </cell>
          <cell r="C834">
            <v>4410</v>
          </cell>
          <cell r="D834">
            <v>31988462</v>
          </cell>
          <cell r="E834">
            <v>85</v>
          </cell>
          <cell r="F834">
            <v>60</v>
          </cell>
          <cell r="G834">
            <v>63</v>
          </cell>
          <cell r="H834">
            <v>64</v>
          </cell>
          <cell r="I834">
            <v>58</v>
          </cell>
          <cell r="J834">
            <v>78</v>
          </cell>
          <cell r="K834">
            <v>94</v>
          </cell>
          <cell r="L834">
            <v>104</v>
          </cell>
          <cell r="M834">
            <v>90</v>
          </cell>
        </row>
        <row r="835">
          <cell r="A835">
            <v>5183574</v>
          </cell>
          <cell r="B835">
            <v>5115880</v>
          </cell>
          <cell r="C835">
            <v>4410</v>
          </cell>
          <cell r="D835">
            <v>31987891</v>
          </cell>
          <cell r="E835">
            <v>564</v>
          </cell>
          <cell r="F835">
            <v>189</v>
          </cell>
          <cell r="G835">
            <v>86</v>
          </cell>
          <cell r="H835">
            <v>75</v>
          </cell>
          <cell r="I835">
            <v>76</v>
          </cell>
          <cell r="J835">
            <v>254</v>
          </cell>
          <cell r="K835">
            <v>255</v>
          </cell>
          <cell r="L835">
            <v>300</v>
          </cell>
          <cell r="M835">
            <v>303</v>
          </cell>
        </row>
        <row r="836">
          <cell r="A836">
            <v>5183640</v>
          </cell>
          <cell r="B836">
            <v>5115913</v>
          </cell>
          <cell r="C836">
            <v>4410</v>
          </cell>
          <cell r="D836">
            <v>31987889</v>
          </cell>
          <cell r="E836">
            <v>233</v>
          </cell>
          <cell r="F836">
            <v>206</v>
          </cell>
          <cell r="G836">
            <v>200</v>
          </cell>
          <cell r="H836">
            <v>189</v>
          </cell>
          <cell r="I836">
            <v>273</v>
          </cell>
          <cell r="J836">
            <v>367</v>
          </cell>
          <cell r="K836">
            <v>250</v>
          </cell>
          <cell r="L836">
            <v>233</v>
          </cell>
          <cell r="M836">
            <v>256</v>
          </cell>
        </row>
        <row r="837">
          <cell r="A837">
            <v>5183552</v>
          </cell>
          <cell r="B837">
            <v>5115869</v>
          </cell>
          <cell r="C837">
            <v>4410</v>
          </cell>
          <cell r="D837">
            <v>31987892</v>
          </cell>
          <cell r="E837">
            <v>313</v>
          </cell>
          <cell r="F837">
            <v>169</v>
          </cell>
          <cell r="G837">
            <v>362</v>
          </cell>
          <cell r="H837">
            <v>168</v>
          </cell>
          <cell r="I837">
            <v>193</v>
          </cell>
          <cell r="J837">
            <v>320</v>
          </cell>
          <cell r="K837">
            <v>172</v>
          </cell>
          <cell r="L837">
            <v>159</v>
          </cell>
          <cell r="M837">
            <v>171</v>
          </cell>
        </row>
        <row r="838">
          <cell r="A838">
            <v>5183702</v>
          </cell>
          <cell r="B838">
            <v>5115944</v>
          </cell>
          <cell r="C838">
            <v>4410</v>
          </cell>
          <cell r="D838">
            <v>31987888</v>
          </cell>
          <cell r="E838">
            <v>208</v>
          </cell>
          <cell r="F838">
            <v>192</v>
          </cell>
          <cell r="G838">
            <v>187</v>
          </cell>
          <cell r="H838">
            <v>175</v>
          </cell>
          <cell r="I838">
            <v>194</v>
          </cell>
          <cell r="J838">
            <v>167</v>
          </cell>
          <cell r="K838">
            <v>201</v>
          </cell>
          <cell r="L838">
            <v>166</v>
          </cell>
          <cell r="M838">
            <v>184</v>
          </cell>
        </row>
        <row r="839">
          <cell r="A839">
            <v>5183470</v>
          </cell>
          <cell r="B839">
            <v>5115828</v>
          </cell>
          <cell r="C839">
            <v>4410</v>
          </cell>
          <cell r="D839">
            <v>3518719</v>
          </cell>
          <cell r="E839">
            <v>140</v>
          </cell>
          <cell r="F839">
            <v>97</v>
          </cell>
          <cell r="G839">
            <v>165</v>
          </cell>
          <cell r="H839">
            <v>385</v>
          </cell>
          <cell r="I839">
            <v>228</v>
          </cell>
          <cell r="J839">
            <v>206</v>
          </cell>
          <cell r="K839">
            <v>204</v>
          </cell>
          <cell r="L839">
            <v>201</v>
          </cell>
          <cell r="M839">
            <v>220</v>
          </cell>
        </row>
        <row r="840">
          <cell r="A840">
            <v>5164434</v>
          </cell>
          <cell r="B840">
            <v>5106310</v>
          </cell>
          <cell r="C840">
            <v>4410</v>
          </cell>
          <cell r="D840">
            <v>10506324</v>
          </cell>
          <cell r="E840">
            <v>120</v>
          </cell>
          <cell r="F840">
            <v>157</v>
          </cell>
          <cell r="G840">
            <v>176</v>
          </cell>
          <cell r="H840">
            <v>191</v>
          </cell>
          <cell r="I840">
            <v>220</v>
          </cell>
          <cell r="J840">
            <v>119</v>
          </cell>
          <cell r="K840">
            <v>0</v>
          </cell>
          <cell r="L840">
            <v>135</v>
          </cell>
          <cell r="M840">
            <v>138</v>
          </cell>
        </row>
        <row r="841">
          <cell r="A841">
            <v>5164466</v>
          </cell>
          <cell r="B841">
            <v>5106326</v>
          </cell>
          <cell r="C841">
            <v>4410</v>
          </cell>
          <cell r="D841">
            <v>10505261</v>
          </cell>
          <cell r="E841">
            <v>744</v>
          </cell>
          <cell r="F841">
            <v>647</v>
          </cell>
          <cell r="G841">
            <v>301</v>
          </cell>
          <cell r="H841">
            <v>208</v>
          </cell>
          <cell r="I841">
            <v>148</v>
          </cell>
          <cell r="J841">
            <v>251</v>
          </cell>
          <cell r="K841">
            <v>236</v>
          </cell>
          <cell r="L841">
            <v>248</v>
          </cell>
          <cell r="M841">
            <v>318</v>
          </cell>
        </row>
        <row r="842">
          <cell r="A842">
            <v>5183598</v>
          </cell>
          <cell r="B842">
            <v>5115892</v>
          </cell>
          <cell r="C842">
            <v>4410</v>
          </cell>
          <cell r="D842">
            <v>5561062</v>
          </cell>
          <cell r="E842">
            <v>168</v>
          </cell>
          <cell r="F842">
            <v>152</v>
          </cell>
          <cell r="G842">
            <v>99</v>
          </cell>
          <cell r="H842">
            <v>127</v>
          </cell>
          <cell r="I842">
            <v>172</v>
          </cell>
          <cell r="J842">
            <v>175</v>
          </cell>
          <cell r="K842">
            <v>187</v>
          </cell>
          <cell r="L842">
            <v>156</v>
          </cell>
          <cell r="M842">
            <v>172</v>
          </cell>
        </row>
        <row r="843">
          <cell r="A843">
            <v>5164448</v>
          </cell>
          <cell r="B843">
            <v>5106317</v>
          </cell>
          <cell r="C843">
            <v>4410</v>
          </cell>
          <cell r="D843">
            <v>157318</v>
          </cell>
          <cell r="E843">
            <v>106</v>
          </cell>
          <cell r="F843">
            <v>53</v>
          </cell>
          <cell r="G843">
            <v>47</v>
          </cell>
          <cell r="H843">
            <v>95</v>
          </cell>
          <cell r="I843">
            <v>110</v>
          </cell>
          <cell r="J843">
            <v>126</v>
          </cell>
          <cell r="K843">
            <v>111</v>
          </cell>
          <cell r="L843">
            <v>84</v>
          </cell>
          <cell r="M843">
            <v>36</v>
          </cell>
        </row>
        <row r="844">
          <cell r="A844">
            <v>5164462</v>
          </cell>
          <cell r="B844">
            <v>5106324</v>
          </cell>
          <cell r="C844">
            <v>4410</v>
          </cell>
          <cell r="D844">
            <v>157297</v>
          </cell>
          <cell r="E844">
            <v>226</v>
          </cell>
          <cell r="F844">
            <v>179</v>
          </cell>
          <cell r="G844">
            <v>196</v>
          </cell>
          <cell r="H844">
            <v>180</v>
          </cell>
          <cell r="I844">
            <v>190</v>
          </cell>
          <cell r="J844">
            <v>175</v>
          </cell>
          <cell r="K844">
            <v>187</v>
          </cell>
          <cell r="L844">
            <v>179</v>
          </cell>
          <cell r="M844">
            <v>211</v>
          </cell>
        </row>
        <row r="845">
          <cell r="A845">
            <v>5164460</v>
          </cell>
          <cell r="B845">
            <v>5106323</v>
          </cell>
          <cell r="C845">
            <v>4410</v>
          </cell>
          <cell r="D845">
            <v>157390</v>
          </cell>
          <cell r="E845">
            <v>137</v>
          </cell>
          <cell r="F845">
            <v>111</v>
          </cell>
          <cell r="G845">
            <v>119</v>
          </cell>
          <cell r="H845">
            <v>111</v>
          </cell>
          <cell r="I845">
            <v>111</v>
          </cell>
          <cell r="J845">
            <v>65</v>
          </cell>
          <cell r="K845">
            <v>76</v>
          </cell>
          <cell r="L845">
            <v>106</v>
          </cell>
          <cell r="M845">
            <v>91</v>
          </cell>
        </row>
        <row r="846">
          <cell r="A846">
            <v>5164452</v>
          </cell>
          <cell r="B846">
            <v>5106319</v>
          </cell>
          <cell r="C846">
            <v>4410</v>
          </cell>
          <cell r="D846">
            <v>156867</v>
          </cell>
          <cell r="E846">
            <v>117</v>
          </cell>
          <cell r="F846">
            <v>88</v>
          </cell>
          <cell r="G846">
            <v>78</v>
          </cell>
          <cell r="H846">
            <v>112</v>
          </cell>
          <cell r="I846">
            <v>106</v>
          </cell>
          <cell r="J846">
            <v>112</v>
          </cell>
          <cell r="K846">
            <v>114</v>
          </cell>
          <cell r="L846">
            <v>115</v>
          </cell>
          <cell r="M846">
            <v>119</v>
          </cell>
        </row>
        <row r="847">
          <cell r="A847">
            <v>5183782</v>
          </cell>
          <cell r="B847">
            <v>5115984</v>
          </cell>
          <cell r="C847">
            <v>4410</v>
          </cell>
          <cell r="D847">
            <v>1871768</v>
          </cell>
          <cell r="E847">
            <v>68</v>
          </cell>
          <cell r="F847">
            <v>60</v>
          </cell>
          <cell r="G847">
            <v>60</v>
          </cell>
          <cell r="H847">
            <v>61</v>
          </cell>
          <cell r="I847">
            <v>61</v>
          </cell>
          <cell r="J847">
            <v>125</v>
          </cell>
          <cell r="K847">
            <v>170</v>
          </cell>
          <cell r="L847">
            <v>106</v>
          </cell>
          <cell r="M847">
            <v>0</v>
          </cell>
        </row>
        <row r="848">
          <cell r="A848">
            <v>5183744</v>
          </cell>
          <cell r="B848">
            <v>5115965</v>
          </cell>
          <cell r="C848">
            <v>4410</v>
          </cell>
          <cell r="D848">
            <v>1502202</v>
          </cell>
          <cell r="E848">
            <v>0</v>
          </cell>
          <cell r="F848">
            <v>155</v>
          </cell>
          <cell r="G848">
            <v>261</v>
          </cell>
          <cell r="H848">
            <v>246</v>
          </cell>
          <cell r="I848">
            <v>270</v>
          </cell>
          <cell r="J848">
            <v>229</v>
          </cell>
          <cell r="K848">
            <v>230</v>
          </cell>
          <cell r="L848">
            <v>211</v>
          </cell>
          <cell r="M848">
            <v>224</v>
          </cell>
        </row>
        <row r="849">
          <cell r="A849">
            <v>5164468</v>
          </cell>
          <cell r="B849">
            <v>5106327</v>
          </cell>
          <cell r="C849">
            <v>4410</v>
          </cell>
          <cell r="D849">
            <v>1908888</v>
          </cell>
          <cell r="E849">
            <v>384</v>
          </cell>
          <cell r="F849">
            <v>274</v>
          </cell>
          <cell r="G849">
            <v>306</v>
          </cell>
          <cell r="H849">
            <v>309</v>
          </cell>
          <cell r="I849">
            <v>216</v>
          </cell>
          <cell r="J849">
            <v>170</v>
          </cell>
          <cell r="K849">
            <v>187</v>
          </cell>
          <cell r="L849">
            <v>190</v>
          </cell>
          <cell r="M849">
            <v>183</v>
          </cell>
        </row>
        <row r="850">
          <cell r="A850">
            <v>5183428</v>
          </cell>
          <cell r="B850">
            <v>5115807</v>
          </cell>
          <cell r="C850">
            <v>4410</v>
          </cell>
          <cell r="D850">
            <v>1836958</v>
          </cell>
          <cell r="E850">
            <v>143</v>
          </cell>
          <cell r="F850">
            <v>153</v>
          </cell>
          <cell r="G850">
            <v>115</v>
          </cell>
          <cell r="H850">
            <v>102</v>
          </cell>
          <cell r="I850">
            <v>169</v>
          </cell>
          <cell r="J850">
            <v>241</v>
          </cell>
          <cell r="K850">
            <v>285</v>
          </cell>
          <cell r="L850">
            <v>219</v>
          </cell>
          <cell r="M850">
            <v>141</v>
          </cell>
        </row>
        <row r="851">
          <cell r="A851">
            <v>5183488</v>
          </cell>
          <cell r="B851">
            <v>5115837</v>
          </cell>
          <cell r="C851">
            <v>4410</v>
          </cell>
          <cell r="D851">
            <v>1502206</v>
          </cell>
          <cell r="E851">
            <v>0</v>
          </cell>
          <cell r="F851">
            <v>0</v>
          </cell>
          <cell r="G851">
            <v>145</v>
          </cell>
          <cell r="H851">
            <v>54</v>
          </cell>
          <cell r="I851">
            <v>100</v>
          </cell>
          <cell r="J851">
            <v>96</v>
          </cell>
          <cell r="K851">
            <v>141</v>
          </cell>
          <cell r="L851">
            <v>143</v>
          </cell>
          <cell r="M851">
            <v>115</v>
          </cell>
        </row>
        <row r="852">
          <cell r="A852">
            <v>5183724</v>
          </cell>
          <cell r="B852">
            <v>5115955</v>
          </cell>
          <cell r="C852">
            <v>4410</v>
          </cell>
          <cell r="D852">
            <v>1728446</v>
          </cell>
          <cell r="E852">
            <v>36</v>
          </cell>
          <cell r="F852">
            <v>26</v>
          </cell>
          <cell r="G852">
            <v>27</v>
          </cell>
          <cell r="H852">
            <v>26</v>
          </cell>
          <cell r="I852">
            <v>192</v>
          </cell>
          <cell r="J852">
            <v>34</v>
          </cell>
          <cell r="K852">
            <v>6</v>
          </cell>
          <cell r="L852">
            <v>50</v>
          </cell>
          <cell r="M852">
            <v>57</v>
          </cell>
        </row>
        <row r="853">
          <cell r="A853">
            <v>5183510</v>
          </cell>
          <cell r="B853">
            <v>5115848</v>
          </cell>
          <cell r="C853">
            <v>4410</v>
          </cell>
          <cell r="D853">
            <v>1728445</v>
          </cell>
          <cell r="E853">
            <v>230</v>
          </cell>
          <cell r="F853">
            <v>86</v>
          </cell>
          <cell r="G853">
            <v>0</v>
          </cell>
          <cell r="H853">
            <v>0</v>
          </cell>
          <cell r="I853">
            <v>39</v>
          </cell>
          <cell r="J853">
            <v>100</v>
          </cell>
          <cell r="K853">
            <v>94</v>
          </cell>
          <cell r="L853">
            <v>70</v>
          </cell>
          <cell r="M853">
            <v>21</v>
          </cell>
        </row>
        <row r="854">
          <cell r="A854">
            <v>5183766</v>
          </cell>
          <cell r="B854">
            <v>5115976</v>
          </cell>
          <cell r="C854">
            <v>4410</v>
          </cell>
          <cell r="D854">
            <v>3362565</v>
          </cell>
          <cell r="E854">
            <v>244</v>
          </cell>
          <cell r="F854">
            <v>158</v>
          </cell>
          <cell r="G854">
            <v>210</v>
          </cell>
          <cell r="H854">
            <v>230</v>
          </cell>
          <cell r="I854">
            <v>226</v>
          </cell>
          <cell r="J854">
            <v>187</v>
          </cell>
          <cell r="K854">
            <v>215</v>
          </cell>
          <cell r="L854">
            <v>193</v>
          </cell>
          <cell r="M854">
            <v>199</v>
          </cell>
        </row>
        <row r="855">
          <cell r="A855">
            <v>5164856</v>
          </cell>
          <cell r="B855">
            <v>5106521</v>
          </cell>
          <cell r="C855">
            <v>4410</v>
          </cell>
          <cell r="D855">
            <v>6829643</v>
          </cell>
          <cell r="E855">
            <v>269</v>
          </cell>
          <cell r="F855">
            <v>228</v>
          </cell>
          <cell r="G855">
            <v>246</v>
          </cell>
          <cell r="H855">
            <v>243</v>
          </cell>
          <cell r="I855">
            <v>230</v>
          </cell>
          <cell r="J855">
            <v>196</v>
          </cell>
          <cell r="K855">
            <v>278</v>
          </cell>
          <cell r="L855">
            <v>257</v>
          </cell>
          <cell r="M855">
            <v>301</v>
          </cell>
        </row>
        <row r="856">
          <cell r="A856">
            <v>5164858</v>
          </cell>
          <cell r="B856">
            <v>5106522</v>
          </cell>
          <cell r="C856">
            <v>4410</v>
          </cell>
          <cell r="D856">
            <v>6824620</v>
          </cell>
          <cell r="E856">
            <v>242</v>
          </cell>
          <cell r="F856">
            <v>196</v>
          </cell>
          <cell r="G856">
            <v>217</v>
          </cell>
          <cell r="H856">
            <v>219</v>
          </cell>
          <cell r="I856">
            <v>216</v>
          </cell>
          <cell r="J856">
            <v>181</v>
          </cell>
          <cell r="K856">
            <v>242</v>
          </cell>
          <cell r="L856">
            <v>216</v>
          </cell>
          <cell r="M856">
            <v>210</v>
          </cell>
        </row>
        <row r="857">
          <cell r="A857">
            <v>5164860</v>
          </cell>
          <cell r="B857">
            <v>5106523</v>
          </cell>
          <cell r="C857">
            <v>4410</v>
          </cell>
          <cell r="D857">
            <v>6826641</v>
          </cell>
          <cell r="E857">
            <v>65</v>
          </cell>
          <cell r="F857">
            <v>66</v>
          </cell>
          <cell r="G857">
            <v>91</v>
          </cell>
          <cell r="H857">
            <v>293</v>
          </cell>
          <cell r="I857">
            <v>297</v>
          </cell>
          <cell r="J857">
            <v>232</v>
          </cell>
          <cell r="K857">
            <v>278</v>
          </cell>
          <cell r="L857">
            <v>244</v>
          </cell>
          <cell r="M857">
            <v>253</v>
          </cell>
        </row>
        <row r="858">
          <cell r="A858">
            <v>5164864</v>
          </cell>
          <cell r="B858">
            <v>5106525</v>
          </cell>
          <cell r="C858">
            <v>4410</v>
          </cell>
          <cell r="D858">
            <v>2184403</v>
          </cell>
          <cell r="E858">
            <v>162</v>
          </cell>
          <cell r="F858">
            <v>129</v>
          </cell>
          <cell r="G858">
            <v>199</v>
          </cell>
          <cell r="H858">
            <v>244</v>
          </cell>
          <cell r="I858">
            <v>231</v>
          </cell>
          <cell r="J858">
            <v>238</v>
          </cell>
          <cell r="K858">
            <v>275</v>
          </cell>
          <cell r="L858">
            <v>224</v>
          </cell>
          <cell r="M858">
            <v>243</v>
          </cell>
        </row>
        <row r="859">
          <cell r="A859">
            <v>5164456</v>
          </cell>
          <cell r="B859">
            <v>5106321</v>
          </cell>
          <cell r="C859">
            <v>4410</v>
          </cell>
          <cell r="D859">
            <v>6823783</v>
          </cell>
          <cell r="E859">
            <v>149</v>
          </cell>
          <cell r="F859">
            <v>129</v>
          </cell>
          <cell r="G859">
            <v>130</v>
          </cell>
          <cell r="H859">
            <v>141</v>
          </cell>
          <cell r="I859">
            <v>118</v>
          </cell>
          <cell r="J859">
            <v>68</v>
          </cell>
          <cell r="K859">
            <v>134</v>
          </cell>
          <cell r="L859">
            <v>144</v>
          </cell>
          <cell r="M859">
            <v>138</v>
          </cell>
        </row>
        <row r="860">
          <cell r="A860">
            <v>5183378</v>
          </cell>
          <cell r="B860">
            <v>5115782</v>
          </cell>
          <cell r="C860">
            <v>4410</v>
          </cell>
          <cell r="D860">
            <v>2181883</v>
          </cell>
          <cell r="E860">
            <v>48</v>
          </cell>
          <cell r="F860">
            <v>0</v>
          </cell>
          <cell r="G860">
            <v>28</v>
          </cell>
          <cell r="H860">
            <v>1</v>
          </cell>
          <cell r="I860">
            <v>22</v>
          </cell>
          <cell r="J860">
            <v>20</v>
          </cell>
          <cell r="K860">
            <v>0</v>
          </cell>
          <cell r="L860">
            <v>25</v>
          </cell>
          <cell r="M860">
            <v>108</v>
          </cell>
        </row>
        <row r="861">
          <cell r="A861">
            <v>5183390</v>
          </cell>
          <cell r="B861">
            <v>5115788</v>
          </cell>
          <cell r="C861">
            <v>4410</v>
          </cell>
          <cell r="D861">
            <v>7115437</v>
          </cell>
          <cell r="E861">
            <v>111</v>
          </cell>
          <cell r="F861">
            <v>97</v>
          </cell>
          <cell r="G861">
            <v>109</v>
          </cell>
          <cell r="H861">
            <v>109</v>
          </cell>
          <cell r="I861">
            <v>107</v>
          </cell>
          <cell r="J861">
            <v>98</v>
          </cell>
          <cell r="K861">
            <v>89</v>
          </cell>
          <cell r="L861">
            <v>117</v>
          </cell>
          <cell r="M861">
            <v>230</v>
          </cell>
        </row>
        <row r="862">
          <cell r="A862">
            <v>5183618</v>
          </cell>
          <cell r="B862">
            <v>5115902</v>
          </cell>
          <cell r="C862">
            <v>4410</v>
          </cell>
          <cell r="D862">
            <v>7104501</v>
          </cell>
          <cell r="E862">
            <v>383</v>
          </cell>
          <cell r="F862">
            <v>319</v>
          </cell>
          <cell r="G862">
            <v>332</v>
          </cell>
          <cell r="H862">
            <v>344</v>
          </cell>
          <cell r="I862">
            <v>357</v>
          </cell>
          <cell r="J862">
            <v>345</v>
          </cell>
          <cell r="K862">
            <v>357</v>
          </cell>
          <cell r="L862">
            <v>376</v>
          </cell>
          <cell r="M862">
            <v>340</v>
          </cell>
        </row>
        <row r="863">
          <cell r="A863">
            <v>5183532</v>
          </cell>
          <cell r="B863">
            <v>5115859</v>
          </cell>
          <cell r="C863">
            <v>4410</v>
          </cell>
          <cell r="D863">
            <v>7729310</v>
          </cell>
          <cell r="E863">
            <v>173</v>
          </cell>
          <cell r="F863">
            <v>178</v>
          </cell>
          <cell r="G863">
            <v>372</v>
          </cell>
          <cell r="H863">
            <v>230</v>
          </cell>
          <cell r="I863">
            <v>495</v>
          </cell>
          <cell r="J863">
            <v>211</v>
          </cell>
          <cell r="K863">
            <v>197</v>
          </cell>
          <cell r="L863">
            <v>193</v>
          </cell>
          <cell r="M863">
            <v>194</v>
          </cell>
        </row>
        <row r="864">
          <cell r="A864">
            <v>5164862</v>
          </cell>
          <cell r="B864">
            <v>5106524</v>
          </cell>
          <cell r="C864">
            <v>4410</v>
          </cell>
          <cell r="D864">
            <v>3526783</v>
          </cell>
          <cell r="E864">
            <v>194</v>
          </cell>
          <cell r="F864">
            <v>202</v>
          </cell>
          <cell r="G864">
            <v>31</v>
          </cell>
          <cell r="H864">
            <v>221</v>
          </cell>
          <cell r="I864">
            <v>330</v>
          </cell>
          <cell r="J864">
            <v>266</v>
          </cell>
          <cell r="K864">
            <v>281</v>
          </cell>
          <cell r="L864">
            <v>311</v>
          </cell>
          <cell r="M864">
            <v>328</v>
          </cell>
        </row>
        <row r="865">
          <cell r="A865">
            <v>5183410</v>
          </cell>
          <cell r="B865">
            <v>5115798</v>
          </cell>
          <cell r="C865">
            <v>4410</v>
          </cell>
          <cell r="D865">
            <v>443759</v>
          </cell>
          <cell r="E865">
            <v>141</v>
          </cell>
          <cell r="F865">
            <v>55</v>
          </cell>
          <cell r="G865">
            <v>34</v>
          </cell>
          <cell r="H865">
            <v>32</v>
          </cell>
          <cell r="I865">
            <v>88</v>
          </cell>
          <cell r="J865">
            <v>61</v>
          </cell>
          <cell r="K865">
            <v>53</v>
          </cell>
          <cell r="L865">
            <v>45</v>
          </cell>
          <cell r="M865">
            <v>84</v>
          </cell>
        </row>
        <row r="866">
          <cell r="A866">
            <v>5164446</v>
          </cell>
          <cell r="B866">
            <v>5106316</v>
          </cell>
          <cell r="C866">
            <v>4410</v>
          </cell>
          <cell r="D866">
            <v>2511582</v>
          </cell>
          <cell r="E866">
            <v>244</v>
          </cell>
          <cell r="F866">
            <v>203</v>
          </cell>
          <cell r="G866">
            <v>195</v>
          </cell>
          <cell r="H866">
            <v>222</v>
          </cell>
          <cell r="I866">
            <v>222</v>
          </cell>
          <cell r="J866">
            <v>196</v>
          </cell>
          <cell r="K866">
            <v>216</v>
          </cell>
          <cell r="L866">
            <v>217</v>
          </cell>
          <cell r="M866">
            <v>220</v>
          </cell>
        </row>
        <row r="867">
          <cell r="A867">
            <v>5164440</v>
          </cell>
          <cell r="B867">
            <v>5106313</v>
          </cell>
          <cell r="C867">
            <v>4410</v>
          </cell>
          <cell r="D867">
            <v>2511576</v>
          </cell>
          <cell r="E867">
            <v>237</v>
          </cell>
          <cell r="F867">
            <v>193</v>
          </cell>
          <cell r="G867">
            <v>191</v>
          </cell>
          <cell r="H867">
            <v>177</v>
          </cell>
          <cell r="I867">
            <v>162</v>
          </cell>
          <cell r="J867">
            <v>166</v>
          </cell>
          <cell r="K867">
            <v>253</v>
          </cell>
          <cell r="L867">
            <v>246</v>
          </cell>
          <cell r="M867">
            <v>230</v>
          </cell>
        </row>
        <row r="868">
          <cell r="A868">
            <v>5164430</v>
          </cell>
          <cell r="B868">
            <v>5106308</v>
          </cell>
          <cell r="C868">
            <v>4410</v>
          </cell>
          <cell r="D868">
            <v>2511577</v>
          </cell>
          <cell r="E868">
            <v>372</v>
          </cell>
          <cell r="F868">
            <v>363</v>
          </cell>
          <cell r="G868">
            <v>337</v>
          </cell>
          <cell r="H868">
            <v>360</v>
          </cell>
          <cell r="I868">
            <v>204</v>
          </cell>
          <cell r="J868">
            <v>122</v>
          </cell>
          <cell r="K868">
            <v>326</v>
          </cell>
          <cell r="L868">
            <v>350</v>
          </cell>
          <cell r="M868">
            <v>298</v>
          </cell>
        </row>
        <row r="869">
          <cell r="A869">
            <v>5164444</v>
          </cell>
          <cell r="B869">
            <v>5106315</v>
          </cell>
          <cell r="C869">
            <v>4410</v>
          </cell>
          <cell r="D869">
            <v>2511562</v>
          </cell>
          <cell r="E869">
            <v>255</v>
          </cell>
          <cell r="F869">
            <v>179</v>
          </cell>
          <cell r="G869">
            <v>209</v>
          </cell>
          <cell r="H869">
            <v>178</v>
          </cell>
          <cell r="I869">
            <v>209</v>
          </cell>
          <cell r="J869">
            <v>179</v>
          </cell>
          <cell r="K869">
            <v>166</v>
          </cell>
          <cell r="L869">
            <v>180</v>
          </cell>
          <cell r="M869">
            <v>182</v>
          </cell>
        </row>
        <row r="870">
          <cell r="A870">
            <v>5164442</v>
          </cell>
          <cell r="B870">
            <v>5106314</v>
          </cell>
          <cell r="C870">
            <v>4410</v>
          </cell>
          <cell r="D870">
            <v>2511570</v>
          </cell>
          <cell r="E870">
            <v>168</v>
          </cell>
          <cell r="F870">
            <v>135</v>
          </cell>
          <cell r="G870">
            <v>124</v>
          </cell>
          <cell r="H870">
            <v>166</v>
          </cell>
          <cell r="I870">
            <v>188</v>
          </cell>
          <cell r="J870">
            <v>138</v>
          </cell>
          <cell r="K870">
            <v>169</v>
          </cell>
          <cell r="L870">
            <v>170</v>
          </cell>
          <cell r="M870">
            <v>174</v>
          </cell>
        </row>
        <row r="871">
          <cell r="A871">
            <v>5164438</v>
          </cell>
          <cell r="B871">
            <v>5106312</v>
          </cell>
          <cell r="C871">
            <v>4410</v>
          </cell>
          <cell r="D871">
            <v>2510917</v>
          </cell>
          <cell r="E871">
            <v>433</v>
          </cell>
          <cell r="F871">
            <v>204</v>
          </cell>
          <cell r="G871">
            <v>84</v>
          </cell>
          <cell r="H871">
            <v>332</v>
          </cell>
          <cell r="I871">
            <v>281</v>
          </cell>
          <cell r="J871">
            <v>313</v>
          </cell>
          <cell r="K871">
            <v>381</v>
          </cell>
          <cell r="L871">
            <v>389</v>
          </cell>
          <cell r="M871">
            <v>450</v>
          </cell>
        </row>
        <row r="872">
          <cell r="A872">
            <v>5164436</v>
          </cell>
          <cell r="B872">
            <v>5106311</v>
          </cell>
          <cell r="C872">
            <v>4410</v>
          </cell>
          <cell r="D872">
            <v>2510931</v>
          </cell>
          <cell r="E872">
            <v>365</v>
          </cell>
          <cell r="F872">
            <v>277</v>
          </cell>
          <cell r="G872">
            <v>300</v>
          </cell>
          <cell r="H872">
            <v>289</v>
          </cell>
          <cell r="I872">
            <v>310</v>
          </cell>
          <cell r="J872">
            <v>252</v>
          </cell>
          <cell r="K872">
            <v>242</v>
          </cell>
          <cell r="L872">
            <v>216</v>
          </cell>
          <cell r="M872">
            <v>312</v>
          </cell>
        </row>
        <row r="873">
          <cell r="A873">
            <v>5164464</v>
          </cell>
          <cell r="B873">
            <v>5106325</v>
          </cell>
          <cell r="C873">
            <v>4410</v>
          </cell>
          <cell r="D873">
            <v>444027</v>
          </cell>
          <cell r="E873">
            <v>192</v>
          </cell>
          <cell r="F873">
            <v>73</v>
          </cell>
          <cell r="G873">
            <v>70</v>
          </cell>
          <cell r="H873">
            <v>90</v>
          </cell>
          <cell r="I873">
            <v>123</v>
          </cell>
          <cell r="J873">
            <v>123</v>
          </cell>
          <cell r="K873">
            <v>128</v>
          </cell>
          <cell r="L873">
            <v>182</v>
          </cell>
          <cell r="M873">
            <v>197</v>
          </cell>
        </row>
        <row r="874">
          <cell r="A874">
            <v>5183450</v>
          </cell>
          <cell r="B874">
            <v>5115818</v>
          </cell>
          <cell r="C874">
            <v>4410</v>
          </cell>
          <cell r="D874">
            <v>443779</v>
          </cell>
          <cell r="E874">
            <v>116</v>
          </cell>
          <cell r="F874">
            <v>94</v>
          </cell>
          <cell r="G874">
            <v>94</v>
          </cell>
          <cell r="H874">
            <v>94</v>
          </cell>
          <cell r="I874">
            <v>97</v>
          </cell>
          <cell r="J874">
            <v>88</v>
          </cell>
          <cell r="K874">
            <v>102</v>
          </cell>
          <cell r="L874">
            <v>95</v>
          </cell>
          <cell r="M874">
            <v>103</v>
          </cell>
        </row>
        <row r="875">
          <cell r="A875">
            <v>5183662</v>
          </cell>
          <cell r="B875">
            <v>5115924</v>
          </cell>
          <cell r="C875">
            <v>4410</v>
          </cell>
          <cell r="D875">
            <v>443778</v>
          </cell>
          <cell r="E875">
            <v>104</v>
          </cell>
          <cell r="F875">
            <v>107</v>
          </cell>
          <cell r="G875">
            <v>116</v>
          </cell>
          <cell r="H875">
            <v>115</v>
          </cell>
          <cell r="I875">
            <v>117</v>
          </cell>
          <cell r="J875">
            <v>189</v>
          </cell>
          <cell r="K875">
            <v>257</v>
          </cell>
          <cell r="L875">
            <v>220</v>
          </cell>
          <cell r="M875">
            <v>266</v>
          </cell>
        </row>
        <row r="876">
          <cell r="A876">
            <v>5184464</v>
          </cell>
          <cell r="B876">
            <v>5116325</v>
          </cell>
          <cell r="C876">
            <v>4410</v>
          </cell>
          <cell r="D876">
            <v>3651294</v>
          </cell>
          <cell r="E876">
            <v>142</v>
          </cell>
          <cell r="F876">
            <v>130</v>
          </cell>
          <cell r="G876">
            <v>120</v>
          </cell>
          <cell r="H876">
            <v>216</v>
          </cell>
          <cell r="I876">
            <v>260</v>
          </cell>
          <cell r="J876">
            <v>211</v>
          </cell>
          <cell r="K876">
            <v>186</v>
          </cell>
          <cell r="L876">
            <v>158</v>
          </cell>
          <cell r="M876">
            <v>183</v>
          </cell>
        </row>
        <row r="877">
          <cell r="A877">
            <v>5164840</v>
          </cell>
          <cell r="B877">
            <v>5106513</v>
          </cell>
          <cell r="C877">
            <v>4410</v>
          </cell>
          <cell r="D877">
            <v>32997471</v>
          </cell>
          <cell r="E877">
            <v>144</v>
          </cell>
          <cell r="F877">
            <v>77</v>
          </cell>
          <cell r="G877">
            <v>254</v>
          </cell>
          <cell r="H877">
            <v>98</v>
          </cell>
          <cell r="I877">
            <v>131</v>
          </cell>
          <cell r="J877">
            <v>167</v>
          </cell>
          <cell r="K877">
            <v>133</v>
          </cell>
          <cell r="L877">
            <v>232</v>
          </cell>
          <cell r="M877">
            <v>97</v>
          </cell>
        </row>
        <row r="878">
          <cell r="A878">
            <v>5164502</v>
          </cell>
          <cell r="B878">
            <v>5106344</v>
          </cell>
          <cell r="C878">
            <v>4410</v>
          </cell>
          <cell r="D878">
            <v>31981487</v>
          </cell>
          <cell r="E878">
            <v>32</v>
          </cell>
          <cell r="F878">
            <v>33</v>
          </cell>
          <cell r="G878">
            <v>145</v>
          </cell>
          <cell r="H878">
            <v>60</v>
          </cell>
          <cell r="I878">
            <v>75</v>
          </cell>
          <cell r="J878">
            <v>123</v>
          </cell>
          <cell r="K878">
            <v>168</v>
          </cell>
          <cell r="L878">
            <v>97</v>
          </cell>
          <cell r="M878">
            <v>141</v>
          </cell>
        </row>
        <row r="879">
          <cell r="A879">
            <v>5164488</v>
          </cell>
          <cell r="B879">
            <v>5106337</v>
          </cell>
          <cell r="C879">
            <v>4410</v>
          </cell>
          <cell r="D879">
            <v>31116222</v>
          </cell>
          <cell r="E879">
            <v>344</v>
          </cell>
          <cell r="F879">
            <v>152</v>
          </cell>
          <cell r="G879">
            <v>148</v>
          </cell>
          <cell r="H879">
            <v>144</v>
          </cell>
          <cell r="I879">
            <v>213</v>
          </cell>
          <cell r="J879">
            <v>164</v>
          </cell>
          <cell r="K879">
            <v>177</v>
          </cell>
          <cell r="L879">
            <v>176</v>
          </cell>
          <cell r="M879">
            <v>177</v>
          </cell>
        </row>
        <row r="880">
          <cell r="A880">
            <v>5164474</v>
          </cell>
          <cell r="B880">
            <v>5106330</v>
          </cell>
          <cell r="C880">
            <v>4410</v>
          </cell>
          <cell r="D880">
            <v>31116220</v>
          </cell>
          <cell r="E880">
            <v>84</v>
          </cell>
          <cell r="F880">
            <v>6</v>
          </cell>
          <cell r="G880">
            <v>9</v>
          </cell>
          <cell r="H880">
            <v>4</v>
          </cell>
          <cell r="I880">
            <v>9</v>
          </cell>
          <cell r="J880">
            <v>94</v>
          </cell>
          <cell r="K880">
            <v>35</v>
          </cell>
          <cell r="L880">
            <v>338</v>
          </cell>
          <cell r="M880">
            <v>230</v>
          </cell>
        </row>
        <row r="881">
          <cell r="A881">
            <v>5184036</v>
          </cell>
          <cell r="B881">
            <v>5116111</v>
          </cell>
          <cell r="C881">
            <v>4410</v>
          </cell>
          <cell r="D881">
            <v>31987902</v>
          </cell>
          <cell r="E881">
            <v>208</v>
          </cell>
          <cell r="F881">
            <v>186</v>
          </cell>
          <cell r="G881">
            <v>184</v>
          </cell>
          <cell r="H881">
            <v>190</v>
          </cell>
          <cell r="I881">
            <v>213</v>
          </cell>
          <cell r="J881">
            <v>186</v>
          </cell>
          <cell r="K881">
            <v>189</v>
          </cell>
          <cell r="L881">
            <v>199</v>
          </cell>
          <cell r="M881">
            <v>217</v>
          </cell>
        </row>
        <row r="882">
          <cell r="A882">
            <v>5164470</v>
          </cell>
          <cell r="B882">
            <v>5106328</v>
          </cell>
          <cell r="C882">
            <v>4410</v>
          </cell>
          <cell r="D882">
            <v>3519578</v>
          </cell>
          <cell r="E882">
            <v>287</v>
          </cell>
          <cell r="F882">
            <v>234</v>
          </cell>
          <cell r="G882">
            <v>111</v>
          </cell>
          <cell r="H882">
            <v>297</v>
          </cell>
          <cell r="I882">
            <v>220</v>
          </cell>
          <cell r="J882">
            <v>201</v>
          </cell>
          <cell r="K882">
            <v>240</v>
          </cell>
          <cell r="L882">
            <v>206</v>
          </cell>
          <cell r="M882">
            <v>210</v>
          </cell>
        </row>
        <row r="883">
          <cell r="A883">
            <v>5164428</v>
          </cell>
          <cell r="B883">
            <v>5106307</v>
          </cell>
          <cell r="C883">
            <v>4410</v>
          </cell>
          <cell r="D883">
            <v>3530549</v>
          </cell>
          <cell r="E883">
            <v>162</v>
          </cell>
          <cell r="F883">
            <v>137</v>
          </cell>
          <cell r="G883">
            <v>132</v>
          </cell>
          <cell r="H883">
            <v>230</v>
          </cell>
          <cell r="I883">
            <v>207</v>
          </cell>
          <cell r="J883">
            <v>158</v>
          </cell>
          <cell r="K883">
            <v>170</v>
          </cell>
          <cell r="L883">
            <v>176</v>
          </cell>
          <cell r="M883">
            <v>189</v>
          </cell>
        </row>
        <row r="884">
          <cell r="A884">
            <v>5164472</v>
          </cell>
          <cell r="B884">
            <v>5106329</v>
          </cell>
          <cell r="C884">
            <v>4410</v>
          </cell>
          <cell r="D884">
            <v>10409345</v>
          </cell>
          <cell r="E884">
            <v>220</v>
          </cell>
          <cell r="F884">
            <v>276</v>
          </cell>
          <cell r="G884">
            <v>185</v>
          </cell>
          <cell r="H884">
            <v>195</v>
          </cell>
          <cell r="I884">
            <v>213</v>
          </cell>
          <cell r="J884">
            <v>204</v>
          </cell>
          <cell r="K884">
            <v>200</v>
          </cell>
          <cell r="L884">
            <v>182</v>
          </cell>
          <cell r="M884">
            <v>186</v>
          </cell>
        </row>
        <row r="885">
          <cell r="A885">
            <v>5164486</v>
          </cell>
          <cell r="B885">
            <v>5106336</v>
          </cell>
          <cell r="C885">
            <v>4410</v>
          </cell>
          <cell r="D885">
            <v>1692062</v>
          </cell>
          <cell r="E885">
            <v>146</v>
          </cell>
          <cell r="F885">
            <v>0</v>
          </cell>
          <cell r="G885">
            <v>145</v>
          </cell>
          <cell r="H885">
            <v>146</v>
          </cell>
          <cell r="I885">
            <v>153</v>
          </cell>
          <cell r="J885">
            <v>135</v>
          </cell>
          <cell r="K885">
            <v>179</v>
          </cell>
          <cell r="L885">
            <v>68</v>
          </cell>
          <cell r="M885">
            <v>119</v>
          </cell>
        </row>
        <row r="886">
          <cell r="A886">
            <v>5164398</v>
          </cell>
          <cell r="B886">
            <v>5106292</v>
          </cell>
          <cell r="C886">
            <v>4410</v>
          </cell>
          <cell r="D886">
            <v>218322</v>
          </cell>
          <cell r="E886">
            <v>226</v>
          </cell>
          <cell r="F886">
            <v>195</v>
          </cell>
          <cell r="G886">
            <v>220</v>
          </cell>
          <cell r="H886">
            <v>223</v>
          </cell>
          <cell r="I886">
            <v>242</v>
          </cell>
          <cell r="J886">
            <v>224</v>
          </cell>
          <cell r="K886">
            <v>232</v>
          </cell>
          <cell r="L886">
            <v>212</v>
          </cell>
          <cell r="M886">
            <v>117</v>
          </cell>
        </row>
        <row r="887">
          <cell r="A887">
            <v>5164400</v>
          </cell>
          <cell r="B887">
            <v>5106293</v>
          </cell>
          <cell r="C887">
            <v>4410</v>
          </cell>
          <cell r="D887">
            <v>209721</v>
          </cell>
          <cell r="E887">
            <v>283</v>
          </cell>
          <cell r="F887">
            <v>250</v>
          </cell>
          <cell r="G887">
            <v>310</v>
          </cell>
          <cell r="H887">
            <v>196</v>
          </cell>
          <cell r="I887">
            <v>268</v>
          </cell>
          <cell r="J887">
            <v>211</v>
          </cell>
          <cell r="K887">
            <v>939</v>
          </cell>
          <cell r="L887">
            <v>201</v>
          </cell>
          <cell r="M887">
            <v>229</v>
          </cell>
        </row>
        <row r="888">
          <cell r="A888">
            <v>5164498</v>
          </cell>
          <cell r="B888">
            <v>5106342</v>
          </cell>
          <cell r="C888">
            <v>4410</v>
          </cell>
          <cell r="D888">
            <v>157302</v>
          </cell>
          <cell r="E888">
            <v>66</v>
          </cell>
          <cell r="F888">
            <v>35</v>
          </cell>
          <cell r="G888">
            <v>127</v>
          </cell>
          <cell r="H888">
            <v>184</v>
          </cell>
          <cell r="I888">
            <v>212</v>
          </cell>
          <cell r="J888">
            <v>197</v>
          </cell>
          <cell r="K888">
            <v>170</v>
          </cell>
          <cell r="L888">
            <v>148</v>
          </cell>
          <cell r="M888">
            <v>128</v>
          </cell>
        </row>
        <row r="889">
          <cell r="A889">
            <v>5164478</v>
          </cell>
          <cell r="B889">
            <v>5106332</v>
          </cell>
          <cell r="C889">
            <v>4410</v>
          </cell>
          <cell r="D889">
            <v>156841</v>
          </cell>
          <cell r="E889">
            <v>265</v>
          </cell>
          <cell r="F889">
            <v>209</v>
          </cell>
          <cell r="G889">
            <v>237</v>
          </cell>
          <cell r="H889">
            <v>226</v>
          </cell>
          <cell r="I889">
            <v>227</v>
          </cell>
          <cell r="J889">
            <v>223</v>
          </cell>
          <cell r="K889">
            <v>252</v>
          </cell>
          <cell r="L889">
            <v>257</v>
          </cell>
          <cell r="M889">
            <v>244</v>
          </cell>
        </row>
        <row r="890">
          <cell r="A890">
            <v>5183910</v>
          </cell>
          <cell r="B890">
            <v>5116048</v>
          </cell>
          <cell r="C890">
            <v>4410</v>
          </cell>
          <cell r="D890">
            <v>358969</v>
          </cell>
          <cell r="E890">
            <v>87</v>
          </cell>
          <cell r="F890">
            <v>109</v>
          </cell>
          <cell r="G890">
            <v>106</v>
          </cell>
          <cell r="H890">
            <v>213</v>
          </cell>
          <cell r="I890">
            <v>150</v>
          </cell>
          <cell r="J890">
            <v>178</v>
          </cell>
          <cell r="K890">
            <v>100</v>
          </cell>
          <cell r="L890">
            <v>125</v>
          </cell>
          <cell r="M890">
            <v>97</v>
          </cell>
        </row>
        <row r="891">
          <cell r="A891">
            <v>5184530</v>
          </cell>
          <cell r="B891">
            <v>5116358</v>
          </cell>
          <cell r="C891">
            <v>4410</v>
          </cell>
          <cell r="D891">
            <v>16008613</v>
          </cell>
          <cell r="E891">
            <v>341</v>
          </cell>
          <cell r="F891">
            <v>322</v>
          </cell>
          <cell r="G891">
            <v>298</v>
          </cell>
          <cell r="H891">
            <v>295</v>
          </cell>
          <cell r="I891">
            <v>300</v>
          </cell>
          <cell r="J891">
            <v>181</v>
          </cell>
          <cell r="K891">
            <v>0</v>
          </cell>
          <cell r="L891">
            <v>219</v>
          </cell>
          <cell r="M891">
            <v>219</v>
          </cell>
        </row>
        <row r="892">
          <cell r="A892">
            <v>5184040</v>
          </cell>
          <cell r="B892">
            <v>5116113</v>
          </cell>
          <cell r="C892">
            <v>4410</v>
          </cell>
          <cell r="D892">
            <v>16005829</v>
          </cell>
          <cell r="E892">
            <v>219</v>
          </cell>
          <cell r="F892">
            <v>204</v>
          </cell>
          <cell r="G892">
            <v>198</v>
          </cell>
          <cell r="H892">
            <v>189</v>
          </cell>
          <cell r="I892">
            <v>157</v>
          </cell>
          <cell r="J892">
            <v>137</v>
          </cell>
          <cell r="K892">
            <v>141</v>
          </cell>
          <cell r="L892">
            <v>132</v>
          </cell>
          <cell r="M892">
            <v>159</v>
          </cell>
        </row>
        <row r="893">
          <cell r="A893">
            <v>5164476</v>
          </cell>
          <cell r="B893">
            <v>5106331</v>
          </cell>
          <cell r="C893">
            <v>4410</v>
          </cell>
          <cell r="D893">
            <v>16005871</v>
          </cell>
          <cell r="E893">
            <v>229</v>
          </cell>
          <cell r="F893">
            <v>150</v>
          </cell>
          <cell r="G893">
            <v>226</v>
          </cell>
          <cell r="H893">
            <v>166</v>
          </cell>
          <cell r="I893">
            <v>149</v>
          </cell>
          <cell r="J893">
            <v>147</v>
          </cell>
          <cell r="K893">
            <v>156</v>
          </cell>
          <cell r="L893">
            <v>155</v>
          </cell>
          <cell r="M893">
            <v>152</v>
          </cell>
        </row>
        <row r="894">
          <cell r="A894">
            <v>5164846</v>
          </cell>
          <cell r="B894">
            <v>5106516</v>
          </cell>
          <cell r="C894">
            <v>4410</v>
          </cell>
          <cell r="D894">
            <v>31988589</v>
          </cell>
          <cell r="E894">
            <v>172</v>
          </cell>
          <cell r="F894">
            <v>152</v>
          </cell>
          <cell r="G894">
            <v>148</v>
          </cell>
          <cell r="H894">
            <v>144</v>
          </cell>
          <cell r="I894">
            <v>213</v>
          </cell>
          <cell r="J894">
            <v>68</v>
          </cell>
          <cell r="K894">
            <v>83</v>
          </cell>
          <cell r="L894">
            <v>77</v>
          </cell>
          <cell r="M894">
            <v>74</v>
          </cell>
        </row>
        <row r="895">
          <cell r="A895">
            <v>5164854</v>
          </cell>
          <cell r="B895">
            <v>5106520</v>
          </cell>
          <cell r="C895">
            <v>4410</v>
          </cell>
          <cell r="D895">
            <v>10279394</v>
          </cell>
          <cell r="E895">
            <v>420</v>
          </cell>
          <cell r="F895">
            <v>367</v>
          </cell>
          <cell r="G895">
            <v>315</v>
          </cell>
          <cell r="H895">
            <v>290</v>
          </cell>
          <cell r="I895">
            <v>291</v>
          </cell>
          <cell r="J895">
            <v>262</v>
          </cell>
          <cell r="K895">
            <v>284</v>
          </cell>
          <cell r="L895">
            <v>275</v>
          </cell>
          <cell r="M895">
            <v>276</v>
          </cell>
        </row>
        <row r="896">
          <cell r="A896">
            <v>5164480</v>
          </cell>
          <cell r="B896">
            <v>5106333</v>
          </cell>
          <cell r="C896">
            <v>4410</v>
          </cell>
          <cell r="D896">
            <v>1900725</v>
          </cell>
          <cell r="E896">
            <v>123</v>
          </cell>
          <cell r="F896">
            <v>43</v>
          </cell>
          <cell r="G896">
            <v>12</v>
          </cell>
          <cell r="H896">
            <v>19</v>
          </cell>
          <cell r="I896">
            <v>79</v>
          </cell>
          <cell r="J896">
            <v>0</v>
          </cell>
          <cell r="K896">
            <v>34</v>
          </cell>
          <cell r="L896">
            <v>8</v>
          </cell>
          <cell r="M896">
            <v>9</v>
          </cell>
        </row>
        <row r="897">
          <cell r="A897">
            <v>5184486</v>
          </cell>
          <cell r="B897">
            <v>5116336</v>
          </cell>
          <cell r="C897">
            <v>4410</v>
          </cell>
          <cell r="D897">
            <v>1616529</v>
          </cell>
          <cell r="E897">
            <v>193</v>
          </cell>
          <cell r="F897">
            <v>157</v>
          </cell>
          <cell r="G897">
            <v>174</v>
          </cell>
          <cell r="H897">
            <v>173</v>
          </cell>
          <cell r="I897">
            <v>189</v>
          </cell>
          <cell r="J897">
            <v>161</v>
          </cell>
          <cell r="K897">
            <v>175</v>
          </cell>
          <cell r="L897">
            <v>164</v>
          </cell>
          <cell r="M897">
            <v>194</v>
          </cell>
        </row>
        <row r="898">
          <cell r="A898">
            <v>5164484</v>
          </cell>
          <cell r="B898">
            <v>5106335</v>
          </cell>
          <cell r="C898">
            <v>4410</v>
          </cell>
          <cell r="D898">
            <v>1691804</v>
          </cell>
          <cell r="E898">
            <v>215</v>
          </cell>
          <cell r="F898">
            <v>174</v>
          </cell>
          <cell r="G898">
            <v>181</v>
          </cell>
          <cell r="H898">
            <v>195</v>
          </cell>
          <cell r="I898">
            <v>230</v>
          </cell>
          <cell r="J898">
            <v>198</v>
          </cell>
          <cell r="K898">
            <v>194</v>
          </cell>
          <cell r="L898">
            <v>184</v>
          </cell>
          <cell r="M898">
            <v>116</v>
          </cell>
        </row>
        <row r="899">
          <cell r="A899">
            <v>5164396</v>
          </cell>
          <cell r="B899">
            <v>5106291</v>
          </cell>
          <cell r="C899">
            <v>4410</v>
          </cell>
          <cell r="D899">
            <v>1691868</v>
          </cell>
          <cell r="E899">
            <v>223</v>
          </cell>
          <cell r="F899">
            <v>187</v>
          </cell>
          <cell r="G899">
            <v>193</v>
          </cell>
          <cell r="H899">
            <v>197</v>
          </cell>
          <cell r="I899">
            <v>196</v>
          </cell>
          <cell r="J899">
            <v>188</v>
          </cell>
          <cell r="K899">
            <v>500</v>
          </cell>
          <cell r="L899">
            <v>165</v>
          </cell>
          <cell r="M899">
            <v>150</v>
          </cell>
        </row>
        <row r="900">
          <cell r="A900">
            <v>5164482</v>
          </cell>
          <cell r="B900">
            <v>5106334</v>
          </cell>
          <cell r="C900">
            <v>4410</v>
          </cell>
          <cell r="D900">
            <v>1728799</v>
          </cell>
          <cell r="E900">
            <v>179</v>
          </cell>
          <cell r="F900">
            <v>162</v>
          </cell>
          <cell r="G900">
            <v>175</v>
          </cell>
          <cell r="H900">
            <v>180</v>
          </cell>
          <cell r="I900">
            <v>206</v>
          </cell>
          <cell r="J900">
            <v>180</v>
          </cell>
          <cell r="K900">
            <v>167</v>
          </cell>
          <cell r="L900">
            <v>186</v>
          </cell>
          <cell r="M900">
            <v>219</v>
          </cell>
        </row>
        <row r="901">
          <cell r="A901">
            <v>5184022</v>
          </cell>
          <cell r="B901">
            <v>5116104</v>
          </cell>
          <cell r="C901">
            <v>4410</v>
          </cell>
          <cell r="D901">
            <v>1730273</v>
          </cell>
          <cell r="E901">
            <v>189</v>
          </cell>
          <cell r="F901">
            <v>149</v>
          </cell>
          <cell r="G901">
            <v>163</v>
          </cell>
          <cell r="H901">
            <v>152</v>
          </cell>
          <cell r="I901">
            <v>161</v>
          </cell>
          <cell r="J901">
            <v>133</v>
          </cell>
          <cell r="K901">
            <v>135</v>
          </cell>
          <cell r="L901">
            <v>130</v>
          </cell>
          <cell r="M901">
            <v>134</v>
          </cell>
        </row>
        <row r="902">
          <cell r="A902">
            <v>5184508</v>
          </cell>
          <cell r="B902">
            <v>5116347</v>
          </cell>
          <cell r="C902">
            <v>4410</v>
          </cell>
          <cell r="D902">
            <v>3306160</v>
          </cell>
          <cell r="E902">
            <v>269</v>
          </cell>
          <cell r="F902">
            <v>184</v>
          </cell>
          <cell r="G902">
            <v>249</v>
          </cell>
          <cell r="H902">
            <v>202</v>
          </cell>
          <cell r="I902">
            <v>240</v>
          </cell>
          <cell r="J902">
            <v>442</v>
          </cell>
          <cell r="K902">
            <v>221</v>
          </cell>
          <cell r="L902">
            <v>191</v>
          </cell>
          <cell r="M902">
            <v>205</v>
          </cell>
        </row>
        <row r="903">
          <cell r="A903">
            <v>5183954</v>
          </cell>
          <cell r="B903">
            <v>5116070</v>
          </cell>
          <cell r="C903">
            <v>4410</v>
          </cell>
          <cell r="D903">
            <v>6826851</v>
          </cell>
          <cell r="E903">
            <v>214</v>
          </cell>
          <cell r="F903">
            <v>200</v>
          </cell>
          <cell r="G903">
            <v>206</v>
          </cell>
          <cell r="H903">
            <v>159</v>
          </cell>
          <cell r="I903">
            <v>163</v>
          </cell>
          <cell r="J903">
            <v>54</v>
          </cell>
          <cell r="K903">
            <v>170</v>
          </cell>
          <cell r="L903">
            <v>26</v>
          </cell>
          <cell r="M903">
            <v>228</v>
          </cell>
        </row>
        <row r="904">
          <cell r="A904">
            <v>5164830</v>
          </cell>
          <cell r="B904">
            <v>5106508</v>
          </cell>
          <cell r="C904">
            <v>4410</v>
          </cell>
          <cell r="D904">
            <v>2182722</v>
          </cell>
          <cell r="E904">
            <v>160</v>
          </cell>
          <cell r="F904">
            <v>122</v>
          </cell>
          <cell r="G904">
            <v>124</v>
          </cell>
          <cell r="H904">
            <v>128</v>
          </cell>
          <cell r="I904">
            <v>136</v>
          </cell>
          <cell r="J904">
            <v>113</v>
          </cell>
          <cell r="K904">
            <v>131</v>
          </cell>
          <cell r="L904">
            <v>136</v>
          </cell>
          <cell r="M904">
            <v>132</v>
          </cell>
        </row>
        <row r="905">
          <cell r="A905">
            <v>5164852</v>
          </cell>
          <cell r="B905">
            <v>5106519</v>
          </cell>
          <cell r="C905">
            <v>4410</v>
          </cell>
          <cell r="D905">
            <v>2101213</v>
          </cell>
          <cell r="E905">
            <v>333</v>
          </cell>
          <cell r="F905">
            <v>274</v>
          </cell>
          <cell r="G905">
            <v>302</v>
          </cell>
          <cell r="H905">
            <v>261</v>
          </cell>
          <cell r="I905">
            <v>297</v>
          </cell>
          <cell r="J905">
            <v>249</v>
          </cell>
          <cell r="K905">
            <v>270</v>
          </cell>
          <cell r="L905">
            <v>280</v>
          </cell>
          <cell r="M905">
            <v>290</v>
          </cell>
        </row>
        <row r="906">
          <cell r="A906">
            <v>5164834</v>
          </cell>
          <cell r="B906">
            <v>5106510</v>
          </cell>
          <cell r="C906">
            <v>4410</v>
          </cell>
          <cell r="D906">
            <v>2197971</v>
          </cell>
          <cell r="E906">
            <v>140</v>
          </cell>
          <cell r="F906">
            <v>254</v>
          </cell>
          <cell r="G906">
            <v>129</v>
          </cell>
          <cell r="H906">
            <v>106</v>
          </cell>
          <cell r="I906">
            <v>117</v>
          </cell>
          <cell r="J906">
            <v>112</v>
          </cell>
          <cell r="K906">
            <v>89</v>
          </cell>
          <cell r="L906">
            <v>142</v>
          </cell>
          <cell r="M906">
            <v>143</v>
          </cell>
        </row>
        <row r="907">
          <cell r="A907">
            <v>5164850</v>
          </cell>
          <cell r="B907">
            <v>5106518</v>
          </cell>
          <cell r="C907">
            <v>4410</v>
          </cell>
          <cell r="D907">
            <v>2196750</v>
          </cell>
          <cell r="E907">
            <v>375</v>
          </cell>
          <cell r="F907">
            <v>283</v>
          </cell>
          <cell r="G907">
            <v>290</v>
          </cell>
          <cell r="H907">
            <v>289</v>
          </cell>
          <cell r="I907">
            <v>330</v>
          </cell>
          <cell r="J907">
            <v>287</v>
          </cell>
          <cell r="K907">
            <v>309</v>
          </cell>
          <cell r="L907">
            <v>295</v>
          </cell>
          <cell r="M907">
            <v>305</v>
          </cell>
        </row>
        <row r="908">
          <cell r="A908">
            <v>5164492</v>
          </cell>
          <cell r="B908">
            <v>5106339</v>
          </cell>
          <cell r="C908">
            <v>4410</v>
          </cell>
          <cell r="D908">
            <v>1752876</v>
          </cell>
          <cell r="E908">
            <v>215</v>
          </cell>
          <cell r="F908">
            <v>195</v>
          </cell>
          <cell r="G908">
            <v>221</v>
          </cell>
          <cell r="H908">
            <v>194</v>
          </cell>
          <cell r="I908">
            <v>175</v>
          </cell>
          <cell r="J908">
            <v>147</v>
          </cell>
          <cell r="K908">
            <v>183</v>
          </cell>
          <cell r="L908">
            <v>179</v>
          </cell>
          <cell r="M908">
            <v>191</v>
          </cell>
        </row>
        <row r="909">
          <cell r="A909">
            <v>5184034</v>
          </cell>
          <cell r="B909">
            <v>5116110</v>
          </cell>
          <cell r="C909">
            <v>4410</v>
          </cell>
          <cell r="D909">
            <v>3360635</v>
          </cell>
          <cell r="E909">
            <v>329</v>
          </cell>
          <cell r="F909">
            <v>265</v>
          </cell>
          <cell r="G909">
            <v>299</v>
          </cell>
          <cell r="H909">
            <v>286</v>
          </cell>
          <cell r="I909">
            <v>307</v>
          </cell>
          <cell r="J909">
            <v>261</v>
          </cell>
          <cell r="K909">
            <v>295</v>
          </cell>
          <cell r="L909">
            <v>235</v>
          </cell>
          <cell r="M909">
            <v>351</v>
          </cell>
        </row>
        <row r="910">
          <cell r="A910">
            <v>5184038</v>
          </cell>
          <cell r="B910">
            <v>5116112</v>
          </cell>
          <cell r="C910">
            <v>4410</v>
          </cell>
          <cell r="D910">
            <v>3366515</v>
          </cell>
          <cell r="E910">
            <v>177</v>
          </cell>
          <cell r="F910">
            <v>153</v>
          </cell>
          <cell r="G910">
            <v>162</v>
          </cell>
          <cell r="H910">
            <v>157</v>
          </cell>
          <cell r="I910">
            <v>158</v>
          </cell>
          <cell r="J910">
            <v>149</v>
          </cell>
          <cell r="K910">
            <v>162</v>
          </cell>
          <cell r="L910">
            <v>167</v>
          </cell>
          <cell r="M910">
            <v>170</v>
          </cell>
        </row>
        <row r="911">
          <cell r="A911">
            <v>5184066</v>
          </cell>
          <cell r="B911">
            <v>5116126</v>
          </cell>
          <cell r="C911">
            <v>4410</v>
          </cell>
          <cell r="D911">
            <v>2206650</v>
          </cell>
          <cell r="E911">
            <v>218</v>
          </cell>
          <cell r="F911">
            <v>148</v>
          </cell>
          <cell r="G911">
            <v>152</v>
          </cell>
          <cell r="H911">
            <v>170</v>
          </cell>
          <cell r="I911">
            <v>175</v>
          </cell>
          <cell r="J911">
            <v>142</v>
          </cell>
          <cell r="K911">
            <v>126</v>
          </cell>
          <cell r="L911">
            <v>112</v>
          </cell>
          <cell r="M911">
            <v>119</v>
          </cell>
        </row>
        <row r="912">
          <cell r="A912">
            <v>5183998</v>
          </cell>
          <cell r="B912">
            <v>5116092</v>
          </cell>
          <cell r="C912">
            <v>4410</v>
          </cell>
          <cell r="D912">
            <v>7285289</v>
          </cell>
          <cell r="E912">
            <v>106</v>
          </cell>
          <cell r="F912">
            <v>104</v>
          </cell>
          <cell r="G912">
            <v>192</v>
          </cell>
          <cell r="H912">
            <v>108</v>
          </cell>
          <cell r="I912">
            <v>107</v>
          </cell>
          <cell r="J912">
            <v>92</v>
          </cell>
          <cell r="K912">
            <v>89</v>
          </cell>
          <cell r="L912">
            <v>74</v>
          </cell>
          <cell r="M912">
            <v>90</v>
          </cell>
        </row>
        <row r="913">
          <cell r="A913">
            <v>5164836</v>
          </cell>
          <cell r="B913">
            <v>5106511</v>
          </cell>
          <cell r="C913">
            <v>4410</v>
          </cell>
          <cell r="D913">
            <v>7286761</v>
          </cell>
          <cell r="E913">
            <v>134</v>
          </cell>
          <cell r="F913">
            <v>107</v>
          </cell>
          <cell r="G913">
            <v>118</v>
          </cell>
          <cell r="H913">
            <v>106</v>
          </cell>
          <cell r="I913">
            <v>103</v>
          </cell>
          <cell r="J913">
            <v>114</v>
          </cell>
          <cell r="K913">
            <v>119</v>
          </cell>
          <cell r="L913">
            <v>105</v>
          </cell>
          <cell r="M913">
            <v>108</v>
          </cell>
        </row>
        <row r="914">
          <cell r="A914">
            <v>5164848</v>
          </cell>
          <cell r="B914">
            <v>5106517</v>
          </cell>
          <cell r="C914">
            <v>4410</v>
          </cell>
          <cell r="D914">
            <v>7286813</v>
          </cell>
          <cell r="E914">
            <v>306</v>
          </cell>
          <cell r="F914">
            <v>478</v>
          </cell>
          <cell r="G914">
            <v>257</v>
          </cell>
          <cell r="H914">
            <v>172</v>
          </cell>
          <cell r="I914">
            <v>134</v>
          </cell>
          <cell r="J914">
            <v>128</v>
          </cell>
          <cell r="K914">
            <v>128</v>
          </cell>
          <cell r="L914">
            <v>120</v>
          </cell>
          <cell r="M914">
            <v>209</v>
          </cell>
        </row>
        <row r="915">
          <cell r="A915">
            <v>5164838</v>
          </cell>
          <cell r="B915">
            <v>5106512</v>
          </cell>
          <cell r="C915">
            <v>4410</v>
          </cell>
          <cell r="D915">
            <v>7286515</v>
          </cell>
          <cell r="E915">
            <v>221</v>
          </cell>
          <cell r="F915">
            <v>174</v>
          </cell>
          <cell r="G915">
            <v>163</v>
          </cell>
          <cell r="H915">
            <v>164</v>
          </cell>
          <cell r="I915">
            <v>177</v>
          </cell>
          <cell r="J915">
            <v>169</v>
          </cell>
          <cell r="K915">
            <v>182</v>
          </cell>
          <cell r="L915">
            <v>172</v>
          </cell>
          <cell r="M915">
            <v>214</v>
          </cell>
        </row>
        <row r="916">
          <cell r="A916">
            <v>5164500</v>
          </cell>
          <cell r="B916">
            <v>5106343</v>
          </cell>
          <cell r="C916">
            <v>4410</v>
          </cell>
          <cell r="D916">
            <v>7285279</v>
          </cell>
          <cell r="E916">
            <v>293</v>
          </cell>
          <cell r="F916">
            <v>335</v>
          </cell>
          <cell r="G916">
            <v>401</v>
          </cell>
          <cell r="H916">
            <v>335</v>
          </cell>
          <cell r="I916">
            <v>365</v>
          </cell>
          <cell r="J916">
            <v>325</v>
          </cell>
          <cell r="K916">
            <v>358</v>
          </cell>
          <cell r="L916">
            <v>361</v>
          </cell>
          <cell r="M916">
            <v>365</v>
          </cell>
        </row>
        <row r="917">
          <cell r="A917">
            <v>5184044</v>
          </cell>
          <cell r="B917">
            <v>5116115</v>
          </cell>
          <cell r="C917">
            <v>4410</v>
          </cell>
          <cell r="D917">
            <v>7725827</v>
          </cell>
          <cell r="E917">
            <v>150</v>
          </cell>
          <cell r="F917">
            <v>114</v>
          </cell>
          <cell r="G917">
            <v>134</v>
          </cell>
          <cell r="H917">
            <v>126</v>
          </cell>
          <cell r="I917">
            <v>123</v>
          </cell>
          <cell r="J917">
            <v>146</v>
          </cell>
          <cell r="K917">
            <v>156</v>
          </cell>
          <cell r="L917">
            <v>133</v>
          </cell>
          <cell r="M917">
            <v>127</v>
          </cell>
        </row>
        <row r="918">
          <cell r="A918">
            <v>5164842</v>
          </cell>
          <cell r="B918">
            <v>5106514</v>
          </cell>
          <cell r="C918">
            <v>4410</v>
          </cell>
          <cell r="D918">
            <v>18490459</v>
          </cell>
          <cell r="E918">
            <v>314</v>
          </cell>
          <cell r="F918">
            <v>248</v>
          </cell>
          <cell r="G918">
            <v>271</v>
          </cell>
          <cell r="H918">
            <v>254</v>
          </cell>
          <cell r="I918">
            <v>279</v>
          </cell>
          <cell r="J918">
            <v>285</v>
          </cell>
          <cell r="K918">
            <v>306</v>
          </cell>
          <cell r="L918">
            <v>290</v>
          </cell>
          <cell r="M918">
            <v>288</v>
          </cell>
        </row>
        <row r="919">
          <cell r="A919">
            <v>5164494</v>
          </cell>
          <cell r="B919">
            <v>5106340</v>
          </cell>
          <cell r="C919">
            <v>4410</v>
          </cell>
          <cell r="D919">
            <v>15961978</v>
          </cell>
          <cell r="E919">
            <v>283</v>
          </cell>
          <cell r="F919">
            <v>253</v>
          </cell>
          <cell r="G919">
            <v>266</v>
          </cell>
          <cell r="H919">
            <v>242</v>
          </cell>
          <cell r="I919">
            <v>279</v>
          </cell>
          <cell r="J919">
            <v>234</v>
          </cell>
          <cell r="K919">
            <v>272</v>
          </cell>
          <cell r="L919">
            <v>253</v>
          </cell>
          <cell r="M919">
            <v>230</v>
          </cell>
        </row>
        <row r="920">
          <cell r="A920">
            <v>5164414</v>
          </cell>
          <cell r="B920">
            <v>5106300</v>
          </cell>
          <cell r="C920">
            <v>4410</v>
          </cell>
          <cell r="D920">
            <v>2511585</v>
          </cell>
          <cell r="E920">
            <v>157</v>
          </cell>
          <cell r="F920">
            <v>128</v>
          </cell>
          <cell r="G920">
            <v>138</v>
          </cell>
          <cell r="H920">
            <v>133</v>
          </cell>
          <cell r="I920">
            <v>134</v>
          </cell>
          <cell r="J920">
            <v>120</v>
          </cell>
          <cell r="K920">
            <v>130</v>
          </cell>
          <cell r="L920">
            <v>118</v>
          </cell>
          <cell r="M920">
            <v>129</v>
          </cell>
        </row>
        <row r="921">
          <cell r="A921">
            <v>5164412</v>
          </cell>
          <cell r="B921">
            <v>5106299</v>
          </cell>
          <cell r="C921">
            <v>4410</v>
          </cell>
          <cell r="D921">
            <v>2511559</v>
          </cell>
          <cell r="E921">
            <v>94</v>
          </cell>
          <cell r="F921">
            <v>114</v>
          </cell>
          <cell r="G921">
            <v>117</v>
          </cell>
          <cell r="H921">
            <v>80</v>
          </cell>
          <cell r="I921">
            <v>121</v>
          </cell>
          <cell r="J921">
            <v>110</v>
          </cell>
          <cell r="K921">
            <v>113</v>
          </cell>
          <cell r="L921">
            <v>103</v>
          </cell>
          <cell r="M921">
            <v>89</v>
          </cell>
        </row>
        <row r="922">
          <cell r="A922">
            <v>5164408</v>
          </cell>
          <cell r="B922">
            <v>5106297</v>
          </cell>
          <cell r="C922">
            <v>4410</v>
          </cell>
          <cell r="D922">
            <v>2511596</v>
          </cell>
          <cell r="E922">
            <v>246</v>
          </cell>
          <cell r="F922">
            <v>212</v>
          </cell>
          <cell r="G922">
            <v>217</v>
          </cell>
          <cell r="H922">
            <v>222</v>
          </cell>
          <cell r="I922">
            <v>233</v>
          </cell>
          <cell r="J922">
            <v>218</v>
          </cell>
          <cell r="K922">
            <v>229</v>
          </cell>
          <cell r="L922">
            <v>213</v>
          </cell>
          <cell r="M922">
            <v>210</v>
          </cell>
        </row>
        <row r="923">
          <cell r="A923">
            <v>5164416</v>
          </cell>
          <cell r="B923">
            <v>5106301</v>
          </cell>
          <cell r="C923">
            <v>4410</v>
          </cell>
          <cell r="D923">
            <v>2511578</v>
          </cell>
          <cell r="E923">
            <v>165</v>
          </cell>
          <cell r="F923">
            <v>133</v>
          </cell>
          <cell r="G923">
            <v>89</v>
          </cell>
          <cell r="H923">
            <v>129</v>
          </cell>
          <cell r="I923">
            <v>126</v>
          </cell>
          <cell r="J923">
            <v>201</v>
          </cell>
          <cell r="K923">
            <v>116</v>
          </cell>
          <cell r="L923">
            <v>101</v>
          </cell>
          <cell r="M923">
            <v>108</v>
          </cell>
        </row>
        <row r="924">
          <cell r="A924">
            <v>5164418</v>
          </cell>
          <cell r="B924">
            <v>5106302</v>
          </cell>
          <cell r="C924">
            <v>4410</v>
          </cell>
          <cell r="D924">
            <v>2511603</v>
          </cell>
          <cell r="E924">
            <v>238</v>
          </cell>
          <cell r="F924">
            <v>209</v>
          </cell>
          <cell r="G924">
            <v>212</v>
          </cell>
          <cell r="H924">
            <v>225</v>
          </cell>
          <cell r="I924">
            <v>137</v>
          </cell>
          <cell r="J924">
            <v>201</v>
          </cell>
          <cell r="K924">
            <v>206</v>
          </cell>
          <cell r="L924">
            <v>199</v>
          </cell>
          <cell r="M924">
            <v>202</v>
          </cell>
        </row>
        <row r="925">
          <cell r="A925">
            <v>5164402</v>
          </cell>
          <cell r="B925">
            <v>5106294</v>
          </cell>
          <cell r="C925">
            <v>4410</v>
          </cell>
          <cell r="D925">
            <v>2511592</v>
          </cell>
          <cell r="E925">
            <v>254</v>
          </cell>
          <cell r="F925">
            <v>219</v>
          </cell>
          <cell r="G925">
            <v>203</v>
          </cell>
          <cell r="H925">
            <v>248</v>
          </cell>
          <cell r="I925">
            <v>251</v>
          </cell>
          <cell r="J925">
            <v>84</v>
          </cell>
          <cell r="K925">
            <v>163</v>
          </cell>
          <cell r="L925">
            <v>187</v>
          </cell>
          <cell r="M925">
            <v>213</v>
          </cell>
        </row>
        <row r="926">
          <cell r="A926">
            <v>5164406</v>
          </cell>
          <cell r="B926">
            <v>5106296</v>
          </cell>
          <cell r="C926">
            <v>4410</v>
          </cell>
          <cell r="D926">
            <v>2511575</v>
          </cell>
          <cell r="E926">
            <v>311</v>
          </cell>
          <cell r="F926">
            <v>274</v>
          </cell>
          <cell r="G926">
            <v>259</v>
          </cell>
          <cell r="H926">
            <v>256</v>
          </cell>
          <cell r="I926">
            <v>253</v>
          </cell>
          <cell r="J926">
            <v>90</v>
          </cell>
          <cell r="K926">
            <v>287</v>
          </cell>
          <cell r="L926">
            <v>271</v>
          </cell>
          <cell r="M926">
            <v>258</v>
          </cell>
        </row>
        <row r="927">
          <cell r="A927">
            <v>5164404</v>
          </cell>
          <cell r="B927">
            <v>5106295</v>
          </cell>
          <cell r="C927">
            <v>4410</v>
          </cell>
          <cell r="D927">
            <v>2511573</v>
          </cell>
          <cell r="E927">
            <v>77</v>
          </cell>
          <cell r="F927">
            <v>30</v>
          </cell>
          <cell r="G927">
            <v>52</v>
          </cell>
          <cell r="H927">
            <v>67</v>
          </cell>
          <cell r="I927">
            <v>77</v>
          </cell>
          <cell r="J927">
            <v>87</v>
          </cell>
          <cell r="K927">
            <v>92</v>
          </cell>
          <cell r="L927">
            <v>100</v>
          </cell>
          <cell r="M927">
            <v>113</v>
          </cell>
        </row>
        <row r="928">
          <cell r="A928">
            <v>5164420</v>
          </cell>
          <cell r="B928">
            <v>5106303</v>
          </cell>
          <cell r="C928">
            <v>4410</v>
          </cell>
          <cell r="D928">
            <v>2511600</v>
          </cell>
          <cell r="E928">
            <v>242</v>
          </cell>
          <cell r="F928">
            <v>184</v>
          </cell>
          <cell r="G928">
            <v>199</v>
          </cell>
          <cell r="H928">
            <v>201</v>
          </cell>
          <cell r="I928">
            <v>236</v>
          </cell>
          <cell r="J928">
            <v>190</v>
          </cell>
          <cell r="K928">
            <v>207</v>
          </cell>
          <cell r="L928">
            <v>200</v>
          </cell>
          <cell r="M928">
            <v>191</v>
          </cell>
        </row>
        <row r="929">
          <cell r="A929">
            <v>5164422</v>
          </cell>
          <cell r="B929">
            <v>5106304</v>
          </cell>
          <cell r="C929">
            <v>4410</v>
          </cell>
          <cell r="D929">
            <v>2511565</v>
          </cell>
          <cell r="E929">
            <v>293</v>
          </cell>
          <cell r="F929">
            <v>130</v>
          </cell>
          <cell r="G929">
            <v>170</v>
          </cell>
          <cell r="H929">
            <v>245</v>
          </cell>
          <cell r="I929">
            <v>18</v>
          </cell>
          <cell r="J929">
            <v>214</v>
          </cell>
          <cell r="K929">
            <v>83</v>
          </cell>
          <cell r="L929">
            <v>154</v>
          </cell>
          <cell r="M929">
            <v>81</v>
          </cell>
        </row>
        <row r="930">
          <cell r="A930">
            <v>5164424</v>
          </cell>
          <cell r="B930">
            <v>5106305</v>
          </cell>
          <cell r="C930">
            <v>4410</v>
          </cell>
          <cell r="D930">
            <v>2511593</v>
          </cell>
          <cell r="E930">
            <v>142</v>
          </cell>
          <cell r="F930">
            <v>115</v>
          </cell>
          <cell r="G930">
            <v>97</v>
          </cell>
          <cell r="H930">
            <v>104</v>
          </cell>
          <cell r="I930">
            <v>107</v>
          </cell>
          <cell r="J930">
            <v>88</v>
          </cell>
          <cell r="K930">
            <v>82</v>
          </cell>
          <cell r="L930">
            <v>82</v>
          </cell>
          <cell r="M930">
            <v>113</v>
          </cell>
        </row>
        <row r="931">
          <cell r="A931">
            <v>5164426</v>
          </cell>
          <cell r="B931">
            <v>5106306</v>
          </cell>
          <cell r="C931">
            <v>4410</v>
          </cell>
          <cell r="D931">
            <v>2511574</v>
          </cell>
          <cell r="E931">
            <v>194</v>
          </cell>
          <cell r="F931">
            <v>164</v>
          </cell>
          <cell r="G931">
            <v>165</v>
          </cell>
          <cell r="H931">
            <v>158</v>
          </cell>
          <cell r="I931">
            <v>171</v>
          </cell>
          <cell r="J931">
            <v>149</v>
          </cell>
          <cell r="K931">
            <v>173</v>
          </cell>
          <cell r="L931">
            <v>162</v>
          </cell>
          <cell r="M931">
            <v>165</v>
          </cell>
        </row>
        <row r="932">
          <cell r="A932">
            <v>5183976</v>
          </cell>
          <cell r="B932">
            <v>5116081</v>
          </cell>
          <cell r="C932">
            <v>4410</v>
          </cell>
          <cell r="D932">
            <v>443758</v>
          </cell>
          <cell r="E932">
            <v>390</v>
          </cell>
          <cell r="F932">
            <v>305</v>
          </cell>
          <cell r="G932">
            <v>339</v>
          </cell>
          <cell r="H932">
            <v>321</v>
          </cell>
          <cell r="I932">
            <v>333</v>
          </cell>
          <cell r="J932">
            <v>319</v>
          </cell>
          <cell r="K932">
            <v>332</v>
          </cell>
          <cell r="L932">
            <v>319</v>
          </cell>
          <cell r="M932">
            <v>327</v>
          </cell>
        </row>
        <row r="933">
          <cell r="A933">
            <v>5183932</v>
          </cell>
          <cell r="B933">
            <v>5116059</v>
          </cell>
          <cell r="C933">
            <v>4410</v>
          </cell>
          <cell r="D933">
            <v>3954342</v>
          </cell>
          <cell r="E933">
            <v>428</v>
          </cell>
          <cell r="F933">
            <v>275</v>
          </cell>
          <cell r="G933">
            <v>250</v>
          </cell>
          <cell r="H933">
            <v>270</v>
          </cell>
          <cell r="I933">
            <v>275</v>
          </cell>
          <cell r="J933">
            <v>530</v>
          </cell>
          <cell r="K933">
            <v>179</v>
          </cell>
          <cell r="L933">
            <v>285</v>
          </cell>
          <cell r="M933">
            <v>171</v>
          </cell>
        </row>
        <row r="934">
          <cell r="A934">
            <v>5164380</v>
          </cell>
          <cell r="B934">
            <v>5106283</v>
          </cell>
          <cell r="C934">
            <v>4410</v>
          </cell>
          <cell r="D934">
            <v>3642290</v>
          </cell>
          <cell r="E934">
            <v>61</v>
          </cell>
          <cell r="F934">
            <v>46</v>
          </cell>
          <cell r="G934">
            <v>189</v>
          </cell>
          <cell r="H934">
            <v>730</v>
          </cell>
          <cell r="I934">
            <v>591</v>
          </cell>
          <cell r="J934">
            <v>299</v>
          </cell>
          <cell r="K934">
            <v>326</v>
          </cell>
          <cell r="L934">
            <v>524</v>
          </cell>
          <cell r="M934">
            <v>485</v>
          </cell>
        </row>
        <row r="935">
          <cell r="A935">
            <v>5164386</v>
          </cell>
          <cell r="B935">
            <v>5106286</v>
          </cell>
          <cell r="C935">
            <v>4410</v>
          </cell>
          <cell r="D935">
            <v>3642235</v>
          </cell>
          <cell r="E935">
            <v>235</v>
          </cell>
          <cell r="F935">
            <v>172</v>
          </cell>
          <cell r="G935">
            <v>177</v>
          </cell>
          <cell r="H935">
            <v>184</v>
          </cell>
          <cell r="I935">
            <v>190</v>
          </cell>
          <cell r="J935">
            <v>309</v>
          </cell>
          <cell r="K935">
            <v>75</v>
          </cell>
          <cell r="L935">
            <v>227</v>
          </cell>
          <cell r="M935">
            <v>204</v>
          </cell>
        </row>
        <row r="936">
          <cell r="A936">
            <v>5164824</v>
          </cell>
          <cell r="B936">
            <v>5106505</v>
          </cell>
          <cell r="C936">
            <v>4410</v>
          </cell>
          <cell r="D936">
            <v>3530671</v>
          </cell>
          <cell r="E936">
            <v>170</v>
          </cell>
          <cell r="F936">
            <v>150</v>
          </cell>
          <cell r="G936">
            <v>0</v>
          </cell>
          <cell r="H936">
            <v>0</v>
          </cell>
          <cell r="I936">
            <v>368</v>
          </cell>
          <cell r="J936">
            <v>296</v>
          </cell>
          <cell r="K936">
            <v>268</v>
          </cell>
          <cell r="L936">
            <v>278</v>
          </cell>
          <cell r="M936">
            <v>85</v>
          </cell>
        </row>
        <row r="937">
          <cell r="A937">
            <v>5164516</v>
          </cell>
          <cell r="B937">
            <v>5106351</v>
          </cell>
          <cell r="C937">
            <v>4410</v>
          </cell>
          <cell r="D937">
            <v>31987898</v>
          </cell>
          <cell r="E937">
            <v>233</v>
          </cell>
          <cell r="F937">
            <v>164</v>
          </cell>
          <cell r="G937">
            <v>180</v>
          </cell>
          <cell r="H937">
            <v>197</v>
          </cell>
          <cell r="I937">
            <v>181</v>
          </cell>
          <cell r="J937">
            <v>215</v>
          </cell>
          <cell r="K937">
            <v>193</v>
          </cell>
          <cell r="L937">
            <v>203</v>
          </cell>
          <cell r="M937">
            <v>196</v>
          </cell>
        </row>
        <row r="938">
          <cell r="A938">
            <v>5164358</v>
          </cell>
          <cell r="B938">
            <v>5106272</v>
          </cell>
          <cell r="C938">
            <v>4410</v>
          </cell>
          <cell r="D938">
            <v>31987899</v>
          </cell>
          <cell r="E938">
            <v>270</v>
          </cell>
          <cell r="F938">
            <v>80</v>
          </cell>
          <cell r="G938">
            <v>77</v>
          </cell>
          <cell r="H938">
            <v>73</v>
          </cell>
          <cell r="I938">
            <v>72</v>
          </cell>
          <cell r="J938">
            <v>20</v>
          </cell>
          <cell r="K938">
            <v>45</v>
          </cell>
          <cell r="L938">
            <v>54</v>
          </cell>
          <cell r="M938">
            <v>48</v>
          </cell>
        </row>
        <row r="939">
          <cell r="A939">
            <v>5164510</v>
          </cell>
          <cell r="B939">
            <v>5106348</v>
          </cell>
          <cell r="C939">
            <v>4410</v>
          </cell>
          <cell r="D939">
            <v>3530677</v>
          </cell>
          <cell r="E939">
            <v>160</v>
          </cell>
          <cell r="F939">
            <v>136</v>
          </cell>
          <cell r="G939">
            <v>136</v>
          </cell>
          <cell r="H939">
            <v>211</v>
          </cell>
          <cell r="I939">
            <v>213</v>
          </cell>
          <cell r="J939">
            <v>222</v>
          </cell>
          <cell r="K939">
            <v>223</v>
          </cell>
          <cell r="L939">
            <v>218</v>
          </cell>
          <cell r="M939">
            <v>262</v>
          </cell>
        </row>
        <row r="940">
          <cell r="A940">
            <v>5164394</v>
          </cell>
          <cell r="B940">
            <v>5106290</v>
          </cell>
          <cell r="C940">
            <v>4410</v>
          </cell>
          <cell r="D940">
            <v>31987897</v>
          </cell>
          <cell r="E940">
            <v>1317</v>
          </cell>
          <cell r="F940">
            <v>1097</v>
          </cell>
          <cell r="G940">
            <v>1089</v>
          </cell>
          <cell r="H940">
            <v>1094</v>
          </cell>
          <cell r="I940">
            <v>1144</v>
          </cell>
          <cell r="J940">
            <v>977</v>
          </cell>
          <cell r="K940">
            <v>1072</v>
          </cell>
          <cell r="L940">
            <v>1041</v>
          </cell>
          <cell r="M940">
            <v>1130</v>
          </cell>
        </row>
        <row r="941">
          <cell r="A941">
            <v>5164376</v>
          </cell>
          <cell r="B941">
            <v>5106281</v>
          </cell>
          <cell r="C941">
            <v>4410</v>
          </cell>
          <cell r="D941">
            <v>3530654</v>
          </cell>
          <cell r="E941">
            <v>233</v>
          </cell>
          <cell r="F941">
            <v>206</v>
          </cell>
          <cell r="G941">
            <v>200</v>
          </cell>
          <cell r="H941">
            <v>189</v>
          </cell>
          <cell r="I941">
            <v>437</v>
          </cell>
          <cell r="J941">
            <v>130</v>
          </cell>
          <cell r="K941">
            <v>130</v>
          </cell>
          <cell r="L941">
            <v>128</v>
          </cell>
          <cell r="M941">
            <v>292</v>
          </cell>
        </row>
        <row r="942">
          <cell r="A942">
            <v>5164384</v>
          </cell>
          <cell r="B942">
            <v>5106285</v>
          </cell>
          <cell r="C942">
            <v>4410</v>
          </cell>
          <cell r="D942">
            <v>3360953</v>
          </cell>
          <cell r="E942">
            <v>92</v>
          </cell>
          <cell r="F942">
            <v>68</v>
          </cell>
          <cell r="G942">
            <v>68</v>
          </cell>
          <cell r="H942">
            <v>84</v>
          </cell>
          <cell r="I942">
            <v>186</v>
          </cell>
          <cell r="J942">
            <v>370</v>
          </cell>
          <cell r="K942">
            <v>597</v>
          </cell>
          <cell r="L942">
            <v>193</v>
          </cell>
          <cell r="M942">
            <v>201</v>
          </cell>
        </row>
        <row r="943">
          <cell r="A943">
            <v>5164390</v>
          </cell>
          <cell r="B943">
            <v>5106288</v>
          </cell>
          <cell r="C943">
            <v>4410</v>
          </cell>
          <cell r="D943">
            <v>3524660</v>
          </cell>
          <cell r="E943">
            <v>100</v>
          </cell>
          <cell r="F943">
            <v>37</v>
          </cell>
          <cell r="G943">
            <v>50</v>
          </cell>
          <cell r="H943">
            <v>111</v>
          </cell>
          <cell r="I943">
            <v>37</v>
          </cell>
          <cell r="J943">
            <v>43</v>
          </cell>
          <cell r="K943">
            <v>51</v>
          </cell>
          <cell r="L943">
            <v>79</v>
          </cell>
          <cell r="M943">
            <v>71</v>
          </cell>
        </row>
        <row r="944">
          <cell r="A944">
            <v>5164378</v>
          </cell>
          <cell r="B944">
            <v>5106282</v>
          </cell>
          <cell r="C944">
            <v>4410</v>
          </cell>
          <cell r="D944">
            <v>3530649</v>
          </cell>
          <cell r="E944">
            <v>50</v>
          </cell>
          <cell r="F944">
            <v>46</v>
          </cell>
          <cell r="G944">
            <v>45</v>
          </cell>
          <cell r="H944">
            <v>80</v>
          </cell>
          <cell r="I944">
            <v>81</v>
          </cell>
          <cell r="J944">
            <v>73</v>
          </cell>
          <cell r="K944">
            <v>76</v>
          </cell>
          <cell r="L944">
            <v>87</v>
          </cell>
          <cell r="M944">
            <v>100</v>
          </cell>
        </row>
        <row r="945">
          <cell r="A945">
            <v>5164816</v>
          </cell>
          <cell r="B945">
            <v>5106501</v>
          </cell>
          <cell r="C945">
            <v>4410</v>
          </cell>
          <cell r="D945">
            <v>3530486</v>
          </cell>
          <cell r="E945">
            <v>0</v>
          </cell>
          <cell r="F945">
            <v>0</v>
          </cell>
          <cell r="G945">
            <v>95</v>
          </cell>
          <cell r="H945">
            <v>121</v>
          </cell>
          <cell r="I945">
            <v>140</v>
          </cell>
          <cell r="J945">
            <v>137</v>
          </cell>
          <cell r="K945">
            <v>139</v>
          </cell>
          <cell r="L945">
            <v>142</v>
          </cell>
          <cell r="M945">
            <v>173</v>
          </cell>
        </row>
        <row r="946">
          <cell r="A946">
            <v>5164514</v>
          </cell>
          <cell r="B946">
            <v>5106350</v>
          </cell>
          <cell r="C946">
            <v>4410</v>
          </cell>
          <cell r="D946">
            <v>3530672</v>
          </cell>
          <cell r="E946">
            <v>297</v>
          </cell>
          <cell r="F946">
            <v>252</v>
          </cell>
          <cell r="G946">
            <v>248</v>
          </cell>
          <cell r="H946">
            <v>102</v>
          </cell>
          <cell r="I946">
            <v>169</v>
          </cell>
          <cell r="J946">
            <v>172</v>
          </cell>
          <cell r="K946">
            <v>197</v>
          </cell>
          <cell r="L946">
            <v>201</v>
          </cell>
          <cell r="M946">
            <v>225</v>
          </cell>
        </row>
        <row r="947">
          <cell r="A947">
            <v>5164360</v>
          </cell>
          <cell r="B947">
            <v>5106273</v>
          </cell>
          <cell r="C947">
            <v>4410</v>
          </cell>
          <cell r="D947">
            <v>3530648</v>
          </cell>
          <cell r="E947">
            <v>171</v>
          </cell>
          <cell r="F947">
            <v>105</v>
          </cell>
          <cell r="G947">
            <v>182</v>
          </cell>
          <cell r="H947">
            <v>115</v>
          </cell>
          <cell r="I947">
            <v>90</v>
          </cell>
          <cell r="J947">
            <v>98</v>
          </cell>
          <cell r="K947">
            <v>100</v>
          </cell>
          <cell r="L947">
            <v>105</v>
          </cell>
          <cell r="M947">
            <v>72</v>
          </cell>
        </row>
        <row r="948">
          <cell r="A948">
            <v>5164526</v>
          </cell>
          <cell r="B948">
            <v>5106356</v>
          </cell>
          <cell r="C948">
            <v>4410</v>
          </cell>
          <cell r="D948">
            <v>3530684</v>
          </cell>
          <cell r="E948">
            <v>250</v>
          </cell>
          <cell r="F948">
            <v>223</v>
          </cell>
          <cell r="G948">
            <v>215</v>
          </cell>
          <cell r="H948">
            <v>96</v>
          </cell>
          <cell r="I948">
            <v>152</v>
          </cell>
          <cell r="J948">
            <v>113</v>
          </cell>
          <cell r="K948">
            <v>196</v>
          </cell>
          <cell r="L948">
            <v>252</v>
          </cell>
          <cell r="M948">
            <v>130</v>
          </cell>
        </row>
        <row r="949">
          <cell r="A949">
            <v>5164372</v>
          </cell>
          <cell r="B949">
            <v>5106279</v>
          </cell>
          <cell r="C949">
            <v>4410</v>
          </cell>
          <cell r="D949">
            <v>3530674</v>
          </cell>
          <cell r="E949">
            <v>42</v>
          </cell>
          <cell r="F949">
            <v>30</v>
          </cell>
          <cell r="G949">
            <v>27</v>
          </cell>
          <cell r="H949">
            <v>35</v>
          </cell>
          <cell r="I949">
            <v>40</v>
          </cell>
          <cell r="J949">
            <v>28</v>
          </cell>
          <cell r="K949">
            <v>21</v>
          </cell>
          <cell r="L949">
            <v>16</v>
          </cell>
          <cell r="M949">
            <v>22</v>
          </cell>
        </row>
        <row r="950">
          <cell r="A950">
            <v>5164362</v>
          </cell>
          <cell r="B950">
            <v>5106274</v>
          </cell>
          <cell r="C950">
            <v>4410</v>
          </cell>
          <cell r="D950">
            <v>3530629</v>
          </cell>
          <cell r="E950">
            <v>186</v>
          </cell>
          <cell r="F950">
            <v>298</v>
          </cell>
          <cell r="G950">
            <v>129</v>
          </cell>
          <cell r="H950">
            <v>176</v>
          </cell>
          <cell r="I950">
            <v>88</v>
          </cell>
          <cell r="J950">
            <v>79</v>
          </cell>
          <cell r="K950">
            <v>126</v>
          </cell>
          <cell r="L950">
            <v>163</v>
          </cell>
          <cell r="M950">
            <v>118</v>
          </cell>
        </row>
        <row r="951">
          <cell r="A951">
            <v>5164374</v>
          </cell>
          <cell r="B951">
            <v>5106280</v>
          </cell>
          <cell r="C951">
            <v>4410</v>
          </cell>
          <cell r="D951">
            <v>3518794</v>
          </cell>
          <cell r="E951">
            <v>145</v>
          </cell>
          <cell r="F951">
            <v>118</v>
          </cell>
          <cell r="G951">
            <v>127</v>
          </cell>
          <cell r="H951">
            <v>124</v>
          </cell>
          <cell r="I951">
            <v>82</v>
          </cell>
          <cell r="J951">
            <v>88</v>
          </cell>
          <cell r="K951">
            <v>64</v>
          </cell>
          <cell r="L951">
            <v>64</v>
          </cell>
          <cell r="M951">
            <v>69</v>
          </cell>
        </row>
        <row r="952">
          <cell r="A952">
            <v>5164356</v>
          </cell>
          <cell r="B952">
            <v>5106271</v>
          </cell>
          <cell r="C952">
            <v>4410</v>
          </cell>
          <cell r="D952">
            <v>3525071</v>
          </cell>
          <cell r="E952">
            <v>162</v>
          </cell>
          <cell r="F952">
            <v>291</v>
          </cell>
          <cell r="G952">
            <v>189</v>
          </cell>
          <cell r="H952">
            <v>163</v>
          </cell>
          <cell r="I952">
            <v>168</v>
          </cell>
          <cell r="J952">
            <v>153</v>
          </cell>
          <cell r="K952">
            <v>161</v>
          </cell>
          <cell r="L952">
            <v>133</v>
          </cell>
          <cell r="M952">
            <v>155</v>
          </cell>
        </row>
        <row r="953">
          <cell r="A953">
            <v>5164382</v>
          </cell>
          <cell r="B953">
            <v>5106284</v>
          </cell>
          <cell r="C953">
            <v>4410</v>
          </cell>
          <cell r="D953">
            <v>3530655</v>
          </cell>
          <cell r="E953">
            <v>218</v>
          </cell>
          <cell r="F953">
            <v>169</v>
          </cell>
          <cell r="G953">
            <v>190</v>
          </cell>
          <cell r="H953">
            <v>104</v>
          </cell>
          <cell r="I953">
            <v>119</v>
          </cell>
          <cell r="J953">
            <v>118</v>
          </cell>
          <cell r="K953">
            <v>131</v>
          </cell>
          <cell r="L953">
            <v>137</v>
          </cell>
          <cell r="M953">
            <v>182</v>
          </cell>
        </row>
        <row r="954">
          <cell r="A954">
            <v>5164508</v>
          </cell>
          <cell r="B954">
            <v>5106347</v>
          </cell>
          <cell r="C954">
            <v>4410</v>
          </cell>
          <cell r="D954">
            <v>3530658</v>
          </cell>
          <cell r="E954">
            <v>93</v>
          </cell>
          <cell r="F954">
            <v>66</v>
          </cell>
          <cell r="G954">
            <v>67</v>
          </cell>
          <cell r="H954">
            <v>336</v>
          </cell>
          <cell r="I954">
            <v>87</v>
          </cell>
          <cell r="J954">
            <v>83</v>
          </cell>
          <cell r="K954">
            <v>68</v>
          </cell>
          <cell r="L954">
            <v>118</v>
          </cell>
          <cell r="M954">
            <v>107</v>
          </cell>
        </row>
        <row r="955">
          <cell r="A955">
            <v>5164350</v>
          </cell>
          <cell r="B955">
            <v>5106268</v>
          </cell>
          <cell r="C955">
            <v>4410</v>
          </cell>
          <cell r="D955">
            <v>3524674</v>
          </cell>
          <cell r="E955">
            <v>94</v>
          </cell>
          <cell r="F955">
            <v>80</v>
          </cell>
          <cell r="G955">
            <v>83</v>
          </cell>
          <cell r="H955">
            <v>264</v>
          </cell>
          <cell r="I955">
            <v>65</v>
          </cell>
          <cell r="J955">
            <v>72</v>
          </cell>
          <cell r="K955">
            <v>56</v>
          </cell>
          <cell r="L955">
            <v>77</v>
          </cell>
          <cell r="M955">
            <v>73</v>
          </cell>
        </row>
        <row r="956">
          <cell r="A956">
            <v>5164820</v>
          </cell>
          <cell r="B956">
            <v>5106503</v>
          </cell>
          <cell r="C956">
            <v>4410</v>
          </cell>
          <cell r="D956">
            <v>3530466</v>
          </cell>
          <cell r="E956">
            <v>240</v>
          </cell>
          <cell r="F956">
            <v>212</v>
          </cell>
          <cell r="G956">
            <v>205</v>
          </cell>
          <cell r="H956">
            <v>92</v>
          </cell>
          <cell r="I956">
            <v>43</v>
          </cell>
          <cell r="J956">
            <v>45</v>
          </cell>
          <cell r="K956">
            <v>48</v>
          </cell>
          <cell r="L956">
            <v>46</v>
          </cell>
          <cell r="M956">
            <v>32</v>
          </cell>
        </row>
        <row r="957">
          <cell r="A957">
            <v>5164782</v>
          </cell>
          <cell r="B957">
            <v>5106484</v>
          </cell>
          <cell r="C957">
            <v>4410</v>
          </cell>
          <cell r="D957">
            <v>3521494</v>
          </cell>
          <cell r="E957">
            <v>48</v>
          </cell>
          <cell r="F957">
            <v>63</v>
          </cell>
          <cell r="G957">
            <v>112</v>
          </cell>
          <cell r="H957">
            <v>194</v>
          </cell>
          <cell r="I957">
            <v>118</v>
          </cell>
          <cell r="J957">
            <v>92</v>
          </cell>
          <cell r="K957">
            <v>124</v>
          </cell>
          <cell r="L957">
            <v>114</v>
          </cell>
          <cell r="M957">
            <v>116</v>
          </cell>
        </row>
        <row r="958">
          <cell r="A958">
            <v>5164520</v>
          </cell>
          <cell r="B958">
            <v>5106353</v>
          </cell>
          <cell r="C958">
            <v>4410</v>
          </cell>
          <cell r="D958">
            <v>3506132</v>
          </cell>
          <cell r="E958">
            <v>138</v>
          </cell>
          <cell r="F958">
            <v>325</v>
          </cell>
          <cell r="G958">
            <v>209</v>
          </cell>
          <cell r="H958">
            <v>188</v>
          </cell>
          <cell r="I958">
            <v>402</v>
          </cell>
          <cell r="J958">
            <v>175</v>
          </cell>
          <cell r="K958">
            <v>172</v>
          </cell>
          <cell r="L958">
            <v>179</v>
          </cell>
          <cell r="M958">
            <v>170</v>
          </cell>
        </row>
        <row r="959">
          <cell r="A959">
            <v>5164518</v>
          </cell>
          <cell r="B959">
            <v>5106352</v>
          </cell>
          <cell r="C959">
            <v>4410</v>
          </cell>
          <cell r="D959">
            <v>10505681</v>
          </cell>
          <cell r="E959">
            <v>73</v>
          </cell>
          <cell r="F959">
            <v>479</v>
          </cell>
          <cell r="G959">
            <v>131</v>
          </cell>
          <cell r="H959">
            <v>131</v>
          </cell>
          <cell r="I959">
            <v>81</v>
          </cell>
          <cell r="J959">
            <v>66</v>
          </cell>
          <cell r="K959">
            <v>62</v>
          </cell>
          <cell r="L959">
            <v>80</v>
          </cell>
          <cell r="M959">
            <v>89</v>
          </cell>
        </row>
        <row r="960">
          <cell r="A960">
            <v>5164392</v>
          </cell>
          <cell r="B960">
            <v>5106289</v>
          </cell>
          <cell r="C960">
            <v>4410</v>
          </cell>
          <cell r="D960">
            <v>1910779</v>
          </cell>
          <cell r="E960">
            <v>359</v>
          </cell>
          <cell r="F960">
            <v>269</v>
          </cell>
          <cell r="G960">
            <v>204</v>
          </cell>
          <cell r="H960">
            <v>113</v>
          </cell>
          <cell r="I960">
            <v>284</v>
          </cell>
          <cell r="J960">
            <v>210</v>
          </cell>
          <cell r="K960">
            <v>169</v>
          </cell>
          <cell r="L960">
            <v>8</v>
          </cell>
          <cell r="M960">
            <v>12</v>
          </cell>
        </row>
        <row r="961">
          <cell r="A961">
            <v>5164368</v>
          </cell>
          <cell r="B961">
            <v>5106277</v>
          </cell>
          <cell r="C961">
            <v>4410</v>
          </cell>
          <cell r="D961">
            <v>1692057</v>
          </cell>
          <cell r="E961">
            <v>319</v>
          </cell>
          <cell r="F961">
            <v>340</v>
          </cell>
          <cell r="G961">
            <v>246</v>
          </cell>
          <cell r="H961">
            <v>203</v>
          </cell>
          <cell r="I961">
            <v>210</v>
          </cell>
          <cell r="J961">
            <v>196</v>
          </cell>
          <cell r="K961">
            <v>64</v>
          </cell>
          <cell r="L961">
            <v>170</v>
          </cell>
          <cell r="M961">
            <v>201</v>
          </cell>
        </row>
        <row r="962">
          <cell r="A962">
            <v>5164512</v>
          </cell>
          <cell r="B962">
            <v>5106349</v>
          </cell>
          <cell r="C962">
            <v>4410</v>
          </cell>
          <cell r="D962">
            <v>31987894</v>
          </cell>
          <cell r="E962">
            <v>270</v>
          </cell>
          <cell r="F962">
            <v>241</v>
          </cell>
          <cell r="G962">
            <v>233</v>
          </cell>
          <cell r="H962">
            <v>206</v>
          </cell>
          <cell r="I962">
            <v>269</v>
          </cell>
          <cell r="J962">
            <v>408</v>
          </cell>
          <cell r="K962">
            <v>277</v>
          </cell>
          <cell r="L962">
            <v>256</v>
          </cell>
          <cell r="M962">
            <v>270</v>
          </cell>
        </row>
        <row r="963">
          <cell r="A963">
            <v>5164822</v>
          </cell>
          <cell r="B963">
            <v>5106504</v>
          </cell>
          <cell r="C963">
            <v>4410</v>
          </cell>
          <cell r="D963">
            <v>10277558</v>
          </cell>
          <cell r="E963">
            <v>100</v>
          </cell>
          <cell r="F963">
            <v>92</v>
          </cell>
          <cell r="G963">
            <v>188</v>
          </cell>
          <cell r="H963">
            <v>175</v>
          </cell>
          <cell r="I963">
            <v>89</v>
          </cell>
          <cell r="J963">
            <v>88</v>
          </cell>
          <cell r="K963">
            <v>92</v>
          </cell>
          <cell r="L963">
            <v>85</v>
          </cell>
          <cell r="M963">
            <v>85</v>
          </cell>
        </row>
        <row r="964">
          <cell r="A964">
            <v>5164504</v>
          </cell>
          <cell r="B964">
            <v>5106345</v>
          </cell>
          <cell r="C964">
            <v>4410</v>
          </cell>
          <cell r="D964">
            <v>1691800</v>
          </cell>
          <cell r="E964">
            <v>98</v>
          </cell>
          <cell r="F964">
            <v>95</v>
          </cell>
          <cell r="G964">
            <v>108</v>
          </cell>
          <cell r="H964">
            <v>103</v>
          </cell>
          <cell r="I964">
            <v>113</v>
          </cell>
          <cell r="J964">
            <v>114</v>
          </cell>
          <cell r="K964">
            <v>121</v>
          </cell>
          <cell r="L964">
            <v>135</v>
          </cell>
          <cell r="M964">
            <v>117</v>
          </cell>
        </row>
        <row r="965">
          <cell r="A965">
            <v>5164506</v>
          </cell>
          <cell r="B965">
            <v>5106346</v>
          </cell>
          <cell r="C965">
            <v>4410</v>
          </cell>
          <cell r="D965">
            <v>1905863</v>
          </cell>
          <cell r="E965">
            <v>0</v>
          </cell>
          <cell r="F965">
            <v>0</v>
          </cell>
          <cell r="G965">
            <v>0</v>
          </cell>
          <cell r="H965">
            <v>0</v>
          </cell>
          <cell r="I965">
            <v>0</v>
          </cell>
          <cell r="J965">
            <v>233</v>
          </cell>
          <cell r="K965">
            <v>40</v>
          </cell>
          <cell r="L965">
            <v>43</v>
          </cell>
          <cell r="M965">
            <v>80</v>
          </cell>
        </row>
        <row r="966">
          <cell r="A966">
            <v>5164818</v>
          </cell>
          <cell r="B966">
            <v>5106502</v>
          </cell>
          <cell r="C966">
            <v>4410</v>
          </cell>
          <cell r="D966">
            <v>1501560</v>
          </cell>
          <cell r="E966">
            <v>121</v>
          </cell>
          <cell r="F966">
            <v>95</v>
          </cell>
          <cell r="G966">
            <v>106</v>
          </cell>
          <cell r="H966">
            <v>97</v>
          </cell>
          <cell r="I966">
            <v>90</v>
          </cell>
          <cell r="J966">
            <v>98</v>
          </cell>
          <cell r="K966">
            <v>103</v>
          </cell>
          <cell r="L966">
            <v>105</v>
          </cell>
          <cell r="M966">
            <v>90</v>
          </cell>
        </row>
        <row r="967">
          <cell r="A967">
            <v>5164354</v>
          </cell>
          <cell r="B967">
            <v>5106270</v>
          </cell>
          <cell r="C967">
            <v>4410</v>
          </cell>
          <cell r="D967">
            <v>1840042</v>
          </cell>
          <cell r="E967">
            <v>62</v>
          </cell>
          <cell r="F967">
            <v>14</v>
          </cell>
          <cell r="G967">
            <v>25</v>
          </cell>
          <cell r="H967">
            <v>90</v>
          </cell>
          <cell r="I967">
            <v>71</v>
          </cell>
          <cell r="J967">
            <v>70</v>
          </cell>
          <cell r="K967">
            <v>69</v>
          </cell>
          <cell r="L967">
            <v>88</v>
          </cell>
          <cell r="M967">
            <v>84</v>
          </cell>
        </row>
        <row r="968">
          <cell r="A968">
            <v>5164524</v>
          </cell>
          <cell r="B968">
            <v>5106355</v>
          </cell>
          <cell r="C968">
            <v>4410</v>
          </cell>
          <cell r="D968">
            <v>7286891</v>
          </cell>
          <cell r="E968">
            <v>108</v>
          </cell>
          <cell r="F968">
            <v>88</v>
          </cell>
          <cell r="G968">
            <v>95</v>
          </cell>
          <cell r="H968">
            <v>140</v>
          </cell>
          <cell r="I968">
            <v>174</v>
          </cell>
          <cell r="J968">
            <v>160</v>
          </cell>
          <cell r="K968">
            <v>165</v>
          </cell>
          <cell r="L968">
            <v>267</v>
          </cell>
          <cell r="M968">
            <v>255</v>
          </cell>
        </row>
        <row r="969">
          <cell r="A969">
            <v>5164828</v>
          </cell>
          <cell r="B969">
            <v>5106507</v>
          </cell>
          <cell r="C969">
            <v>4410</v>
          </cell>
          <cell r="D969">
            <v>7288592</v>
          </cell>
          <cell r="E969">
            <v>712</v>
          </cell>
          <cell r="F969">
            <v>570</v>
          </cell>
          <cell r="G969">
            <v>616</v>
          </cell>
          <cell r="H969">
            <v>757</v>
          </cell>
          <cell r="I969">
            <v>775</v>
          </cell>
          <cell r="J969">
            <v>710</v>
          </cell>
          <cell r="K969">
            <v>735</v>
          </cell>
          <cell r="L969">
            <v>683</v>
          </cell>
          <cell r="M969">
            <v>706</v>
          </cell>
        </row>
        <row r="970">
          <cell r="A970">
            <v>5164826</v>
          </cell>
          <cell r="B970">
            <v>5106506</v>
          </cell>
          <cell r="C970">
            <v>4410</v>
          </cell>
          <cell r="D970">
            <v>7314557</v>
          </cell>
          <cell r="E970">
            <v>110</v>
          </cell>
          <cell r="F970">
            <v>86</v>
          </cell>
          <cell r="G970">
            <v>117</v>
          </cell>
          <cell r="H970">
            <v>123</v>
          </cell>
          <cell r="I970">
            <v>156</v>
          </cell>
          <cell r="J970">
            <v>132</v>
          </cell>
          <cell r="K970">
            <v>141</v>
          </cell>
          <cell r="L970">
            <v>148</v>
          </cell>
          <cell r="M970">
            <v>149</v>
          </cell>
        </row>
        <row r="971">
          <cell r="A971">
            <v>5164522</v>
          </cell>
          <cell r="B971">
            <v>5106354</v>
          </cell>
          <cell r="C971">
            <v>4410</v>
          </cell>
          <cell r="D971">
            <v>18490468</v>
          </cell>
          <cell r="E971">
            <v>226</v>
          </cell>
          <cell r="F971">
            <v>173</v>
          </cell>
          <cell r="G971">
            <v>190</v>
          </cell>
          <cell r="H971">
            <v>178</v>
          </cell>
          <cell r="I971">
            <v>172</v>
          </cell>
          <cell r="J971">
            <v>191</v>
          </cell>
          <cell r="K971">
            <v>192</v>
          </cell>
          <cell r="L971">
            <v>214</v>
          </cell>
          <cell r="M971">
            <v>188</v>
          </cell>
        </row>
        <row r="972">
          <cell r="A972">
            <v>5164370</v>
          </cell>
          <cell r="B972">
            <v>5106278</v>
          </cell>
          <cell r="C972">
            <v>4410</v>
          </cell>
          <cell r="D972">
            <v>18492531</v>
          </cell>
          <cell r="E972">
            <v>134</v>
          </cell>
          <cell r="F972">
            <v>71</v>
          </cell>
          <cell r="G972">
            <v>102</v>
          </cell>
          <cell r="H972">
            <v>73</v>
          </cell>
          <cell r="I972">
            <v>68</v>
          </cell>
          <cell r="J972">
            <v>61</v>
          </cell>
          <cell r="K972">
            <v>63</v>
          </cell>
          <cell r="L972">
            <v>80</v>
          </cell>
          <cell r="M972">
            <v>73</v>
          </cell>
        </row>
        <row r="973">
          <cell r="A973">
            <v>5184278</v>
          </cell>
          <cell r="B973">
            <v>5116232</v>
          </cell>
          <cell r="C973">
            <v>4410</v>
          </cell>
          <cell r="D973">
            <v>31981477</v>
          </cell>
          <cell r="E973">
            <v>172</v>
          </cell>
          <cell r="F973">
            <v>152</v>
          </cell>
          <cell r="G973">
            <v>148</v>
          </cell>
          <cell r="H973">
            <v>144</v>
          </cell>
          <cell r="I973">
            <v>213</v>
          </cell>
          <cell r="J973">
            <v>129</v>
          </cell>
          <cell r="K973">
            <v>126</v>
          </cell>
          <cell r="L973">
            <v>48</v>
          </cell>
          <cell r="M973">
            <v>15</v>
          </cell>
        </row>
        <row r="974">
          <cell r="A974">
            <v>5164322</v>
          </cell>
          <cell r="B974">
            <v>5106254</v>
          </cell>
          <cell r="C974">
            <v>4410</v>
          </cell>
          <cell r="D974">
            <v>1320359</v>
          </cell>
          <cell r="E974">
            <v>599</v>
          </cell>
          <cell r="F974">
            <v>713</v>
          </cell>
          <cell r="G974">
            <v>743</v>
          </cell>
          <cell r="H974">
            <v>335</v>
          </cell>
          <cell r="I974">
            <v>105</v>
          </cell>
          <cell r="J974">
            <v>142</v>
          </cell>
          <cell r="K974">
            <v>115</v>
          </cell>
          <cell r="L974">
            <v>132</v>
          </cell>
          <cell r="M974">
            <v>128</v>
          </cell>
        </row>
        <row r="975">
          <cell r="A975">
            <v>5164336</v>
          </cell>
          <cell r="B975">
            <v>5106261</v>
          </cell>
          <cell r="C975">
            <v>4410</v>
          </cell>
          <cell r="D975">
            <v>3524447</v>
          </cell>
          <cell r="E975">
            <v>188</v>
          </cell>
          <cell r="F975">
            <v>382</v>
          </cell>
          <cell r="G975">
            <v>145</v>
          </cell>
          <cell r="H975">
            <v>422</v>
          </cell>
          <cell r="I975">
            <v>337</v>
          </cell>
          <cell r="J975">
            <v>288</v>
          </cell>
          <cell r="K975">
            <v>129</v>
          </cell>
          <cell r="L975">
            <v>105</v>
          </cell>
          <cell r="M975">
            <v>87</v>
          </cell>
        </row>
        <row r="976">
          <cell r="A976">
            <v>5164326</v>
          </cell>
          <cell r="B976">
            <v>5106256</v>
          </cell>
          <cell r="C976">
            <v>4410</v>
          </cell>
          <cell r="D976">
            <v>3524645</v>
          </cell>
          <cell r="E976">
            <v>146</v>
          </cell>
          <cell r="F976">
            <v>143</v>
          </cell>
          <cell r="G976">
            <v>133</v>
          </cell>
          <cell r="H976">
            <v>246</v>
          </cell>
          <cell r="I976">
            <v>119</v>
          </cell>
          <cell r="J976">
            <v>118</v>
          </cell>
          <cell r="K976">
            <v>124</v>
          </cell>
          <cell r="L976">
            <v>128</v>
          </cell>
          <cell r="M976">
            <v>140</v>
          </cell>
        </row>
        <row r="977">
          <cell r="A977">
            <v>5164324</v>
          </cell>
          <cell r="B977">
            <v>5106255</v>
          </cell>
          <cell r="C977">
            <v>4410</v>
          </cell>
          <cell r="D977">
            <v>3524663</v>
          </cell>
          <cell r="E977">
            <v>151</v>
          </cell>
          <cell r="F977">
            <v>119</v>
          </cell>
          <cell r="G977">
            <v>123</v>
          </cell>
          <cell r="H977">
            <v>355</v>
          </cell>
          <cell r="I977">
            <v>114</v>
          </cell>
          <cell r="J977">
            <v>103</v>
          </cell>
          <cell r="K977">
            <v>90</v>
          </cell>
          <cell r="L977">
            <v>107</v>
          </cell>
          <cell r="M977">
            <v>120</v>
          </cell>
        </row>
        <row r="978">
          <cell r="A978">
            <v>5164340</v>
          </cell>
          <cell r="B978">
            <v>5106263</v>
          </cell>
          <cell r="C978">
            <v>4410</v>
          </cell>
          <cell r="D978">
            <v>3524586</v>
          </cell>
          <cell r="E978">
            <v>172</v>
          </cell>
          <cell r="F978">
            <v>152</v>
          </cell>
          <cell r="G978">
            <v>148</v>
          </cell>
          <cell r="H978">
            <v>137</v>
          </cell>
          <cell r="I978">
            <v>131</v>
          </cell>
          <cell r="J978">
            <v>133</v>
          </cell>
          <cell r="K978">
            <v>125</v>
          </cell>
          <cell r="L978">
            <v>165</v>
          </cell>
          <cell r="M978">
            <v>127</v>
          </cell>
        </row>
        <row r="979">
          <cell r="A979">
            <v>5164338</v>
          </cell>
          <cell r="B979">
            <v>5106262</v>
          </cell>
          <cell r="C979">
            <v>4410</v>
          </cell>
          <cell r="D979">
            <v>3524602</v>
          </cell>
          <cell r="E979">
            <v>163</v>
          </cell>
          <cell r="F979">
            <v>99</v>
          </cell>
          <cell r="G979">
            <v>136</v>
          </cell>
          <cell r="H979">
            <v>233</v>
          </cell>
          <cell r="I979">
            <v>236</v>
          </cell>
          <cell r="J979">
            <v>247</v>
          </cell>
          <cell r="K979">
            <v>271</v>
          </cell>
          <cell r="L979">
            <v>251</v>
          </cell>
          <cell r="M979">
            <v>302</v>
          </cell>
        </row>
        <row r="980">
          <cell r="A980">
            <v>5164346</v>
          </cell>
          <cell r="B980">
            <v>5106266</v>
          </cell>
          <cell r="C980">
            <v>4410</v>
          </cell>
          <cell r="D980">
            <v>3524665</v>
          </cell>
          <cell r="E980">
            <v>198</v>
          </cell>
          <cell r="F980">
            <v>138</v>
          </cell>
          <cell r="G980">
            <v>153</v>
          </cell>
          <cell r="H980">
            <v>123</v>
          </cell>
          <cell r="I980">
            <v>113</v>
          </cell>
          <cell r="J980">
            <v>99</v>
          </cell>
          <cell r="K980">
            <v>105</v>
          </cell>
          <cell r="L980">
            <v>104</v>
          </cell>
          <cell r="M980">
            <v>182</v>
          </cell>
        </row>
        <row r="981">
          <cell r="A981">
            <v>5164328</v>
          </cell>
          <cell r="B981">
            <v>5106257</v>
          </cell>
          <cell r="C981">
            <v>4410</v>
          </cell>
          <cell r="D981">
            <v>3524647</v>
          </cell>
          <cell r="E981">
            <v>241</v>
          </cell>
          <cell r="F981">
            <v>215</v>
          </cell>
          <cell r="G981">
            <v>208</v>
          </cell>
          <cell r="H981">
            <v>204</v>
          </cell>
          <cell r="I981">
            <v>217</v>
          </cell>
          <cell r="J981">
            <v>201</v>
          </cell>
          <cell r="K981">
            <v>221</v>
          </cell>
          <cell r="L981">
            <v>208</v>
          </cell>
          <cell r="M981">
            <v>216</v>
          </cell>
        </row>
        <row r="982">
          <cell r="A982">
            <v>5164330</v>
          </cell>
          <cell r="B982">
            <v>5106258</v>
          </cell>
          <cell r="C982">
            <v>4410</v>
          </cell>
          <cell r="D982">
            <v>3524581</v>
          </cell>
          <cell r="E982">
            <v>66</v>
          </cell>
          <cell r="F982">
            <v>56</v>
          </cell>
          <cell r="G982">
            <v>48</v>
          </cell>
          <cell r="H982">
            <v>156</v>
          </cell>
          <cell r="I982">
            <v>174</v>
          </cell>
          <cell r="J982">
            <v>154</v>
          </cell>
          <cell r="K982">
            <v>155</v>
          </cell>
          <cell r="L982">
            <v>138</v>
          </cell>
          <cell r="M982">
            <v>161</v>
          </cell>
        </row>
        <row r="983">
          <cell r="A983">
            <v>5164332</v>
          </cell>
          <cell r="B983">
            <v>5106259</v>
          </cell>
          <cell r="C983">
            <v>4410</v>
          </cell>
          <cell r="D983">
            <v>3524448</v>
          </cell>
          <cell r="E983">
            <v>194</v>
          </cell>
          <cell r="F983">
            <v>163</v>
          </cell>
          <cell r="G983">
            <v>125</v>
          </cell>
          <cell r="H983">
            <v>105</v>
          </cell>
          <cell r="I983">
            <v>157</v>
          </cell>
          <cell r="J983">
            <v>118</v>
          </cell>
          <cell r="K983">
            <v>129</v>
          </cell>
          <cell r="L983">
            <v>148</v>
          </cell>
          <cell r="M983">
            <v>103</v>
          </cell>
        </row>
        <row r="984">
          <cell r="A984">
            <v>5164344</v>
          </cell>
          <cell r="B984">
            <v>5106265</v>
          </cell>
          <cell r="C984">
            <v>4410</v>
          </cell>
          <cell r="D984">
            <v>3524464</v>
          </cell>
          <cell r="E984">
            <v>138</v>
          </cell>
          <cell r="F984">
            <v>115</v>
          </cell>
          <cell r="G984">
            <v>119</v>
          </cell>
          <cell r="H984">
            <v>302</v>
          </cell>
          <cell r="I984">
            <v>548</v>
          </cell>
          <cell r="J984">
            <v>242</v>
          </cell>
          <cell r="K984">
            <v>245</v>
          </cell>
          <cell r="L984">
            <v>255</v>
          </cell>
          <cell r="M984">
            <v>280</v>
          </cell>
        </row>
        <row r="985">
          <cell r="A985">
            <v>5164540</v>
          </cell>
          <cell r="B985">
            <v>5106363</v>
          </cell>
          <cell r="C985">
            <v>4410</v>
          </cell>
          <cell r="D985">
            <v>3524446</v>
          </cell>
          <cell r="E985">
            <v>304</v>
          </cell>
          <cell r="F985">
            <v>180</v>
          </cell>
          <cell r="G985">
            <v>236</v>
          </cell>
          <cell r="H985">
            <v>143</v>
          </cell>
          <cell r="I985">
            <v>137</v>
          </cell>
          <cell r="J985">
            <v>192</v>
          </cell>
          <cell r="K985">
            <v>206</v>
          </cell>
          <cell r="L985">
            <v>189</v>
          </cell>
          <cell r="M985">
            <v>205</v>
          </cell>
        </row>
        <row r="986">
          <cell r="A986">
            <v>5071984</v>
          </cell>
          <cell r="B986">
            <v>5060085</v>
          </cell>
          <cell r="C986">
            <v>4410</v>
          </cell>
          <cell r="D986">
            <v>1692913</v>
          </cell>
          <cell r="E986">
            <v>683</v>
          </cell>
          <cell r="F986">
            <v>262</v>
          </cell>
          <cell r="G986">
            <v>126</v>
          </cell>
          <cell r="H986">
            <v>135</v>
          </cell>
          <cell r="I986">
            <v>148</v>
          </cell>
          <cell r="J986">
            <v>155</v>
          </cell>
          <cell r="K986">
            <v>185</v>
          </cell>
          <cell r="L986">
            <v>208</v>
          </cell>
          <cell r="M986">
            <v>406</v>
          </cell>
        </row>
        <row r="987">
          <cell r="A987">
            <v>5164528</v>
          </cell>
          <cell r="B987">
            <v>5106357</v>
          </cell>
          <cell r="C987">
            <v>4410</v>
          </cell>
          <cell r="D987">
            <v>70000569</v>
          </cell>
          <cell r="E987">
            <v>37</v>
          </cell>
          <cell r="F987">
            <v>35</v>
          </cell>
          <cell r="G987">
            <v>55</v>
          </cell>
          <cell r="H987">
            <v>49</v>
          </cell>
          <cell r="I987">
            <v>50</v>
          </cell>
          <cell r="J987">
            <v>53</v>
          </cell>
          <cell r="K987">
            <v>53</v>
          </cell>
          <cell r="L987">
            <v>74</v>
          </cell>
          <cell r="M987">
            <v>66</v>
          </cell>
        </row>
        <row r="988">
          <cell r="A988">
            <v>5164530</v>
          </cell>
          <cell r="B988">
            <v>5106358</v>
          </cell>
          <cell r="C988">
            <v>4410</v>
          </cell>
          <cell r="D988">
            <v>70005187</v>
          </cell>
          <cell r="E988">
            <v>177</v>
          </cell>
          <cell r="F988">
            <v>104</v>
          </cell>
          <cell r="G988">
            <v>166</v>
          </cell>
          <cell r="H988">
            <v>217</v>
          </cell>
          <cell r="I988">
            <v>192</v>
          </cell>
          <cell r="J988">
            <v>109</v>
          </cell>
          <cell r="K988">
            <v>118</v>
          </cell>
          <cell r="L988">
            <v>115</v>
          </cell>
          <cell r="M988">
            <v>89</v>
          </cell>
        </row>
        <row r="989">
          <cell r="A989">
            <v>5164534</v>
          </cell>
          <cell r="B989">
            <v>5106360</v>
          </cell>
          <cell r="C989">
            <v>4410</v>
          </cell>
          <cell r="D989">
            <v>156345</v>
          </cell>
          <cell r="E989">
            <v>132</v>
          </cell>
          <cell r="F989">
            <v>105</v>
          </cell>
          <cell r="G989">
            <v>106</v>
          </cell>
          <cell r="H989">
            <v>107</v>
          </cell>
          <cell r="I989">
            <v>135</v>
          </cell>
          <cell r="J989">
            <v>130</v>
          </cell>
          <cell r="K989">
            <v>124</v>
          </cell>
          <cell r="L989">
            <v>149</v>
          </cell>
          <cell r="M989">
            <v>145</v>
          </cell>
        </row>
        <row r="990">
          <cell r="A990">
            <v>5164348</v>
          </cell>
          <cell r="B990">
            <v>5106267</v>
          </cell>
          <cell r="C990">
            <v>4410</v>
          </cell>
          <cell r="D990">
            <v>10275683</v>
          </cell>
          <cell r="E990">
            <v>771</v>
          </cell>
          <cell r="F990">
            <v>571</v>
          </cell>
          <cell r="G990">
            <v>617</v>
          </cell>
          <cell r="H990">
            <v>604</v>
          </cell>
          <cell r="I990">
            <v>652</v>
          </cell>
          <cell r="J990">
            <v>586</v>
          </cell>
          <cell r="K990">
            <v>634</v>
          </cell>
          <cell r="L990">
            <v>692</v>
          </cell>
          <cell r="M990">
            <v>808</v>
          </cell>
        </row>
        <row r="991">
          <cell r="A991">
            <v>5164532</v>
          </cell>
          <cell r="B991">
            <v>5106359</v>
          </cell>
          <cell r="C991">
            <v>4410</v>
          </cell>
          <cell r="D991">
            <v>1691801</v>
          </cell>
          <cell r="E991">
            <v>51</v>
          </cell>
          <cell r="F991">
            <v>47</v>
          </cell>
          <cell r="G991">
            <v>0</v>
          </cell>
          <cell r="H991">
            <v>29</v>
          </cell>
          <cell r="I991">
            <v>171</v>
          </cell>
          <cell r="J991">
            <v>149</v>
          </cell>
          <cell r="K991">
            <v>138</v>
          </cell>
          <cell r="L991">
            <v>160</v>
          </cell>
          <cell r="M991">
            <v>150</v>
          </cell>
        </row>
        <row r="992">
          <cell r="A992">
            <v>5164536</v>
          </cell>
          <cell r="B992">
            <v>5106361</v>
          </cell>
          <cell r="C992">
            <v>4410</v>
          </cell>
          <cell r="D992">
            <v>1691870</v>
          </cell>
          <cell r="E992">
            <v>95</v>
          </cell>
          <cell r="F992">
            <v>61</v>
          </cell>
          <cell r="G992">
            <v>68</v>
          </cell>
          <cell r="H992">
            <v>56</v>
          </cell>
          <cell r="I992">
            <v>64</v>
          </cell>
          <cell r="J992">
            <v>62</v>
          </cell>
          <cell r="K992">
            <v>65</v>
          </cell>
          <cell r="L992">
            <v>67</v>
          </cell>
          <cell r="M992">
            <v>67</v>
          </cell>
        </row>
        <row r="993">
          <cell r="A993">
            <v>5164334</v>
          </cell>
          <cell r="B993">
            <v>5106260</v>
          </cell>
          <cell r="C993">
            <v>4410</v>
          </cell>
          <cell r="D993">
            <v>444202</v>
          </cell>
          <cell r="E993">
            <v>97</v>
          </cell>
          <cell r="F993">
            <v>94</v>
          </cell>
          <cell r="G993">
            <v>81</v>
          </cell>
          <cell r="H993">
            <v>149</v>
          </cell>
          <cell r="I993">
            <v>250</v>
          </cell>
          <cell r="J993">
            <v>208</v>
          </cell>
          <cell r="K993">
            <v>237</v>
          </cell>
          <cell r="L993">
            <v>259</v>
          </cell>
          <cell r="M993">
            <v>272</v>
          </cell>
        </row>
        <row r="994">
          <cell r="A994">
            <v>5077372</v>
          </cell>
          <cell r="B994">
            <v>5062779</v>
          </cell>
          <cell r="C994">
            <v>4410</v>
          </cell>
          <cell r="D994">
            <v>2951353</v>
          </cell>
          <cell r="E994">
            <v>138</v>
          </cell>
          <cell r="F994">
            <v>120</v>
          </cell>
          <cell r="G994">
            <v>167</v>
          </cell>
          <cell r="H994">
            <v>217</v>
          </cell>
          <cell r="I994">
            <v>257</v>
          </cell>
          <cell r="J994">
            <v>226</v>
          </cell>
          <cell r="K994">
            <v>161</v>
          </cell>
          <cell r="L994">
            <v>153</v>
          </cell>
          <cell r="M994">
            <v>124</v>
          </cell>
        </row>
        <row r="995">
          <cell r="A995">
            <v>5072320</v>
          </cell>
          <cell r="B995">
            <v>5060253</v>
          </cell>
          <cell r="C995">
            <v>4410</v>
          </cell>
          <cell r="D995">
            <v>1693320</v>
          </cell>
          <cell r="E995">
            <v>139</v>
          </cell>
          <cell r="F995">
            <v>70</v>
          </cell>
          <cell r="G995">
            <v>247</v>
          </cell>
          <cell r="H995">
            <v>213</v>
          </cell>
          <cell r="I995">
            <v>220</v>
          </cell>
          <cell r="J995">
            <v>178</v>
          </cell>
          <cell r="K995">
            <v>331</v>
          </cell>
          <cell r="L995">
            <v>229</v>
          </cell>
          <cell r="M995">
            <v>359</v>
          </cell>
        </row>
        <row r="996">
          <cell r="A996">
            <v>5164174</v>
          </cell>
          <cell r="B996">
            <v>5106180</v>
          </cell>
          <cell r="C996">
            <v>4410</v>
          </cell>
          <cell r="D996">
            <v>210751</v>
          </cell>
          <cell r="E996">
            <v>122</v>
          </cell>
          <cell r="F996">
            <v>120</v>
          </cell>
          <cell r="G996">
            <v>138</v>
          </cell>
          <cell r="H996">
            <v>19</v>
          </cell>
          <cell r="I996">
            <v>119</v>
          </cell>
          <cell r="J996">
            <v>108</v>
          </cell>
          <cell r="K996">
            <v>107</v>
          </cell>
          <cell r="L996">
            <v>96</v>
          </cell>
          <cell r="M996">
            <v>0</v>
          </cell>
        </row>
        <row r="997">
          <cell r="A997">
            <v>5164186</v>
          </cell>
          <cell r="B997">
            <v>5106186</v>
          </cell>
          <cell r="C997">
            <v>4410</v>
          </cell>
          <cell r="D997">
            <v>219291</v>
          </cell>
          <cell r="E997">
            <v>257</v>
          </cell>
          <cell r="F997">
            <v>205</v>
          </cell>
          <cell r="G997">
            <v>249</v>
          </cell>
          <cell r="H997">
            <v>207</v>
          </cell>
          <cell r="I997">
            <v>200</v>
          </cell>
          <cell r="J997">
            <v>198</v>
          </cell>
          <cell r="K997">
            <v>191</v>
          </cell>
          <cell r="L997">
            <v>218</v>
          </cell>
          <cell r="M997">
            <v>224</v>
          </cell>
        </row>
        <row r="998">
          <cell r="A998">
            <v>5075980</v>
          </cell>
          <cell r="B998">
            <v>5062083</v>
          </cell>
          <cell r="C998">
            <v>4410</v>
          </cell>
          <cell r="D998">
            <v>10275001</v>
          </cell>
          <cell r="E998">
            <v>44</v>
          </cell>
          <cell r="F998">
            <v>44</v>
          </cell>
          <cell r="G998">
            <v>53</v>
          </cell>
          <cell r="H998">
            <v>53</v>
          </cell>
          <cell r="I998">
            <v>42</v>
          </cell>
          <cell r="J998">
            <v>40</v>
          </cell>
          <cell r="K998">
            <v>42</v>
          </cell>
          <cell r="L998">
            <v>39</v>
          </cell>
          <cell r="M998">
            <v>44</v>
          </cell>
        </row>
        <row r="999">
          <cell r="A999">
            <v>5164176</v>
          </cell>
          <cell r="B999">
            <v>5106181</v>
          </cell>
          <cell r="C999">
            <v>4410</v>
          </cell>
          <cell r="D999">
            <v>1911743</v>
          </cell>
          <cell r="E999">
            <v>166</v>
          </cell>
          <cell r="F999">
            <v>170</v>
          </cell>
          <cell r="G999">
            <v>115</v>
          </cell>
          <cell r="H999">
            <v>122</v>
          </cell>
          <cell r="I999">
            <v>170</v>
          </cell>
          <cell r="J999">
            <v>125</v>
          </cell>
          <cell r="K999">
            <v>127</v>
          </cell>
          <cell r="L999">
            <v>110</v>
          </cell>
          <cell r="M999">
            <v>135</v>
          </cell>
        </row>
        <row r="1000">
          <cell r="A1000">
            <v>5164188</v>
          </cell>
          <cell r="B1000">
            <v>5106187</v>
          </cell>
          <cell r="C1000">
            <v>4410</v>
          </cell>
          <cell r="D1000">
            <v>7102593</v>
          </cell>
          <cell r="E1000">
            <v>119</v>
          </cell>
          <cell r="F1000">
            <v>0</v>
          </cell>
          <cell r="G1000">
            <v>186</v>
          </cell>
          <cell r="H1000">
            <v>73</v>
          </cell>
          <cell r="I1000">
            <v>210</v>
          </cell>
          <cell r="J1000">
            <v>229</v>
          </cell>
          <cell r="K1000">
            <v>248</v>
          </cell>
          <cell r="L1000">
            <v>171</v>
          </cell>
          <cell r="M1000">
            <v>183</v>
          </cell>
        </row>
        <row r="1001">
          <cell r="A1001">
            <v>6049965</v>
          </cell>
          <cell r="B1001">
            <v>5901484</v>
          </cell>
          <cell r="C1001">
            <v>4410</v>
          </cell>
          <cell r="D1001">
            <v>3364065</v>
          </cell>
          <cell r="L1001">
            <v>184</v>
          </cell>
          <cell r="M1001">
            <v>162</v>
          </cell>
        </row>
        <row r="1002">
          <cell r="A1002">
            <v>6031512</v>
          </cell>
          <cell r="B1002">
            <v>5895400</v>
          </cell>
          <cell r="C1002">
            <v>4410</v>
          </cell>
          <cell r="D1002">
            <v>31988422</v>
          </cell>
          <cell r="K1002">
            <v>65</v>
          </cell>
          <cell r="L1002">
            <v>70</v>
          </cell>
          <cell r="M1002">
            <v>96</v>
          </cell>
        </row>
        <row r="1003">
          <cell r="A1003">
            <v>5972120</v>
          </cell>
          <cell r="B1003">
            <v>5880600</v>
          </cell>
          <cell r="C1003">
            <v>4410</v>
          </cell>
          <cell r="D1003">
            <v>10406970</v>
          </cell>
          <cell r="H1003">
            <v>51</v>
          </cell>
          <cell r="I1003">
            <v>58</v>
          </cell>
          <cell r="J1003">
            <v>53</v>
          </cell>
          <cell r="K1003">
            <v>54</v>
          </cell>
          <cell r="L1003">
            <v>52</v>
          </cell>
          <cell r="M1003">
            <v>57</v>
          </cell>
        </row>
        <row r="1004">
          <cell r="A1004">
            <v>5446730</v>
          </cell>
          <cell r="B1004">
            <v>5366452</v>
          </cell>
          <cell r="C1004">
            <v>4410</v>
          </cell>
          <cell r="D1004">
            <v>3196633</v>
          </cell>
          <cell r="H1004">
            <v>1748</v>
          </cell>
          <cell r="I1004">
            <v>768</v>
          </cell>
          <cell r="J1004">
            <v>720</v>
          </cell>
          <cell r="K1004">
            <v>768</v>
          </cell>
          <cell r="L1004">
            <v>696</v>
          </cell>
          <cell r="M1004">
            <v>0</v>
          </cell>
        </row>
        <row r="1005">
          <cell r="A1005">
            <v>5190124</v>
          </cell>
          <cell r="B1005">
            <v>5119155</v>
          </cell>
          <cell r="C1005">
            <v>4410</v>
          </cell>
          <cell r="D1005">
            <v>10245780</v>
          </cell>
          <cell r="E1005">
            <v>1700</v>
          </cell>
          <cell r="F1005">
            <v>4008</v>
          </cell>
          <cell r="G1005">
            <v>4178</v>
          </cell>
          <cell r="H1005">
            <v>3482</v>
          </cell>
          <cell r="I1005">
            <v>4139</v>
          </cell>
          <cell r="J1005">
            <v>3887</v>
          </cell>
          <cell r="K1005">
            <v>4305</v>
          </cell>
          <cell r="L1005">
            <v>2482</v>
          </cell>
          <cell r="M1005">
            <v>1281</v>
          </cell>
        </row>
        <row r="1006">
          <cell r="A1006">
            <v>5186012</v>
          </cell>
          <cell r="B1006">
            <v>5117099</v>
          </cell>
          <cell r="C1006">
            <v>4410</v>
          </cell>
          <cell r="D1006">
            <v>32998053</v>
          </cell>
          <cell r="E1006">
            <v>233</v>
          </cell>
          <cell r="F1006">
            <v>206</v>
          </cell>
          <cell r="G1006">
            <v>200</v>
          </cell>
          <cell r="H1006">
            <v>189</v>
          </cell>
          <cell r="I1006">
            <v>273</v>
          </cell>
          <cell r="J1006">
            <v>794</v>
          </cell>
          <cell r="K1006">
            <v>0</v>
          </cell>
          <cell r="L1006">
            <v>186</v>
          </cell>
          <cell r="M1006">
            <v>2349</v>
          </cell>
        </row>
        <row r="1007">
          <cell r="A1007">
            <v>5186004</v>
          </cell>
          <cell r="B1007">
            <v>5117095</v>
          </cell>
          <cell r="C1007">
            <v>4410</v>
          </cell>
          <cell r="D1007">
            <v>31981484</v>
          </cell>
          <cell r="E1007">
            <v>265</v>
          </cell>
          <cell r="F1007">
            <v>280</v>
          </cell>
          <cell r="G1007">
            <v>153</v>
          </cell>
          <cell r="H1007">
            <v>147</v>
          </cell>
          <cell r="I1007">
            <v>159</v>
          </cell>
          <cell r="J1007">
            <v>145</v>
          </cell>
          <cell r="K1007">
            <v>164</v>
          </cell>
          <cell r="L1007">
            <v>164</v>
          </cell>
          <cell r="M1007">
            <v>196</v>
          </cell>
        </row>
        <row r="1008">
          <cell r="A1008">
            <v>5186002</v>
          </cell>
          <cell r="B1008">
            <v>5117094</v>
          </cell>
          <cell r="C1008">
            <v>4410</v>
          </cell>
          <cell r="D1008">
            <v>3305173</v>
          </cell>
          <cell r="E1008">
            <v>17</v>
          </cell>
          <cell r="F1008">
            <v>79</v>
          </cell>
          <cell r="G1008">
            <v>69</v>
          </cell>
          <cell r="H1008">
            <v>59</v>
          </cell>
          <cell r="I1008">
            <v>113</v>
          </cell>
          <cell r="J1008">
            <v>83</v>
          </cell>
          <cell r="K1008">
            <v>123</v>
          </cell>
          <cell r="L1008">
            <v>112</v>
          </cell>
          <cell r="M1008">
            <v>133</v>
          </cell>
        </row>
        <row r="1009">
          <cell r="A1009">
            <v>5186000</v>
          </cell>
          <cell r="B1009">
            <v>5117093</v>
          </cell>
          <cell r="C1009">
            <v>4410</v>
          </cell>
          <cell r="D1009">
            <v>31981483</v>
          </cell>
          <cell r="E1009">
            <v>217</v>
          </cell>
          <cell r="F1009">
            <v>166</v>
          </cell>
          <cell r="G1009">
            <v>190</v>
          </cell>
          <cell r="H1009">
            <v>177</v>
          </cell>
          <cell r="I1009">
            <v>193</v>
          </cell>
          <cell r="J1009">
            <v>168</v>
          </cell>
          <cell r="K1009">
            <v>182</v>
          </cell>
          <cell r="L1009">
            <v>169</v>
          </cell>
          <cell r="M1009">
            <v>195</v>
          </cell>
        </row>
        <row r="1010">
          <cell r="A1010">
            <v>5185996</v>
          </cell>
          <cell r="B1010">
            <v>5117091</v>
          </cell>
          <cell r="C1010">
            <v>4410</v>
          </cell>
          <cell r="D1010">
            <v>719410</v>
          </cell>
          <cell r="E1010">
            <v>184</v>
          </cell>
          <cell r="F1010">
            <v>264</v>
          </cell>
          <cell r="G1010">
            <v>147</v>
          </cell>
          <cell r="H1010">
            <v>155</v>
          </cell>
          <cell r="I1010">
            <v>163</v>
          </cell>
          <cell r="J1010">
            <v>148</v>
          </cell>
          <cell r="K1010">
            <v>162</v>
          </cell>
          <cell r="L1010">
            <v>154</v>
          </cell>
          <cell r="M1010">
            <v>145</v>
          </cell>
        </row>
        <row r="1011">
          <cell r="A1011">
            <v>5185994</v>
          </cell>
          <cell r="B1011">
            <v>5117090</v>
          </cell>
          <cell r="C1011">
            <v>4410</v>
          </cell>
          <cell r="D1011">
            <v>1501756</v>
          </cell>
          <cell r="E1011">
            <v>128</v>
          </cell>
          <cell r="F1011">
            <v>100</v>
          </cell>
          <cell r="G1011">
            <v>108</v>
          </cell>
          <cell r="H1011">
            <v>104</v>
          </cell>
          <cell r="I1011">
            <v>109</v>
          </cell>
          <cell r="J1011">
            <v>96</v>
          </cell>
          <cell r="K1011">
            <v>108</v>
          </cell>
          <cell r="L1011">
            <v>100</v>
          </cell>
          <cell r="M1011">
            <v>119</v>
          </cell>
        </row>
        <row r="1012">
          <cell r="A1012">
            <v>5185992</v>
          </cell>
          <cell r="B1012">
            <v>5117089</v>
          </cell>
          <cell r="C1012">
            <v>4410</v>
          </cell>
          <cell r="D1012">
            <v>3354961</v>
          </cell>
          <cell r="E1012">
            <v>233</v>
          </cell>
          <cell r="F1012">
            <v>142</v>
          </cell>
          <cell r="G1012">
            <v>98</v>
          </cell>
          <cell r="H1012">
            <v>76</v>
          </cell>
          <cell r="I1012">
            <v>92</v>
          </cell>
          <cell r="J1012">
            <v>85</v>
          </cell>
          <cell r="K1012">
            <v>100</v>
          </cell>
          <cell r="L1012">
            <v>86</v>
          </cell>
          <cell r="M1012">
            <v>107</v>
          </cell>
        </row>
        <row r="1013">
          <cell r="A1013">
            <v>5185990</v>
          </cell>
          <cell r="B1013">
            <v>5117088</v>
          </cell>
          <cell r="C1013">
            <v>4410</v>
          </cell>
          <cell r="D1013">
            <v>443765</v>
          </cell>
          <cell r="E1013">
            <v>138</v>
          </cell>
          <cell r="F1013">
            <v>89</v>
          </cell>
          <cell r="G1013">
            <v>113</v>
          </cell>
          <cell r="H1013">
            <v>232</v>
          </cell>
          <cell r="I1013">
            <v>118</v>
          </cell>
          <cell r="J1013">
            <v>131</v>
          </cell>
          <cell r="K1013">
            <v>137</v>
          </cell>
          <cell r="L1013">
            <v>175</v>
          </cell>
          <cell r="M1013">
            <v>108</v>
          </cell>
        </row>
        <row r="1014">
          <cell r="A1014">
            <v>5185988</v>
          </cell>
          <cell r="B1014">
            <v>5117087</v>
          </cell>
          <cell r="C1014">
            <v>4410</v>
          </cell>
          <cell r="D1014">
            <v>16005934</v>
          </cell>
          <cell r="E1014">
            <v>429</v>
          </cell>
          <cell r="F1014">
            <v>266</v>
          </cell>
          <cell r="G1014">
            <v>333</v>
          </cell>
          <cell r="H1014">
            <v>247</v>
          </cell>
          <cell r="I1014">
            <v>190</v>
          </cell>
          <cell r="J1014">
            <v>398</v>
          </cell>
          <cell r="K1014">
            <v>523</v>
          </cell>
          <cell r="L1014">
            <v>507</v>
          </cell>
          <cell r="M1014">
            <v>662</v>
          </cell>
        </row>
        <row r="1015">
          <cell r="A1015">
            <v>5185986</v>
          </cell>
          <cell r="B1015">
            <v>5117086</v>
          </cell>
          <cell r="C1015">
            <v>4410</v>
          </cell>
          <cell r="D1015">
            <v>7728784</v>
          </cell>
          <cell r="E1015">
            <v>233</v>
          </cell>
          <cell r="F1015">
            <v>206</v>
          </cell>
          <cell r="G1015">
            <v>200</v>
          </cell>
          <cell r="H1015">
            <v>189</v>
          </cell>
          <cell r="I1015">
            <v>273</v>
          </cell>
          <cell r="J1015">
            <v>769</v>
          </cell>
          <cell r="K1015">
            <v>268</v>
          </cell>
          <cell r="L1015">
            <v>273</v>
          </cell>
          <cell r="M1015">
            <v>364</v>
          </cell>
        </row>
        <row r="1016">
          <cell r="A1016">
            <v>5185984</v>
          </cell>
          <cell r="B1016">
            <v>5117085</v>
          </cell>
          <cell r="C1016">
            <v>4410</v>
          </cell>
          <cell r="D1016">
            <v>16008570</v>
          </cell>
          <cell r="E1016">
            <v>285</v>
          </cell>
          <cell r="F1016">
            <v>208</v>
          </cell>
          <cell r="G1016">
            <v>194</v>
          </cell>
          <cell r="H1016">
            <v>184</v>
          </cell>
          <cell r="I1016">
            <v>206</v>
          </cell>
          <cell r="J1016">
            <v>202</v>
          </cell>
          <cell r="K1016">
            <v>215</v>
          </cell>
          <cell r="L1016">
            <v>216</v>
          </cell>
          <cell r="M1016">
            <v>229</v>
          </cell>
        </row>
        <row r="1017">
          <cell r="A1017">
            <v>5185982</v>
          </cell>
          <cell r="B1017">
            <v>5117084</v>
          </cell>
          <cell r="C1017">
            <v>4410</v>
          </cell>
          <cell r="D1017">
            <v>1728413</v>
          </cell>
          <cell r="E1017">
            <v>204</v>
          </cell>
          <cell r="F1017">
            <v>172</v>
          </cell>
          <cell r="G1017">
            <v>169</v>
          </cell>
          <cell r="H1017">
            <v>141</v>
          </cell>
          <cell r="I1017">
            <v>155</v>
          </cell>
          <cell r="J1017">
            <v>155</v>
          </cell>
          <cell r="K1017">
            <v>166</v>
          </cell>
          <cell r="L1017">
            <v>141</v>
          </cell>
          <cell r="M1017">
            <v>168</v>
          </cell>
        </row>
        <row r="1018">
          <cell r="A1018">
            <v>5185972</v>
          </cell>
          <cell r="B1018">
            <v>5117079</v>
          </cell>
          <cell r="C1018">
            <v>4410</v>
          </cell>
          <cell r="D1018">
            <v>7300070</v>
          </cell>
          <cell r="E1018">
            <v>153</v>
          </cell>
          <cell r="F1018">
            <v>175</v>
          </cell>
          <cell r="G1018">
            <v>198</v>
          </cell>
          <cell r="H1018">
            <v>348</v>
          </cell>
          <cell r="I1018">
            <v>369</v>
          </cell>
          <cell r="J1018">
            <v>116</v>
          </cell>
          <cell r="K1018">
            <v>231</v>
          </cell>
          <cell r="L1018">
            <v>225</v>
          </cell>
          <cell r="M1018">
            <v>252</v>
          </cell>
        </row>
        <row r="1019">
          <cell r="A1019">
            <v>5185952</v>
          </cell>
          <cell r="B1019">
            <v>5117069</v>
          </cell>
          <cell r="C1019">
            <v>4410</v>
          </cell>
          <cell r="D1019">
            <v>2209161</v>
          </cell>
          <cell r="E1019">
            <v>312</v>
          </cell>
          <cell r="F1019">
            <v>186</v>
          </cell>
          <cell r="G1019">
            <v>191</v>
          </cell>
          <cell r="H1019">
            <v>169</v>
          </cell>
          <cell r="I1019">
            <v>215</v>
          </cell>
          <cell r="J1019">
            <v>284</v>
          </cell>
          <cell r="K1019">
            <v>393</v>
          </cell>
          <cell r="L1019">
            <v>300</v>
          </cell>
          <cell r="M1019">
            <v>357</v>
          </cell>
        </row>
        <row r="1020">
          <cell r="A1020">
            <v>5185932</v>
          </cell>
          <cell r="B1020">
            <v>5117059</v>
          </cell>
          <cell r="C1020">
            <v>4410</v>
          </cell>
          <cell r="D1020">
            <v>1426635</v>
          </cell>
          <cell r="E1020">
            <v>443</v>
          </cell>
          <cell r="F1020">
            <v>413</v>
          </cell>
          <cell r="G1020">
            <v>284</v>
          </cell>
          <cell r="H1020">
            <v>345</v>
          </cell>
          <cell r="I1020">
            <v>351</v>
          </cell>
          <cell r="J1020">
            <v>307</v>
          </cell>
          <cell r="K1020">
            <v>331</v>
          </cell>
          <cell r="L1020">
            <v>340</v>
          </cell>
          <cell r="M1020">
            <v>377</v>
          </cell>
        </row>
        <row r="1021">
          <cell r="A1021">
            <v>5185914</v>
          </cell>
          <cell r="B1021">
            <v>5117050</v>
          </cell>
          <cell r="C1021">
            <v>4410</v>
          </cell>
          <cell r="D1021">
            <v>31981481</v>
          </cell>
          <cell r="E1021">
            <v>233</v>
          </cell>
          <cell r="F1021">
            <v>206</v>
          </cell>
          <cell r="G1021">
            <v>200</v>
          </cell>
          <cell r="H1021">
            <v>189</v>
          </cell>
          <cell r="I1021">
            <v>273</v>
          </cell>
          <cell r="J1021">
            <v>168</v>
          </cell>
          <cell r="K1021">
            <v>171</v>
          </cell>
          <cell r="L1021">
            <v>155</v>
          </cell>
          <cell r="M1021">
            <v>192</v>
          </cell>
        </row>
        <row r="1022">
          <cell r="A1022">
            <v>5185892</v>
          </cell>
          <cell r="B1022">
            <v>5117039</v>
          </cell>
          <cell r="C1022">
            <v>4410</v>
          </cell>
          <cell r="D1022">
            <v>3530449</v>
          </cell>
          <cell r="E1022">
            <v>207</v>
          </cell>
          <cell r="F1022">
            <v>278</v>
          </cell>
          <cell r="G1022">
            <v>256</v>
          </cell>
          <cell r="H1022">
            <v>122</v>
          </cell>
          <cell r="I1022">
            <v>115</v>
          </cell>
          <cell r="J1022">
            <v>117</v>
          </cell>
          <cell r="K1022">
            <v>112</v>
          </cell>
          <cell r="L1022">
            <v>112</v>
          </cell>
          <cell r="M1022">
            <v>110</v>
          </cell>
        </row>
        <row r="1023">
          <cell r="A1023">
            <v>5185876</v>
          </cell>
          <cell r="B1023">
            <v>5117031</v>
          </cell>
          <cell r="C1023">
            <v>4410</v>
          </cell>
          <cell r="D1023">
            <v>1693467</v>
          </cell>
          <cell r="E1023">
            <v>681</v>
          </cell>
          <cell r="F1023">
            <v>551</v>
          </cell>
          <cell r="G1023">
            <v>484</v>
          </cell>
          <cell r="H1023">
            <v>412</v>
          </cell>
          <cell r="I1023">
            <v>429</v>
          </cell>
          <cell r="J1023">
            <v>371</v>
          </cell>
          <cell r="K1023">
            <v>397</v>
          </cell>
          <cell r="L1023">
            <v>351</v>
          </cell>
          <cell r="M1023">
            <v>357</v>
          </cell>
        </row>
        <row r="1024">
          <cell r="A1024">
            <v>5185862</v>
          </cell>
          <cell r="B1024">
            <v>5117024</v>
          </cell>
          <cell r="C1024">
            <v>4410</v>
          </cell>
          <cell r="D1024">
            <v>3306267</v>
          </cell>
          <cell r="E1024">
            <v>124</v>
          </cell>
          <cell r="F1024">
            <v>115</v>
          </cell>
          <cell r="G1024">
            <v>114</v>
          </cell>
          <cell r="H1024">
            <v>118</v>
          </cell>
          <cell r="I1024">
            <v>117</v>
          </cell>
          <cell r="J1024">
            <v>103</v>
          </cell>
          <cell r="K1024">
            <v>135</v>
          </cell>
          <cell r="L1024">
            <v>129</v>
          </cell>
          <cell r="M1024">
            <v>140</v>
          </cell>
        </row>
        <row r="1025">
          <cell r="A1025">
            <v>5185848</v>
          </cell>
          <cell r="B1025">
            <v>5117017</v>
          </cell>
          <cell r="C1025">
            <v>4410</v>
          </cell>
          <cell r="D1025">
            <v>2065758</v>
          </cell>
          <cell r="E1025">
            <v>321</v>
          </cell>
          <cell r="F1025">
            <v>271</v>
          </cell>
          <cell r="G1025">
            <v>276</v>
          </cell>
          <cell r="H1025">
            <v>236</v>
          </cell>
          <cell r="I1025">
            <v>264</v>
          </cell>
          <cell r="J1025">
            <v>243</v>
          </cell>
          <cell r="K1025">
            <v>238</v>
          </cell>
          <cell r="L1025">
            <v>184</v>
          </cell>
          <cell r="M1025">
            <v>240</v>
          </cell>
        </row>
        <row r="1026">
          <cell r="A1026">
            <v>5185828</v>
          </cell>
          <cell r="B1026">
            <v>5117007</v>
          </cell>
          <cell r="C1026">
            <v>4410</v>
          </cell>
          <cell r="D1026">
            <v>31981479</v>
          </cell>
          <cell r="E1026">
            <v>107</v>
          </cell>
          <cell r="F1026">
            <v>58</v>
          </cell>
          <cell r="G1026">
            <v>40</v>
          </cell>
          <cell r="H1026">
            <v>34</v>
          </cell>
          <cell r="I1026">
            <v>45</v>
          </cell>
          <cell r="J1026">
            <v>190</v>
          </cell>
          <cell r="K1026">
            <v>183</v>
          </cell>
          <cell r="L1026">
            <v>135</v>
          </cell>
          <cell r="M1026">
            <v>105</v>
          </cell>
        </row>
        <row r="1027">
          <cell r="A1027">
            <v>5185810</v>
          </cell>
          <cell r="B1027">
            <v>5116998</v>
          </cell>
          <cell r="C1027">
            <v>4410</v>
          </cell>
          <cell r="D1027">
            <v>7094103</v>
          </cell>
          <cell r="E1027">
            <v>79</v>
          </cell>
          <cell r="F1027">
            <v>148</v>
          </cell>
          <cell r="G1027">
            <v>68</v>
          </cell>
          <cell r="H1027">
            <v>69</v>
          </cell>
          <cell r="I1027">
            <v>126</v>
          </cell>
          <cell r="J1027">
            <v>116</v>
          </cell>
          <cell r="K1027">
            <v>338</v>
          </cell>
          <cell r="L1027">
            <v>187</v>
          </cell>
          <cell r="M1027">
            <v>203</v>
          </cell>
        </row>
        <row r="1028">
          <cell r="A1028">
            <v>5185790</v>
          </cell>
          <cell r="B1028">
            <v>5116988</v>
          </cell>
          <cell r="C1028">
            <v>4410</v>
          </cell>
          <cell r="D1028">
            <v>10505262</v>
          </cell>
          <cell r="E1028">
            <v>547</v>
          </cell>
          <cell r="F1028">
            <v>217</v>
          </cell>
          <cell r="G1028">
            <v>179</v>
          </cell>
          <cell r="H1028">
            <v>162</v>
          </cell>
          <cell r="I1028">
            <v>174</v>
          </cell>
          <cell r="J1028">
            <v>158</v>
          </cell>
          <cell r="K1028">
            <v>165</v>
          </cell>
          <cell r="L1028">
            <v>146</v>
          </cell>
          <cell r="M1028">
            <v>150</v>
          </cell>
        </row>
        <row r="1029">
          <cell r="A1029">
            <v>5185770</v>
          </cell>
          <cell r="B1029">
            <v>5116978</v>
          </cell>
          <cell r="C1029">
            <v>4410</v>
          </cell>
          <cell r="D1029">
            <v>31988559</v>
          </cell>
          <cell r="E1029">
            <v>233</v>
          </cell>
          <cell r="F1029">
            <v>206</v>
          </cell>
          <cell r="G1029">
            <v>200</v>
          </cell>
          <cell r="H1029">
            <v>189</v>
          </cell>
          <cell r="I1029">
            <v>273</v>
          </cell>
          <cell r="J1029">
            <v>175</v>
          </cell>
          <cell r="K1029">
            <v>179</v>
          </cell>
          <cell r="L1029">
            <v>196</v>
          </cell>
          <cell r="M1029">
            <v>209</v>
          </cell>
        </row>
        <row r="1030">
          <cell r="A1030">
            <v>5185750</v>
          </cell>
          <cell r="B1030">
            <v>5116968</v>
          </cell>
          <cell r="C1030">
            <v>4410</v>
          </cell>
          <cell r="D1030">
            <v>1885109</v>
          </cell>
          <cell r="E1030">
            <v>280</v>
          </cell>
          <cell r="F1030">
            <v>216</v>
          </cell>
          <cell r="G1030">
            <v>215</v>
          </cell>
          <cell r="H1030">
            <v>227</v>
          </cell>
          <cell r="I1030">
            <v>243</v>
          </cell>
          <cell r="J1030">
            <v>230</v>
          </cell>
          <cell r="K1030">
            <v>242</v>
          </cell>
          <cell r="L1030">
            <v>224</v>
          </cell>
          <cell r="M1030">
            <v>215</v>
          </cell>
        </row>
        <row r="1031">
          <cell r="A1031">
            <v>5185728</v>
          </cell>
          <cell r="B1031">
            <v>5116957</v>
          </cell>
          <cell r="C1031">
            <v>4410</v>
          </cell>
          <cell r="D1031">
            <v>3524629</v>
          </cell>
          <cell r="E1031">
            <v>110</v>
          </cell>
          <cell r="F1031">
            <v>92</v>
          </cell>
          <cell r="G1031">
            <v>120</v>
          </cell>
          <cell r="H1031">
            <v>359</v>
          </cell>
          <cell r="I1031">
            <v>279</v>
          </cell>
          <cell r="J1031">
            <v>260</v>
          </cell>
          <cell r="K1031">
            <v>318</v>
          </cell>
          <cell r="L1031">
            <v>298</v>
          </cell>
          <cell r="M1031">
            <v>342</v>
          </cell>
        </row>
        <row r="1032">
          <cell r="A1032">
            <v>5185708</v>
          </cell>
          <cell r="B1032">
            <v>5116947</v>
          </cell>
          <cell r="C1032">
            <v>4410</v>
          </cell>
          <cell r="D1032">
            <v>5311518</v>
          </cell>
          <cell r="E1032">
            <v>233</v>
          </cell>
          <cell r="F1032">
            <v>206</v>
          </cell>
          <cell r="G1032">
            <v>200</v>
          </cell>
          <cell r="H1032">
            <v>189</v>
          </cell>
          <cell r="I1032">
            <v>273</v>
          </cell>
          <cell r="J1032">
            <v>237</v>
          </cell>
          <cell r="K1032">
            <v>251</v>
          </cell>
          <cell r="L1032">
            <v>224</v>
          </cell>
          <cell r="M1032">
            <v>497</v>
          </cell>
        </row>
        <row r="1033">
          <cell r="A1033">
            <v>5185690</v>
          </cell>
          <cell r="B1033">
            <v>5116938</v>
          </cell>
          <cell r="C1033">
            <v>4410</v>
          </cell>
          <cell r="D1033">
            <v>3506033</v>
          </cell>
          <cell r="E1033">
            <v>233</v>
          </cell>
          <cell r="F1033">
            <v>72</v>
          </cell>
          <cell r="G1033">
            <v>24</v>
          </cell>
          <cell r="H1033">
            <v>157</v>
          </cell>
          <cell r="I1033">
            <v>192</v>
          </cell>
          <cell r="J1033">
            <v>180</v>
          </cell>
          <cell r="K1033">
            <v>190</v>
          </cell>
          <cell r="L1033">
            <v>169</v>
          </cell>
          <cell r="M1033">
            <v>182</v>
          </cell>
        </row>
        <row r="1034">
          <cell r="A1034">
            <v>5185674</v>
          </cell>
          <cell r="B1034">
            <v>5116930</v>
          </cell>
          <cell r="C1034">
            <v>4410</v>
          </cell>
          <cell r="D1034">
            <v>6809405</v>
          </cell>
          <cell r="E1034">
            <v>328</v>
          </cell>
          <cell r="F1034">
            <v>476</v>
          </cell>
          <cell r="G1034">
            <v>84</v>
          </cell>
          <cell r="H1034">
            <v>203</v>
          </cell>
          <cell r="I1034">
            <v>194</v>
          </cell>
          <cell r="J1034">
            <v>248</v>
          </cell>
          <cell r="K1034">
            <v>307</v>
          </cell>
          <cell r="L1034">
            <v>198</v>
          </cell>
          <cell r="M1034">
            <v>204</v>
          </cell>
        </row>
        <row r="1035">
          <cell r="A1035">
            <v>5185654</v>
          </cell>
          <cell r="B1035">
            <v>5116920</v>
          </cell>
          <cell r="C1035">
            <v>4410</v>
          </cell>
          <cell r="D1035">
            <v>31116351</v>
          </cell>
          <cell r="E1035">
            <v>47</v>
          </cell>
          <cell r="F1035">
            <v>51</v>
          </cell>
          <cell r="G1035">
            <v>48</v>
          </cell>
          <cell r="H1035">
            <v>72</v>
          </cell>
          <cell r="I1035">
            <v>80</v>
          </cell>
          <cell r="J1035">
            <v>99</v>
          </cell>
          <cell r="K1035">
            <v>107</v>
          </cell>
          <cell r="L1035">
            <v>105</v>
          </cell>
          <cell r="M1035">
            <v>105</v>
          </cell>
        </row>
        <row r="1036">
          <cell r="A1036">
            <v>5185636</v>
          </cell>
          <cell r="B1036">
            <v>5116911</v>
          </cell>
          <cell r="C1036">
            <v>4410</v>
          </cell>
          <cell r="D1036">
            <v>31116263</v>
          </cell>
          <cell r="E1036">
            <v>166</v>
          </cell>
          <cell r="F1036">
            <v>92</v>
          </cell>
          <cell r="G1036">
            <v>42</v>
          </cell>
          <cell r="H1036">
            <v>35</v>
          </cell>
          <cell r="I1036">
            <v>62</v>
          </cell>
          <cell r="J1036">
            <v>70</v>
          </cell>
          <cell r="K1036">
            <v>36</v>
          </cell>
          <cell r="L1036">
            <v>10</v>
          </cell>
          <cell r="M1036">
            <v>21</v>
          </cell>
        </row>
        <row r="1037">
          <cell r="A1037">
            <v>5185614</v>
          </cell>
          <cell r="B1037">
            <v>5116900</v>
          </cell>
          <cell r="C1037">
            <v>4410</v>
          </cell>
          <cell r="D1037">
            <v>16008552</v>
          </cell>
          <cell r="E1037">
            <v>94</v>
          </cell>
          <cell r="F1037">
            <v>80</v>
          </cell>
          <cell r="G1037">
            <v>80</v>
          </cell>
          <cell r="H1037">
            <v>79</v>
          </cell>
          <cell r="I1037">
            <v>83</v>
          </cell>
          <cell r="J1037">
            <v>84</v>
          </cell>
          <cell r="K1037">
            <v>92</v>
          </cell>
          <cell r="L1037">
            <v>85</v>
          </cell>
          <cell r="M1037">
            <v>102</v>
          </cell>
        </row>
        <row r="1038">
          <cell r="A1038">
            <v>5185592</v>
          </cell>
          <cell r="B1038">
            <v>5116889</v>
          </cell>
          <cell r="C1038">
            <v>4410</v>
          </cell>
          <cell r="D1038">
            <v>31116265</v>
          </cell>
          <cell r="E1038">
            <v>279</v>
          </cell>
          <cell r="F1038">
            <v>247</v>
          </cell>
          <cell r="G1038">
            <v>249</v>
          </cell>
          <cell r="H1038">
            <v>241</v>
          </cell>
          <cell r="I1038">
            <v>201</v>
          </cell>
          <cell r="J1038">
            <v>242</v>
          </cell>
          <cell r="K1038">
            <v>282</v>
          </cell>
          <cell r="L1038">
            <v>240</v>
          </cell>
          <cell r="M1038">
            <v>276</v>
          </cell>
        </row>
        <row r="1039">
          <cell r="A1039">
            <v>5185570</v>
          </cell>
          <cell r="B1039">
            <v>5116878</v>
          </cell>
          <cell r="C1039">
            <v>4410</v>
          </cell>
          <cell r="D1039">
            <v>1693465</v>
          </cell>
          <cell r="E1039">
            <v>51</v>
          </cell>
          <cell r="F1039">
            <v>217</v>
          </cell>
          <cell r="G1039">
            <v>199</v>
          </cell>
          <cell r="H1039">
            <v>224</v>
          </cell>
          <cell r="I1039">
            <v>230</v>
          </cell>
          <cell r="J1039">
            <v>198</v>
          </cell>
          <cell r="K1039">
            <v>203</v>
          </cell>
          <cell r="L1039">
            <v>170</v>
          </cell>
          <cell r="M1039">
            <v>166</v>
          </cell>
        </row>
        <row r="1040">
          <cell r="A1040">
            <v>5185546</v>
          </cell>
          <cell r="B1040">
            <v>5116866</v>
          </cell>
          <cell r="C1040">
            <v>4410</v>
          </cell>
          <cell r="D1040">
            <v>1728404</v>
          </cell>
          <cell r="E1040">
            <v>111</v>
          </cell>
          <cell r="F1040">
            <v>91</v>
          </cell>
          <cell r="G1040">
            <v>91</v>
          </cell>
          <cell r="H1040">
            <v>129</v>
          </cell>
          <cell r="I1040">
            <v>53</v>
          </cell>
          <cell r="J1040">
            <v>44</v>
          </cell>
          <cell r="K1040">
            <v>43</v>
          </cell>
          <cell r="L1040">
            <v>46</v>
          </cell>
          <cell r="M1040">
            <v>41</v>
          </cell>
        </row>
        <row r="1041">
          <cell r="A1041">
            <v>5185524</v>
          </cell>
          <cell r="B1041">
            <v>5116855</v>
          </cell>
          <cell r="C1041">
            <v>4410</v>
          </cell>
          <cell r="D1041">
            <v>31116262</v>
          </cell>
          <cell r="E1041">
            <v>107</v>
          </cell>
          <cell r="F1041">
            <v>93</v>
          </cell>
          <cell r="G1041">
            <v>96</v>
          </cell>
          <cell r="H1041">
            <v>92</v>
          </cell>
          <cell r="I1041">
            <v>90</v>
          </cell>
          <cell r="J1041">
            <v>77</v>
          </cell>
          <cell r="K1041">
            <v>103</v>
          </cell>
          <cell r="L1041">
            <v>109</v>
          </cell>
          <cell r="M1041">
            <v>118</v>
          </cell>
        </row>
        <row r="1042">
          <cell r="A1042">
            <v>5185504</v>
          </cell>
          <cell r="B1042">
            <v>5116845</v>
          </cell>
          <cell r="C1042">
            <v>4410</v>
          </cell>
          <cell r="D1042">
            <v>16005842</v>
          </cell>
          <cell r="E1042">
            <v>223</v>
          </cell>
          <cell r="F1042">
            <v>177</v>
          </cell>
          <cell r="G1042">
            <v>184</v>
          </cell>
          <cell r="H1042">
            <v>181</v>
          </cell>
          <cell r="I1042">
            <v>215</v>
          </cell>
          <cell r="J1042">
            <v>138</v>
          </cell>
          <cell r="K1042">
            <v>204</v>
          </cell>
          <cell r="L1042">
            <v>195</v>
          </cell>
          <cell r="M1042">
            <v>196</v>
          </cell>
        </row>
        <row r="1043">
          <cell r="A1043">
            <v>5185482</v>
          </cell>
          <cell r="B1043">
            <v>5116834</v>
          </cell>
          <cell r="C1043">
            <v>4410</v>
          </cell>
          <cell r="D1043">
            <v>3305920</v>
          </cell>
          <cell r="E1043">
            <v>113</v>
          </cell>
          <cell r="F1043">
            <v>102</v>
          </cell>
          <cell r="G1043">
            <v>110</v>
          </cell>
          <cell r="H1043">
            <v>107</v>
          </cell>
          <cell r="I1043">
            <v>99</v>
          </cell>
          <cell r="J1043">
            <v>86</v>
          </cell>
          <cell r="K1043">
            <v>101</v>
          </cell>
          <cell r="L1043">
            <v>36</v>
          </cell>
          <cell r="M1043">
            <v>100</v>
          </cell>
        </row>
        <row r="1044">
          <cell r="A1044">
            <v>5185462</v>
          </cell>
          <cell r="B1044">
            <v>5116824</v>
          </cell>
          <cell r="C1044">
            <v>4410</v>
          </cell>
          <cell r="D1044">
            <v>31116352</v>
          </cell>
          <cell r="E1044">
            <v>230</v>
          </cell>
          <cell r="F1044">
            <v>87</v>
          </cell>
          <cell r="G1044">
            <v>0</v>
          </cell>
          <cell r="H1044">
            <v>0</v>
          </cell>
          <cell r="I1044">
            <v>0</v>
          </cell>
          <cell r="J1044">
            <v>123</v>
          </cell>
          <cell r="K1044">
            <v>127</v>
          </cell>
          <cell r="L1044">
            <v>111</v>
          </cell>
          <cell r="M1044">
            <v>66</v>
          </cell>
        </row>
        <row r="1045">
          <cell r="A1045">
            <v>5185440</v>
          </cell>
          <cell r="B1045">
            <v>5116813</v>
          </cell>
          <cell r="C1045">
            <v>4410</v>
          </cell>
          <cell r="D1045">
            <v>3360908</v>
          </cell>
          <cell r="E1045">
            <v>119</v>
          </cell>
          <cell r="F1045">
            <v>19</v>
          </cell>
          <cell r="G1045">
            <v>29</v>
          </cell>
          <cell r="H1045">
            <v>20</v>
          </cell>
          <cell r="I1045">
            <v>106</v>
          </cell>
          <cell r="J1045">
            <v>61</v>
          </cell>
          <cell r="K1045">
            <v>121</v>
          </cell>
          <cell r="L1045">
            <v>16</v>
          </cell>
          <cell r="M1045">
            <v>4</v>
          </cell>
        </row>
        <row r="1046">
          <cell r="A1046">
            <v>5185418</v>
          </cell>
          <cell r="B1046">
            <v>5116802</v>
          </cell>
          <cell r="C1046">
            <v>4410</v>
          </cell>
          <cell r="D1046">
            <v>443756</v>
          </cell>
          <cell r="E1046">
            <v>94</v>
          </cell>
          <cell r="F1046">
            <v>135</v>
          </cell>
          <cell r="G1046">
            <v>79</v>
          </cell>
          <cell r="H1046">
            <v>113</v>
          </cell>
          <cell r="I1046">
            <v>190</v>
          </cell>
          <cell r="J1046">
            <v>330</v>
          </cell>
          <cell r="K1046">
            <v>338</v>
          </cell>
          <cell r="L1046">
            <v>324</v>
          </cell>
          <cell r="M1046">
            <v>326</v>
          </cell>
        </row>
        <row r="1047">
          <cell r="A1047">
            <v>5185396</v>
          </cell>
          <cell r="B1047">
            <v>5116791</v>
          </cell>
          <cell r="C1047">
            <v>4410</v>
          </cell>
          <cell r="D1047">
            <v>7686575</v>
          </cell>
          <cell r="E1047">
            <v>233</v>
          </cell>
          <cell r="F1047">
            <v>206</v>
          </cell>
          <cell r="G1047">
            <v>200</v>
          </cell>
          <cell r="H1047">
            <v>189</v>
          </cell>
          <cell r="I1047">
            <v>273</v>
          </cell>
          <cell r="J1047">
            <v>251</v>
          </cell>
          <cell r="K1047">
            <v>297</v>
          </cell>
          <cell r="L1047">
            <v>281</v>
          </cell>
          <cell r="M1047">
            <v>297</v>
          </cell>
        </row>
        <row r="1048">
          <cell r="A1048">
            <v>5185374</v>
          </cell>
          <cell r="B1048">
            <v>5116780</v>
          </cell>
          <cell r="C1048">
            <v>4410</v>
          </cell>
          <cell r="D1048">
            <v>7118079</v>
          </cell>
          <cell r="E1048">
            <v>247</v>
          </cell>
          <cell r="F1048">
            <v>139</v>
          </cell>
          <cell r="G1048">
            <v>206</v>
          </cell>
          <cell r="H1048">
            <v>199</v>
          </cell>
          <cell r="I1048">
            <v>203</v>
          </cell>
          <cell r="J1048">
            <v>0</v>
          </cell>
          <cell r="K1048">
            <v>0</v>
          </cell>
          <cell r="L1048">
            <v>98</v>
          </cell>
          <cell r="M1048">
            <v>57</v>
          </cell>
        </row>
        <row r="1049">
          <cell r="A1049">
            <v>5185352</v>
          </cell>
          <cell r="B1049">
            <v>5116769</v>
          </cell>
          <cell r="C1049">
            <v>4410</v>
          </cell>
          <cell r="D1049">
            <v>1693201</v>
          </cell>
          <cell r="E1049">
            <v>93</v>
          </cell>
          <cell r="F1049">
            <v>102</v>
          </cell>
          <cell r="G1049">
            <v>98</v>
          </cell>
          <cell r="H1049">
            <v>50</v>
          </cell>
          <cell r="I1049">
            <v>60</v>
          </cell>
          <cell r="J1049">
            <v>50</v>
          </cell>
          <cell r="K1049">
            <v>55</v>
          </cell>
          <cell r="L1049">
            <v>51</v>
          </cell>
          <cell r="M1049">
            <v>68</v>
          </cell>
        </row>
        <row r="1050">
          <cell r="A1050">
            <v>5185328</v>
          </cell>
          <cell r="B1050">
            <v>5116757</v>
          </cell>
          <cell r="C1050">
            <v>4410</v>
          </cell>
          <cell r="D1050">
            <v>7116771</v>
          </cell>
          <cell r="E1050">
            <v>116</v>
          </cell>
          <cell r="F1050">
            <v>212</v>
          </cell>
          <cell r="G1050">
            <v>106</v>
          </cell>
          <cell r="H1050">
            <v>110</v>
          </cell>
          <cell r="I1050">
            <v>105</v>
          </cell>
          <cell r="J1050">
            <v>148</v>
          </cell>
          <cell r="K1050">
            <v>136</v>
          </cell>
          <cell r="L1050">
            <v>126</v>
          </cell>
          <cell r="M1050">
            <v>87</v>
          </cell>
        </row>
        <row r="1051">
          <cell r="A1051">
            <v>5185306</v>
          </cell>
          <cell r="B1051">
            <v>5116746</v>
          </cell>
          <cell r="C1051">
            <v>4410</v>
          </cell>
          <cell r="D1051">
            <v>1692063</v>
          </cell>
          <cell r="E1051">
            <v>84</v>
          </cell>
          <cell r="F1051">
            <v>66</v>
          </cell>
          <cell r="G1051">
            <v>83</v>
          </cell>
          <cell r="H1051">
            <v>231</v>
          </cell>
          <cell r="I1051">
            <v>145</v>
          </cell>
          <cell r="J1051">
            <v>152</v>
          </cell>
          <cell r="K1051">
            <v>151</v>
          </cell>
          <cell r="L1051">
            <v>97</v>
          </cell>
          <cell r="M1051">
            <v>86</v>
          </cell>
        </row>
        <row r="1052">
          <cell r="A1052">
            <v>5185284</v>
          </cell>
          <cell r="B1052">
            <v>5116735</v>
          </cell>
          <cell r="C1052">
            <v>4410</v>
          </cell>
          <cell r="D1052">
            <v>358844</v>
          </cell>
          <cell r="E1052">
            <v>102</v>
          </cell>
          <cell r="F1052">
            <v>74</v>
          </cell>
          <cell r="G1052">
            <v>71</v>
          </cell>
          <cell r="H1052">
            <v>55</v>
          </cell>
          <cell r="I1052">
            <v>177</v>
          </cell>
          <cell r="J1052">
            <v>85</v>
          </cell>
          <cell r="K1052">
            <v>0</v>
          </cell>
          <cell r="L1052">
            <v>16</v>
          </cell>
          <cell r="M1052">
            <v>59</v>
          </cell>
        </row>
        <row r="1053">
          <cell r="A1053">
            <v>5185262</v>
          </cell>
          <cell r="B1053">
            <v>5116724</v>
          </cell>
          <cell r="C1053">
            <v>4410</v>
          </cell>
          <cell r="D1053">
            <v>355467</v>
          </cell>
          <cell r="E1053">
            <v>267</v>
          </cell>
          <cell r="F1053">
            <v>236</v>
          </cell>
          <cell r="G1053">
            <v>228</v>
          </cell>
          <cell r="H1053">
            <v>202</v>
          </cell>
          <cell r="I1053">
            <v>264</v>
          </cell>
          <cell r="J1053">
            <v>227</v>
          </cell>
          <cell r="K1053">
            <v>242</v>
          </cell>
          <cell r="L1053">
            <v>219</v>
          </cell>
          <cell r="M1053">
            <v>234</v>
          </cell>
        </row>
        <row r="1054">
          <cell r="A1054">
            <v>5185240</v>
          </cell>
          <cell r="B1054">
            <v>5116713</v>
          </cell>
          <cell r="C1054">
            <v>4410</v>
          </cell>
          <cell r="D1054">
            <v>2100191</v>
          </cell>
          <cell r="E1054">
            <v>181</v>
          </cell>
          <cell r="F1054">
            <v>190</v>
          </cell>
          <cell r="G1054">
            <v>131</v>
          </cell>
          <cell r="H1054">
            <v>237</v>
          </cell>
          <cell r="I1054">
            <v>205</v>
          </cell>
          <cell r="J1054">
            <v>186</v>
          </cell>
          <cell r="K1054">
            <v>140</v>
          </cell>
          <cell r="L1054">
            <v>152</v>
          </cell>
          <cell r="M1054">
            <v>188</v>
          </cell>
        </row>
        <row r="1055">
          <cell r="A1055">
            <v>5185218</v>
          </cell>
          <cell r="B1055">
            <v>5116702</v>
          </cell>
          <cell r="C1055">
            <v>4410</v>
          </cell>
          <cell r="D1055">
            <v>6820883</v>
          </cell>
          <cell r="E1055">
            <v>120</v>
          </cell>
          <cell r="F1055">
            <v>83</v>
          </cell>
          <cell r="G1055">
            <v>148</v>
          </cell>
          <cell r="H1055">
            <v>51</v>
          </cell>
          <cell r="I1055">
            <v>81</v>
          </cell>
          <cell r="J1055">
            <v>109</v>
          </cell>
          <cell r="K1055">
            <v>76</v>
          </cell>
          <cell r="L1055">
            <v>76</v>
          </cell>
          <cell r="M1055">
            <v>123</v>
          </cell>
        </row>
        <row r="1056">
          <cell r="A1056">
            <v>5185196</v>
          </cell>
          <cell r="B1056">
            <v>5116691</v>
          </cell>
          <cell r="C1056">
            <v>4410</v>
          </cell>
          <cell r="D1056">
            <v>10408060</v>
          </cell>
          <cell r="E1056">
            <v>270</v>
          </cell>
          <cell r="F1056">
            <v>241</v>
          </cell>
          <cell r="G1056">
            <v>233</v>
          </cell>
          <cell r="H1056">
            <v>403</v>
          </cell>
          <cell r="I1056">
            <v>286</v>
          </cell>
          <cell r="J1056">
            <v>269</v>
          </cell>
          <cell r="K1056">
            <v>206</v>
          </cell>
          <cell r="L1056">
            <v>194</v>
          </cell>
          <cell r="M1056">
            <v>222</v>
          </cell>
        </row>
        <row r="1057">
          <cell r="A1057">
            <v>5185174</v>
          </cell>
          <cell r="B1057">
            <v>5116680</v>
          </cell>
          <cell r="C1057">
            <v>4410</v>
          </cell>
          <cell r="D1057">
            <v>5312879</v>
          </cell>
          <cell r="E1057">
            <v>234</v>
          </cell>
          <cell r="F1057">
            <v>176</v>
          </cell>
          <cell r="G1057">
            <v>192</v>
          </cell>
          <cell r="H1057">
            <v>188</v>
          </cell>
          <cell r="I1057">
            <v>188</v>
          </cell>
          <cell r="J1057">
            <v>194</v>
          </cell>
          <cell r="K1057">
            <v>205</v>
          </cell>
          <cell r="L1057">
            <v>221</v>
          </cell>
          <cell r="M1057">
            <v>230</v>
          </cell>
        </row>
        <row r="1058">
          <cell r="A1058">
            <v>5185152</v>
          </cell>
          <cell r="B1058">
            <v>5116669</v>
          </cell>
          <cell r="C1058">
            <v>4410</v>
          </cell>
          <cell r="D1058">
            <v>3362950</v>
          </cell>
          <cell r="E1058">
            <v>269</v>
          </cell>
          <cell r="F1058">
            <v>287</v>
          </cell>
          <cell r="G1058">
            <v>306</v>
          </cell>
          <cell r="H1058">
            <v>319</v>
          </cell>
          <cell r="I1058">
            <v>277</v>
          </cell>
          <cell r="J1058">
            <v>380</v>
          </cell>
          <cell r="K1058">
            <v>175</v>
          </cell>
          <cell r="L1058">
            <v>185</v>
          </cell>
          <cell r="M1058">
            <v>220</v>
          </cell>
        </row>
        <row r="1059">
          <cell r="A1059">
            <v>5185130</v>
          </cell>
          <cell r="B1059">
            <v>5116658</v>
          </cell>
          <cell r="C1059">
            <v>4410</v>
          </cell>
          <cell r="D1059">
            <v>7686572</v>
          </cell>
          <cell r="E1059">
            <v>294</v>
          </cell>
          <cell r="F1059">
            <v>261</v>
          </cell>
          <cell r="G1059">
            <v>346</v>
          </cell>
          <cell r="H1059">
            <v>484</v>
          </cell>
          <cell r="I1059">
            <v>426</v>
          </cell>
          <cell r="J1059">
            <v>384</v>
          </cell>
          <cell r="K1059">
            <v>369</v>
          </cell>
          <cell r="L1059">
            <v>363</v>
          </cell>
          <cell r="M1059">
            <v>365</v>
          </cell>
        </row>
        <row r="1060">
          <cell r="A1060">
            <v>5185106</v>
          </cell>
          <cell r="B1060">
            <v>5116646</v>
          </cell>
          <cell r="C1060">
            <v>4410</v>
          </cell>
          <cell r="D1060">
            <v>3363561</v>
          </cell>
          <cell r="E1060">
            <v>0</v>
          </cell>
          <cell r="F1060">
            <v>0</v>
          </cell>
          <cell r="G1060">
            <v>182</v>
          </cell>
          <cell r="H1060">
            <v>121</v>
          </cell>
          <cell r="I1060">
            <v>140</v>
          </cell>
          <cell r="J1060">
            <v>129</v>
          </cell>
          <cell r="K1060">
            <v>113</v>
          </cell>
          <cell r="L1060">
            <v>99</v>
          </cell>
          <cell r="M1060">
            <v>111</v>
          </cell>
        </row>
        <row r="1061">
          <cell r="A1061">
            <v>5185084</v>
          </cell>
          <cell r="B1061">
            <v>5116635</v>
          </cell>
          <cell r="C1061">
            <v>4410</v>
          </cell>
          <cell r="D1061">
            <v>1310406</v>
          </cell>
          <cell r="E1061">
            <v>61</v>
          </cell>
          <cell r="F1061">
            <v>25</v>
          </cell>
          <cell r="G1061">
            <v>44</v>
          </cell>
          <cell r="H1061">
            <v>72</v>
          </cell>
          <cell r="I1061">
            <v>10</v>
          </cell>
          <cell r="J1061">
            <v>66</v>
          </cell>
          <cell r="K1061">
            <v>90</v>
          </cell>
          <cell r="L1061">
            <v>77</v>
          </cell>
          <cell r="M1061">
            <v>68</v>
          </cell>
        </row>
        <row r="1062">
          <cell r="A1062">
            <v>5185066</v>
          </cell>
          <cell r="B1062">
            <v>5116626</v>
          </cell>
          <cell r="C1062">
            <v>4410</v>
          </cell>
          <cell r="D1062">
            <v>7686571</v>
          </cell>
          <cell r="E1062">
            <v>203</v>
          </cell>
          <cell r="F1062">
            <v>182</v>
          </cell>
          <cell r="G1062">
            <v>215</v>
          </cell>
          <cell r="H1062">
            <v>178</v>
          </cell>
          <cell r="I1062">
            <v>124</v>
          </cell>
          <cell r="J1062">
            <v>162</v>
          </cell>
          <cell r="K1062">
            <v>179</v>
          </cell>
          <cell r="L1062">
            <v>142</v>
          </cell>
          <cell r="M1062">
            <v>199</v>
          </cell>
        </row>
        <row r="1063">
          <cell r="A1063">
            <v>5185026</v>
          </cell>
          <cell r="B1063">
            <v>5116606</v>
          </cell>
          <cell r="C1063">
            <v>4410</v>
          </cell>
          <cell r="D1063">
            <v>16008562</v>
          </cell>
          <cell r="E1063">
            <v>252</v>
          </cell>
          <cell r="F1063">
            <v>208</v>
          </cell>
          <cell r="G1063">
            <v>206</v>
          </cell>
          <cell r="H1063">
            <v>212</v>
          </cell>
          <cell r="I1063">
            <v>253</v>
          </cell>
          <cell r="J1063">
            <v>246</v>
          </cell>
          <cell r="K1063">
            <v>241</v>
          </cell>
          <cell r="L1063">
            <v>202</v>
          </cell>
          <cell r="M1063">
            <v>244</v>
          </cell>
        </row>
        <row r="1064">
          <cell r="A1064">
            <v>5185004</v>
          </cell>
          <cell r="B1064">
            <v>5116595</v>
          </cell>
          <cell r="C1064">
            <v>4410</v>
          </cell>
          <cell r="D1064">
            <v>1319489</v>
          </cell>
          <cell r="F1064">
            <v>683</v>
          </cell>
          <cell r="H1064">
            <v>368</v>
          </cell>
          <cell r="I1064">
            <v>343</v>
          </cell>
          <cell r="J1064">
            <v>290</v>
          </cell>
          <cell r="K1064">
            <v>283</v>
          </cell>
          <cell r="L1064">
            <v>307</v>
          </cell>
          <cell r="M1064">
            <v>317</v>
          </cell>
        </row>
        <row r="1065">
          <cell r="A1065">
            <v>5184986</v>
          </cell>
          <cell r="B1065">
            <v>5116586</v>
          </cell>
          <cell r="C1065">
            <v>4410</v>
          </cell>
          <cell r="D1065">
            <v>31116353</v>
          </cell>
          <cell r="E1065">
            <v>246</v>
          </cell>
          <cell r="F1065">
            <v>220</v>
          </cell>
          <cell r="G1065">
            <v>211</v>
          </cell>
          <cell r="H1065">
            <v>188</v>
          </cell>
          <cell r="I1065">
            <v>245</v>
          </cell>
          <cell r="J1065">
            <v>143</v>
          </cell>
          <cell r="K1065">
            <v>181</v>
          </cell>
          <cell r="L1065">
            <v>164</v>
          </cell>
          <cell r="M1065">
            <v>168</v>
          </cell>
        </row>
        <row r="1066">
          <cell r="A1066">
            <v>5184968</v>
          </cell>
          <cell r="B1066">
            <v>5116577</v>
          </cell>
          <cell r="C1066">
            <v>4410</v>
          </cell>
          <cell r="D1066">
            <v>7686858</v>
          </cell>
          <cell r="E1066">
            <v>151</v>
          </cell>
          <cell r="F1066">
            <v>59</v>
          </cell>
          <cell r="G1066">
            <v>80</v>
          </cell>
          <cell r="H1066">
            <v>46</v>
          </cell>
          <cell r="I1066">
            <v>41</v>
          </cell>
          <cell r="J1066">
            <v>114</v>
          </cell>
          <cell r="K1066">
            <v>86</v>
          </cell>
          <cell r="L1066">
            <v>104</v>
          </cell>
          <cell r="M1066">
            <v>92</v>
          </cell>
        </row>
        <row r="1067">
          <cell r="A1067">
            <v>5184946</v>
          </cell>
          <cell r="B1067">
            <v>5116566</v>
          </cell>
          <cell r="C1067">
            <v>4410</v>
          </cell>
          <cell r="D1067">
            <v>3362106</v>
          </cell>
          <cell r="E1067">
            <v>233</v>
          </cell>
          <cell r="F1067">
            <v>206</v>
          </cell>
          <cell r="G1067">
            <v>200</v>
          </cell>
          <cell r="H1067">
            <v>189</v>
          </cell>
          <cell r="I1067">
            <v>273</v>
          </cell>
          <cell r="J1067">
            <v>84</v>
          </cell>
          <cell r="K1067">
            <v>58</v>
          </cell>
          <cell r="L1067">
            <v>21</v>
          </cell>
          <cell r="M1067">
            <v>29</v>
          </cell>
        </row>
        <row r="1068">
          <cell r="A1068">
            <v>5184926</v>
          </cell>
          <cell r="B1068">
            <v>5116556</v>
          </cell>
          <cell r="C1068">
            <v>4410</v>
          </cell>
          <cell r="D1068">
            <v>18492468</v>
          </cell>
          <cell r="E1068">
            <v>233</v>
          </cell>
          <cell r="F1068">
            <v>206</v>
          </cell>
          <cell r="G1068">
            <v>200</v>
          </cell>
          <cell r="H1068">
            <v>189</v>
          </cell>
          <cell r="I1068">
            <v>273</v>
          </cell>
          <cell r="J1068">
            <v>312</v>
          </cell>
          <cell r="K1068">
            <v>241</v>
          </cell>
          <cell r="L1068">
            <v>223</v>
          </cell>
          <cell r="M1068">
            <v>244</v>
          </cell>
        </row>
        <row r="1069">
          <cell r="A1069">
            <v>5184902</v>
          </cell>
          <cell r="B1069">
            <v>5116544</v>
          </cell>
          <cell r="C1069">
            <v>4410</v>
          </cell>
          <cell r="D1069">
            <v>31116355</v>
          </cell>
          <cell r="E1069">
            <v>142</v>
          </cell>
          <cell r="F1069">
            <v>127</v>
          </cell>
          <cell r="G1069">
            <v>133</v>
          </cell>
          <cell r="H1069">
            <v>128</v>
          </cell>
          <cell r="I1069">
            <v>130</v>
          </cell>
          <cell r="J1069">
            <v>133</v>
          </cell>
          <cell r="K1069">
            <v>173</v>
          </cell>
          <cell r="L1069">
            <v>176</v>
          </cell>
          <cell r="M1069">
            <v>190</v>
          </cell>
        </row>
        <row r="1070">
          <cell r="A1070">
            <v>5184884</v>
          </cell>
          <cell r="B1070">
            <v>5116535</v>
          </cell>
          <cell r="C1070">
            <v>4410</v>
          </cell>
          <cell r="D1070">
            <v>2181834</v>
          </cell>
          <cell r="E1070">
            <v>235</v>
          </cell>
          <cell r="F1070">
            <v>195</v>
          </cell>
          <cell r="G1070">
            <v>193</v>
          </cell>
          <cell r="H1070">
            <v>183</v>
          </cell>
          <cell r="I1070">
            <v>204</v>
          </cell>
          <cell r="J1070">
            <v>193</v>
          </cell>
          <cell r="K1070">
            <v>188</v>
          </cell>
          <cell r="L1070">
            <v>30</v>
          </cell>
          <cell r="M1070">
            <v>23</v>
          </cell>
        </row>
        <row r="1071">
          <cell r="A1071">
            <v>5184864</v>
          </cell>
          <cell r="B1071">
            <v>5116525</v>
          </cell>
          <cell r="C1071">
            <v>4410</v>
          </cell>
          <cell r="D1071">
            <v>31987826</v>
          </cell>
          <cell r="E1071">
            <v>317</v>
          </cell>
          <cell r="F1071">
            <v>284</v>
          </cell>
          <cell r="G1071">
            <v>273</v>
          </cell>
          <cell r="H1071">
            <v>243</v>
          </cell>
          <cell r="I1071">
            <v>317</v>
          </cell>
          <cell r="J1071">
            <v>272</v>
          </cell>
          <cell r="K1071">
            <v>290</v>
          </cell>
          <cell r="L1071">
            <v>263</v>
          </cell>
          <cell r="M1071">
            <v>0</v>
          </cell>
        </row>
        <row r="1072">
          <cell r="A1072">
            <v>5184862</v>
          </cell>
          <cell r="B1072">
            <v>5116524</v>
          </cell>
          <cell r="C1072">
            <v>4410</v>
          </cell>
          <cell r="D1072">
            <v>220614</v>
          </cell>
          <cell r="E1072">
            <v>212</v>
          </cell>
          <cell r="F1072">
            <v>155</v>
          </cell>
          <cell r="G1072">
            <v>119</v>
          </cell>
          <cell r="H1072">
            <v>31</v>
          </cell>
          <cell r="I1072">
            <v>111</v>
          </cell>
          <cell r="J1072">
            <v>30</v>
          </cell>
          <cell r="K1072">
            <v>112</v>
          </cell>
          <cell r="L1072">
            <v>87</v>
          </cell>
          <cell r="M1072">
            <v>83</v>
          </cell>
        </row>
        <row r="1073">
          <cell r="A1073">
            <v>5184860</v>
          </cell>
          <cell r="B1073">
            <v>5116523</v>
          </cell>
          <cell r="C1073">
            <v>4410</v>
          </cell>
          <cell r="D1073">
            <v>31987825</v>
          </cell>
          <cell r="E1073">
            <v>208</v>
          </cell>
          <cell r="F1073">
            <v>187</v>
          </cell>
          <cell r="G1073">
            <v>180</v>
          </cell>
          <cell r="H1073">
            <v>160</v>
          </cell>
          <cell r="I1073">
            <v>208</v>
          </cell>
          <cell r="J1073">
            <v>81</v>
          </cell>
          <cell r="K1073">
            <v>67</v>
          </cell>
          <cell r="L1073">
            <v>66</v>
          </cell>
          <cell r="M1073">
            <v>64</v>
          </cell>
        </row>
        <row r="1074">
          <cell r="A1074">
            <v>5184858</v>
          </cell>
          <cell r="B1074">
            <v>5116522</v>
          </cell>
          <cell r="C1074">
            <v>4410</v>
          </cell>
          <cell r="D1074">
            <v>31116349</v>
          </cell>
          <cell r="E1074">
            <v>270</v>
          </cell>
          <cell r="F1074">
            <v>189</v>
          </cell>
          <cell r="G1074">
            <v>189</v>
          </cell>
          <cell r="H1074">
            <v>242</v>
          </cell>
          <cell r="I1074">
            <v>166</v>
          </cell>
          <cell r="J1074">
            <v>147</v>
          </cell>
          <cell r="K1074">
            <v>203</v>
          </cell>
          <cell r="L1074">
            <v>216</v>
          </cell>
          <cell r="M1074">
            <v>370</v>
          </cell>
        </row>
        <row r="1075">
          <cell r="A1075">
            <v>5184856</v>
          </cell>
          <cell r="B1075">
            <v>5116521</v>
          </cell>
          <cell r="C1075">
            <v>4410</v>
          </cell>
          <cell r="D1075">
            <v>8913226</v>
          </cell>
          <cell r="E1075">
            <v>113</v>
          </cell>
          <cell r="F1075">
            <v>90</v>
          </cell>
          <cell r="G1075">
            <v>81</v>
          </cell>
          <cell r="H1075">
            <v>83</v>
          </cell>
          <cell r="I1075">
            <v>81</v>
          </cell>
          <cell r="J1075">
            <v>83</v>
          </cell>
          <cell r="K1075">
            <v>96</v>
          </cell>
          <cell r="L1075">
            <v>86</v>
          </cell>
          <cell r="M1075">
            <v>93</v>
          </cell>
        </row>
        <row r="1076">
          <cell r="A1076">
            <v>5184854</v>
          </cell>
          <cell r="B1076">
            <v>5116520</v>
          </cell>
          <cell r="C1076">
            <v>4410</v>
          </cell>
          <cell r="D1076">
            <v>1794892</v>
          </cell>
          <cell r="E1076">
            <v>189</v>
          </cell>
          <cell r="F1076">
            <v>707</v>
          </cell>
          <cell r="G1076">
            <v>132</v>
          </cell>
          <cell r="H1076">
            <v>108</v>
          </cell>
          <cell r="I1076">
            <v>153</v>
          </cell>
          <cell r="J1076">
            <v>101</v>
          </cell>
          <cell r="K1076">
            <v>126</v>
          </cell>
          <cell r="L1076">
            <v>181</v>
          </cell>
          <cell r="M1076">
            <v>170</v>
          </cell>
        </row>
        <row r="1077">
          <cell r="A1077">
            <v>5184852</v>
          </cell>
          <cell r="B1077">
            <v>5116519</v>
          </cell>
          <cell r="C1077">
            <v>4410</v>
          </cell>
          <cell r="D1077">
            <v>1836825</v>
          </cell>
          <cell r="E1077">
            <v>204</v>
          </cell>
          <cell r="F1077">
            <v>254</v>
          </cell>
          <cell r="G1077">
            <v>173</v>
          </cell>
          <cell r="H1077">
            <v>142</v>
          </cell>
          <cell r="I1077">
            <v>171</v>
          </cell>
          <cell r="J1077">
            <v>154</v>
          </cell>
          <cell r="K1077">
            <v>176</v>
          </cell>
          <cell r="L1077">
            <v>161</v>
          </cell>
          <cell r="M1077">
            <v>196</v>
          </cell>
        </row>
        <row r="1078">
          <cell r="A1078">
            <v>5184848</v>
          </cell>
          <cell r="B1078">
            <v>5116517</v>
          </cell>
          <cell r="C1078">
            <v>4410</v>
          </cell>
          <cell r="D1078">
            <v>31116345</v>
          </cell>
          <cell r="E1078">
            <v>172</v>
          </cell>
          <cell r="F1078">
            <v>152</v>
          </cell>
          <cell r="G1078">
            <v>148</v>
          </cell>
          <cell r="H1078">
            <v>144</v>
          </cell>
          <cell r="I1078">
            <v>213</v>
          </cell>
          <cell r="J1078">
            <v>228</v>
          </cell>
          <cell r="K1078">
            <v>218</v>
          </cell>
          <cell r="L1078">
            <v>206</v>
          </cell>
          <cell r="M1078">
            <v>268</v>
          </cell>
        </row>
        <row r="1079">
          <cell r="A1079">
            <v>5184846</v>
          </cell>
          <cell r="B1079">
            <v>5116516</v>
          </cell>
          <cell r="C1079">
            <v>4410</v>
          </cell>
          <cell r="D1079">
            <v>1501752</v>
          </cell>
          <cell r="E1079">
            <v>285</v>
          </cell>
          <cell r="F1079">
            <v>482</v>
          </cell>
          <cell r="G1079">
            <v>192</v>
          </cell>
          <cell r="H1079">
            <v>158</v>
          </cell>
          <cell r="I1079">
            <v>119</v>
          </cell>
          <cell r="J1079">
            <v>104</v>
          </cell>
          <cell r="K1079">
            <v>113</v>
          </cell>
          <cell r="L1079">
            <v>94</v>
          </cell>
          <cell r="M1079">
            <v>192</v>
          </cell>
        </row>
        <row r="1080">
          <cell r="A1080">
            <v>5184836</v>
          </cell>
          <cell r="B1080">
            <v>5116511</v>
          </cell>
          <cell r="C1080">
            <v>4410</v>
          </cell>
          <cell r="D1080">
            <v>3360634</v>
          </cell>
          <cell r="E1080">
            <v>230</v>
          </cell>
          <cell r="F1080">
            <v>203</v>
          </cell>
          <cell r="G1080">
            <v>173</v>
          </cell>
          <cell r="H1080">
            <v>234</v>
          </cell>
          <cell r="I1080">
            <v>159</v>
          </cell>
          <cell r="J1080">
            <v>211</v>
          </cell>
          <cell r="K1080">
            <v>66</v>
          </cell>
          <cell r="L1080">
            <v>164</v>
          </cell>
          <cell r="M1080">
            <v>171</v>
          </cell>
        </row>
        <row r="1081">
          <cell r="A1081">
            <v>5184834</v>
          </cell>
          <cell r="B1081">
            <v>5116510</v>
          </cell>
          <cell r="C1081">
            <v>4410</v>
          </cell>
          <cell r="D1081">
            <v>7314435</v>
          </cell>
          <cell r="E1081">
            <v>96</v>
          </cell>
          <cell r="F1081">
            <v>71</v>
          </cell>
          <cell r="G1081">
            <v>94</v>
          </cell>
          <cell r="H1081">
            <v>205</v>
          </cell>
          <cell r="I1081">
            <v>202</v>
          </cell>
          <cell r="J1081">
            <v>144</v>
          </cell>
          <cell r="K1081">
            <v>139</v>
          </cell>
          <cell r="L1081">
            <v>150</v>
          </cell>
          <cell r="M1081">
            <v>182</v>
          </cell>
        </row>
        <row r="1082">
          <cell r="A1082">
            <v>5184832</v>
          </cell>
          <cell r="B1082">
            <v>5116509</v>
          </cell>
          <cell r="C1082">
            <v>4410</v>
          </cell>
          <cell r="D1082">
            <v>3524475</v>
          </cell>
          <cell r="E1082">
            <v>45</v>
          </cell>
          <cell r="F1082">
            <v>37</v>
          </cell>
          <cell r="G1082">
            <v>90</v>
          </cell>
          <cell r="H1082">
            <v>157</v>
          </cell>
          <cell r="I1082">
            <v>281</v>
          </cell>
          <cell r="J1082">
            <v>182</v>
          </cell>
          <cell r="K1082">
            <v>203</v>
          </cell>
          <cell r="L1082">
            <v>200</v>
          </cell>
          <cell r="M1082">
            <v>232</v>
          </cell>
        </row>
        <row r="1083">
          <cell r="A1083">
            <v>5184812</v>
          </cell>
          <cell r="B1083">
            <v>5116499</v>
          </cell>
          <cell r="C1083">
            <v>4410</v>
          </cell>
          <cell r="D1083">
            <v>459093</v>
          </cell>
          <cell r="E1083">
            <v>235</v>
          </cell>
          <cell r="F1083">
            <v>116</v>
          </cell>
          <cell r="G1083">
            <v>56</v>
          </cell>
          <cell r="H1083">
            <v>151</v>
          </cell>
          <cell r="I1083">
            <v>160</v>
          </cell>
          <cell r="J1083">
            <v>145</v>
          </cell>
          <cell r="K1083">
            <v>181</v>
          </cell>
          <cell r="L1083">
            <v>143</v>
          </cell>
          <cell r="M1083">
            <v>153</v>
          </cell>
        </row>
        <row r="1084">
          <cell r="A1084">
            <v>5184810</v>
          </cell>
          <cell r="B1084">
            <v>5116498</v>
          </cell>
          <cell r="C1084">
            <v>4410</v>
          </cell>
          <cell r="D1084">
            <v>3524472</v>
          </cell>
          <cell r="E1084">
            <v>386</v>
          </cell>
          <cell r="F1084">
            <v>266</v>
          </cell>
          <cell r="G1084">
            <v>390</v>
          </cell>
          <cell r="H1084">
            <v>200</v>
          </cell>
          <cell r="I1084">
            <v>231</v>
          </cell>
          <cell r="J1084">
            <v>222</v>
          </cell>
          <cell r="K1084">
            <v>231</v>
          </cell>
          <cell r="L1084">
            <v>221</v>
          </cell>
          <cell r="M1084">
            <v>227</v>
          </cell>
        </row>
        <row r="1085">
          <cell r="A1085">
            <v>5184808</v>
          </cell>
          <cell r="B1085">
            <v>5116497</v>
          </cell>
          <cell r="C1085">
            <v>4410</v>
          </cell>
          <cell r="D1085">
            <v>3230279</v>
          </cell>
          <cell r="E1085">
            <v>233</v>
          </cell>
          <cell r="F1085">
            <v>206</v>
          </cell>
          <cell r="G1085">
            <v>200</v>
          </cell>
          <cell r="H1085">
            <v>79</v>
          </cell>
          <cell r="I1085">
            <v>92</v>
          </cell>
          <cell r="J1085">
            <v>83</v>
          </cell>
          <cell r="K1085">
            <v>90</v>
          </cell>
          <cell r="L1085">
            <v>89</v>
          </cell>
          <cell r="M1085">
            <v>91</v>
          </cell>
        </row>
        <row r="1086">
          <cell r="A1086">
            <v>5184804</v>
          </cell>
          <cell r="B1086">
            <v>5116495</v>
          </cell>
          <cell r="C1086">
            <v>4410</v>
          </cell>
          <cell r="D1086">
            <v>3524476</v>
          </cell>
          <cell r="E1086">
            <v>233</v>
          </cell>
          <cell r="F1086">
            <v>206</v>
          </cell>
          <cell r="G1086">
            <v>400</v>
          </cell>
          <cell r="H1086">
            <v>74</v>
          </cell>
          <cell r="I1086">
            <v>127</v>
          </cell>
          <cell r="J1086">
            <v>119</v>
          </cell>
          <cell r="K1086">
            <v>117</v>
          </cell>
          <cell r="L1086">
            <v>141</v>
          </cell>
          <cell r="M1086">
            <v>143</v>
          </cell>
        </row>
        <row r="1087">
          <cell r="A1087">
            <v>5184794</v>
          </cell>
          <cell r="B1087">
            <v>5116490</v>
          </cell>
          <cell r="C1087">
            <v>4410</v>
          </cell>
          <cell r="D1087">
            <v>1618087</v>
          </cell>
          <cell r="E1087">
            <v>466</v>
          </cell>
          <cell r="F1087">
            <v>362</v>
          </cell>
          <cell r="G1087">
            <v>339</v>
          </cell>
          <cell r="H1087">
            <v>275</v>
          </cell>
          <cell r="I1087">
            <v>267</v>
          </cell>
          <cell r="J1087">
            <v>173</v>
          </cell>
          <cell r="K1087">
            <v>163</v>
          </cell>
          <cell r="L1087">
            <v>155</v>
          </cell>
          <cell r="M1087">
            <v>165</v>
          </cell>
        </row>
        <row r="1088">
          <cell r="A1088">
            <v>5184792</v>
          </cell>
          <cell r="B1088">
            <v>5116489</v>
          </cell>
          <cell r="C1088">
            <v>4410</v>
          </cell>
          <cell r="D1088">
            <v>7286810</v>
          </cell>
          <cell r="E1088">
            <v>0</v>
          </cell>
          <cell r="F1088">
            <v>4</v>
          </cell>
          <cell r="G1088">
            <v>247</v>
          </cell>
          <cell r="H1088">
            <v>227</v>
          </cell>
          <cell r="I1088">
            <v>235</v>
          </cell>
          <cell r="J1088">
            <v>119</v>
          </cell>
          <cell r="K1088">
            <v>5</v>
          </cell>
          <cell r="L1088">
            <v>4</v>
          </cell>
          <cell r="M1088">
            <v>148</v>
          </cell>
        </row>
        <row r="1089">
          <cell r="A1089">
            <v>5184790</v>
          </cell>
          <cell r="B1089">
            <v>5116488</v>
          </cell>
          <cell r="C1089">
            <v>4410</v>
          </cell>
          <cell r="D1089">
            <v>7287537</v>
          </cell>
          <cell r="E1089">
            <v>595</v>
          </cell>
          <cell r="F1089">
            <v>520</v>
          </cell>
          <cell r="G1089">
            <v>538</v>
          </cell>
          <cell r="H1089">
            <v>543</v>
          </cell>
          <cell r="I1089">
            <v>507</v>
          </cell>
          <cell r="J1089">
            <v>485</v>
          </cell>
          <cell r="K1089">
            <v>521</v>
          </cell>
          <cell r="L1089">
            <v>502</v>
          </cell>
          <cell r="M1089">
            <v>568</v>
          </cell>
        </row>
        <row r="1090">
          <cell r="A1090">
            <v>5184788</v>
          </cell>
          <cell r="B1090">
            <v>5116487</v>
          </cell>
          <cell r="C1090">
            <v>4410</v>
          </cell>
          <cell r="D1090">
            <v>3307854</v>
          </cell>
          <cell r="E1090">
            <v>160</v>
          </cell>
          <cell r="F1090">
            <v>15</v>
          </cell>
          <cell r="G1090">
            <v>311</v>
          </cell>
          <cell r="H1090">
            <v>747</v>
          </cell>
          <cell r="I1090">
            <v>203</v>
          </cell>
          <cell r="J1090">
            <v>276</v>
          </cell>
          <cell r="K1090">
            <v>307</v>
          </cell>
          <cell r="L1090">
            <v>286</v>
          </cell>
          <cell r="M1090">
            <v>298</v>
          </cell>
        </row>
        <row r="1091">
          <cell r="A1091">
            <v>5184786</v>
          </cell>
          <cell r="B1091">
            <v>5116486</v>
          </cell>
          <cell r="C1091">
            <v>4410</v>
          </cell>
          <cell r="D1091">
            <v>1618094</v>
          </cell>
          <cell r="E1091">
            <v>272</v>
          </cell>
          <cell r="F1091">
            <v>219</v>
          </cell>
          <cell r="G1091">
            <v>227</v>
          </cell>
          <cell r="H1091">
            <v>224</v>
          </cell>
          <cell r="I1091">
            <v>250</v>
          </cell>
          <cell r="J1091">
            <v>237</v>
          </cell>
          <cell r="K1091">
            <v>232</v>
          </cell>
          <cell r="L1091">
            <v>260</v>
          </cell>
          <cell r="M1091">
            <v>309</v>
          </cell>
        </row>
        <row r="1092">
          <cell r="A1092">
            <v>5184782</v>
          </cell>
          <cell r="B1092">
            <v>5116484</v>
          </cell>
          <cell r="C1092">
            <v>4410</v>
          </cell>
          <cell r="D1092">
            <v>6825956</v>
          </cell>
          <cell r="E1092">
            <v>56</v>
          </cell>
          <cell r="F1092">
            <v>29</v>
          </cell>
          <cell r="G1092">
            <v>98</v>
          </cell>
          <cell r="H1092">
            <v>80</v>
          </cell>
          <cell r="I1092">
            <v>63</v>
          </cell>
          <cell r="J1092">
            <v>63</v>
          </cell>
          <cell r="K1092">
            <v>118</v>
          </cell>
          <cell r="L1092">
            <v>128</v>
          </cell>
          <cell r="M1092">
            <v>123</v>
          </cell>
        </row>
        <row r="1093">
          <cell r="A1093">
            <v>5184780</v>
          </cell>
          <cell r="B1093">
            <v>5116483</v>
          </cell>
          <cell r="C1093">
            <v>4410</v>
          </cell>
          <cell r="D1093">
            <v>1502203</v>
          </cell>
          <cell r="E1093">
            <v>154</v>
          </cell>
          <cell r="F1093">
            <v>128</v>
          </cell>
          <cell r="G1093">
            <v>133</v>
          </cell>
          <cell r="H1093">
            <v>119</v>
          </cell>
          <cell r="I1093">
            <v>139</v>
          </cell>
          <cell r="J1093">
            <v>118</v>
          </cell>
          <cell r="K1093">
            <v>119</v>
          </cell>
          <cell r="L1093">
            <v>131</v>
          </cell>
          <cell r="M1093">
            <v>148</v>
          </cell>
        </row>
        <row r="1094">
          <cell r="A1094">
            <v>5184778</v>
          </cell>
          <cell r="B1094">
            <v>5116482</v>
          </cell>
          <cell r="C1094">
            <v>4410</v>
          </cell>
          <cell r="D1094">
            <v>1693106</v>
          </cell>
          <cell r="E1094">
            <v>334</v>
          </cell>
          <cell r="F1094">
            <v>232</v>
          </cell>
          <cell r="G1094">
            <v>536</v>
          </cell>
          <cell r="H1094">
            <v>225</v>
          </cell>
          <cell r="I1094">
            <v>269</v>
          </cell>
          <cell r="J1094">
            <v>233</v>
          </cell>
          <cell r="K1094">
            <v>262</v>
          </cell>
          <cell r="L1094">
            <v>259</v>
          </cell>
          <cell r="M1094">
            <v>296</v>
          </cell>
        </row>
        <row r="1095">
          <cell r="A1095">
            <v>5184776</v>
          </cell>
          <cell r="B1095">
            <v>5116481</v>
          </cell>
          <cell r="C1095">
            <v>4410</v>
          </cell>
          <cell r="D1095">
            <v>31116356</v>
          </cell>
          <cell r="E1095">
            <v>217</v>
          </cell>
          <cell r="F1095">
            <v>164</v>
          </cell>
          <cell r="G1095">
            <v>184</v>
          </cell>
          <cell r="H1095">
            <v>174</v>
          </cell>
          <cell r="I1095">
            <v>193</v>
          </cell>
          <cell r="J1095">
            <v>148</v>
          </cell>
          <cell r="K1095">
            <v>160</v>
          </cell>
          <cell r="L1095">
            <v>147</v>
          </cell>
          <cell r="M1095">
            <v>158</v>
          </cell>
        </row>
        <row r="1096">
          <cell r="A1096">
            <v>5184774</v>
          </cell>
          <cell r="B1096">
            <v>5116480</v>
          </cell>
          <cell r="C1096">
            <v>4410</v>
          </cell>
          <cell r="D1096">
            <v>31116347</v>
          </cell>
          <cell r="E1096">
            <v>52</v>
          </cell>
          <cell r="F1096">
            <v>49</v>
          </cell>
          <cell r="G1096">
            <v>46</v>
          </cell>
          <cell r="H1096">
            <v>50</v>
          </cell>
          <cell r="I1096">
            <v>49</v>
          </cell>
          <cell r="J1096">
            <v>150</v>
          </cell>
          <cell r="K1096">
            <v>75</v>
          </cell>
          <cell r="L1096">
            <v>82</v>
          </cell>
          <cell r="M1096">
            <v>78</v>
          </cell>
        </row>
        <row r="1097">
          <cell r="A1097">
            <v>5184772</v>
          </cell>
          <cell r="B1097">
            <v>5116479</v>
          </cell>
          <cell r="C1097">
            <v>4410</v>
          </cell>
          <cell r="D1097">
            <v>31981406</v>
          </cell>
          <cell r="E1097">
            <v>172</v>
          </cell>
          <cell r="F1097">
            <v>152</v>
          </cell>
          <cell r="G1097">
            <v>148</v>
          </cell>
          <cell r="H1097">
            <v>144</v>
          </cell>
          <cell r="I1097">
            <v>213</v>
          </cell>
          <cell r="J1097">
            <v>130</v>
          </cell>
          <cell r="K1097">
            <v>87</v>
          </cell>
          <cell r="L1097">
            <v>111</v>
          </cell>
          <cell r="M1097">
            <v>97</v>
          </cell>
        </row>
        <row r="1098">
          <cell r="A1098">
            <v>5184770</v>
          </cell>
          <cell r="B1098">
            <v>5116478</v>
          </cell>
          <cell r="C1098">
            <v>4410</v>
          </cell>
          <cell r="D1098">
            <v>31116350</v>
          </cell>
          <cell r="E1098">
            <v>330</v>
          </cell>
          <cell r="F1098">
            <v>208</v>
          </cell>
          <cell r="G1098">
            <v>237</v>
          </cell>
          <cell r="H1098">
            <v>242</v>
          </cell>
          <cell r="I1098">
            <v>264</v>
          </cell>
          <cell r="J1098">
            <v>273</v>
          </cell>
          <cell r="K1098">
            <v>265</v>
          </cell>
          <cell r="L1098">
            <v>225</v>
          </cell>
          <cell r="M1098">
            <v>120</v>
          </cell>
        </row>
        <row r="1099">
          <cell r="A1099">
            <v>5184768</v>
          </cell>
          <cell r="B1099">
            <v>5116477</v>
          </cell>
          <cell r="C1099">
            <v>4410</v>
          </cell>
          <cell r="D1099">
            <v>221240</v>
          </cell>
          <cell r="E1099">
            <v>119</v>
          </cell>
          <cell r="F1099">
            <v>110</v>
          </cell>
          <cell r="G1099">
            <v>101</v>
          </cell>
          <cell r="H1099">
            <v>109</v>
          </cell>
          <cell r="I1099">
            <v>81</v>
          </cell>
          <cell r="J1099">
            <v>186</v>
          </cell>
          <cell r="K1099">
            <v>260</v>
          </cell>
          <cell r="L1099">
            <v>217</v>
          </cell>
          <cell r="M1099">
            <v>204</v>
          </cell>
        </row>
        <row r="1100">
          <cell r="A1100">
            <v>5184766</v>
          </cell>
          <cell r="B1100">
            <v>5116476</v>
          </cell>
          <cell r="C1100">
            <v>4410</v>
          </cell>
          <cell r="D1100">
            <v>2933768</v>
          </cell>
          <cell r="E1100">
            <v>155</v>
          </cell>
          <cell r="F1100">
            <v>153</v>
          </cell>
          <cell r="G1100">
            <v>142</v>
          </cell>
          <cell r="H1100">
            <v>138</v>
          </cell>
          <cell r="I1100">
            <v>270</v>
          </cell>
          <cell r="J1100">
            <v>121</v>
          </cell>
          <cell r="K1100">
            <v>156</v>
          </cell>
          <cell r="L1100">
            <v>102</v>
          </cell>
          <cell r="M1100">
            <v>253</v>
          </cell>
        </row>
        <row r="1101">
          <cell r="A1101">
            <v>5184762</v>
          </cell>
          <cell r="B1101">
            <v>5116474</v>
          </cell>
          <cell r="C1101">
            <v>4410</v>
          </cell>
          <cell r="D1101">
            <v>3219510</v>
          </cell>
          <cell r="E1101">
            <v>172</v>
          </cell>
          <cell r="F1101">
            <v>152</v>
          </cell>
          <cell r="G1101">
            <v>148</v>
          </cell>
          <cell r="H1101">
            <v>144</v>
          </cell>
          <cell r="I1101">
            <v>213</v>
          </cell>
          <cell r="J1101">
            <v>185</v>
          </cell>
          <cell r="K1101">
            <v>198</v>
          </cell>
          <cell r="L1101">
            <v>187</v>
          </cell>
          <cell r="M1101">
            <v>155</v>
          </cell>
        </row>
        <row r="1102">
          <cell r="A1102">
            <v>5184760</v>
          </cell>
          <cell r="B1102">
            <v>5116473</v>
          </cell>
          <cell r="C1102">
            <v>4410</v>
          </cell>
          <cell r="D1102">
            <v>5309470</v>
          </cell>
          <cell r="E1102">
            <v>233</v>
          </cell>
          <cell r="F1102">
            <v>206</v>
          </cell>
          <cell r="G1102">
            <v>200</v>
          </cell>
          <cell r="H1102">
            <v>189</v>
          </cell>
          <cell r="I1102">
            <v>473</v>
          </cell>
          <cell r="J1102">
            <v>151</v>
          </cell>
          <cell r="K1102">
            <v>165</v>
          </cell>
          <cell r="L1102">
            <v>141</v>
          </cell>
          <cell r="M1102">
            <v>157</v>
          </cell>
        </row>
        <row r="1103">
          <cell r="A1103">
            <v>5184758</v>
          </cell>
          <cell r="B1103">
            <v>5116472</v>
          </cell>
          <cell r="C1103">
            <v>4410</v>
          </cell>
          <cell r="D1103">
            <v>2509541</v>
          </cell>
          <cell r="E1103">
            <v>42</v>
          </cell>
          <cell r="F1103">
            <v>40</v>
          </cell>
          <cell r="G1103">
            <v>58</v>
          </cell>
          <cell r="H1103">
            <v>61</v>
          </cell>
          <cell r="I1103">
            <v>50</v>
          </cell>
          <cell r="J1103">
            <v>71</v>
          </cell>
          <cell r="K1103">
            <v>76</v>
          </cell>
          <cell r="L1103">
            <v>65</v>
          </cell>
          <cell r="M1103">
            <v>57</v>
          </cell>
        </row>
        <row r="1104">
          <cell r="A1104">
            <v>5184736</v>
          </cell>
          <cell r="B1104">
            <v>5116461</v>
          </cell>
          <cell r="C1104">
            <v>4410</v>
          </cell>
          <cell r="D1104">
            <v>8702988</v>
          </cell>
          <cell r="E1104">
            <v>367</v>
          </cell>
          <cell r="F1104">
            <v>306</v>
          </cell>
          <cell r="G1104">
            <v>326</v>
          </cell>
          <cell r="H1104">
            <v>327</v>
          </cell>
          <cell r="I1104">
            <v>331</v>
          </cell>
          <cell r="J1104">
            <v>300</v>
          </cell>
          <cell r="K1104">
            <v>322</v>
          </cell>
          <cell r="L1104">
            <v>302</v>
          </cell>
          <cell r="M1104">
            <v>334</v>
          </cell>
        </row>
        <row r="1105">
          <cell r="A1105">
            <v>5184734</v>
          </cell>
          <cell r="B1105">
            <v>5116460</v>
          </cell>
          <cell r="C1105">
            <v>4410</v>
          </cell>
          <cell r="D1105">
            <v>3505766</v>
          </cell>
          <cell r="E1105">
            <v>476</v>
          </cell>
          <cell r="F1105">
            <v>356</v>
          </cell>
          <cell r="G1105">
            <v>235</v>
          </cell>
          <cell r="H1105">
            <v>351</v>
          </cell>
          <cell r="I1105">
            <v>414</v>
          </cell>
          <cell r="J1105">
            <v>411</v>
          </cell>
          <cell r="K1105">
            <v>422</v>
          </cell>
          <cell r="L1105">
            <v>424</v>
          </cell>
          <cell r="M1105">
            <v>407</v>
          </cell>
        </row>
        <row r="1106">
          <cell r="A1106">
            <v>5184732</v>
          </cell>
          <cell r="B1106">
            <v>5116459</v>
          </cell>
          <cell r="C1106">
            <v>4410</v>
          </cell>
          <cell r="D1106">
            <v>33001175</v>
          </cell>
          <cell r="E1106">
            <v>110</v>
          </cell>
          <cell r="F1106">
            <v>84</v>
          </cell>
          <cell r="G1106">
            <v>60</v>
          </cell>
          <cell r="H1106">
            <v>52</v>
          </cell>
          <cell r="I1106">
            <v>36</v>
          </cell>
          <cell r="J1106">
            <v>31</v>
          </cell>
          <cell r="K1106">
            <v>47</v>
          </cell>
          <cell r="L1106">
            <v>41</v>
          </cell>
          <cell r="M1106">
            <v>53</v>
          </cell>
        </row>
        <row r="1107">
          <cell r="A1107">
            <v>5184730</v>
          </cell>
          <cell r="B1107">
            <v>5116458</v>
          </cell>
          <cell r="C1107">
            <v>4410</v>
          </cell>
          <cell r="D1107">
            <v>31987896</v>
          </cell>
          <cell r="E1107">
            <v>90</v>
          </cell>
          <cell r="F1107">
            <v>126</v>
          </cell>
          <cell r="G1107">
            <v>133</v>
          </cell>
          <cell r="H1107">
            <v>137</v>
          </cell>
          <cell r="I1107">
            <v>149</v>
          </cell>
          <cell r="J1107">
            <v>133</v>
          </cell>
          <cell r="K1107">
            <v>77</v>
          </cell>
          <cell r="L1107">
            <v>77</v>
          </cell>
          <cell r="M1107">
            <v>78</v>
          </cell>
        </row>
        <row r="1108">
          <cell r="A1108">
            <v>6077518</v>
          </cell>
          <cell r="B1108">
            <v>5908054</v>
          </cell>
          <cell r="C1108">
            <v>4410</v>
          </cell>
          <cell r="D1108">
            <v>32997655</v>
          </cell>
          <cell r="M1108">
            <v>38</v>
          </cell>
        </row>
        <row r="1109">
          <cell r="A1109">
            <v>6042025</v>
          </cell>
          <cell r="B1109">
            <v>5899703</v>
          </cell>
          <cell r="C1109">
            <v>4410</v>
          </cell>
          <cell r="D1109">
            <v>31991407</v>
          </cell>
          <cell r="L1109">
            <v>141</v>
          </cell>
          <cell r="M1109">
            <v>176</v>
          </cell>
        </row>
        <row r="1110">
          <cell r="A1110">
            <v>6030163</v>
          </cell>
          <cell r="B1110">
            <v>5894848</v>
          </cell>
          <cell r="C1110">
            <v>4410</v>
          </cell>
          <cell r="D1110">
            <v>31987893</v>
          </cell>
          <cell r="J1110">
            <v>94</v>
          </cell>
          <cell r="K1110">
            <v>143</v>
          </cell>
          <cell r="L1110">
            <v>335</v>
          </cell>
          <cell r="M1110">
            <v>86</v>
          </cell>
        </row>
        <row r="1111">
          <cell r="A1111">
            <v>6030018</v>
          </cell>
          <cell r="B1111">
            <v>5894788</v>
          </cell>
          <cell r="C1111">
            <v>4410</v>
          </cell>
          <cell r="D1111">
            <v>31987827</v>
          </cell>
          <cell r="J1111">
            <v>59</v>
          </cell>
          <cell r="K1111">
            <v>100</v>
          </cell>
          <cell r="L1111">
            <v>79</v>
          </cell>
          <cell r="M1111">
            <v>91</v>
          </cell>
        </row>
        <row r="1112">
          <cell r="A1112">
            <v>6030013</v>
          </cell>
          <cell r="B1112">
            <v>5894786</v>
          </cell>
          <cell r="C1112">
            <v>4410</v>
          </cell>
          <cell r="D1112">
            <v>31981478</v>
          </cell>
          <cell r="J1112">
            <v>55</v>
          </cell>
          <cell r="K1112">
            <v>82</v>
          </cell>
          <cell r="L1112">
            <v>50</v>
          </cell>
          <cell r="M1112">
            <v>19</v>
          </cell>
        </row>
        <row r="1113">
          <cell r="A1113">
            <v>5972091</v>
          </cell>
          <cell r="B1113">
            <v>5880585</v>
          </cell>
          <cell r="C1113">
            <v>4410</v>
          </cell>
          <cell r="D1113">
            <v>10412412</v>
          </cell>
          <cell r="H1113">
            <v>48</v>
          </cell>
          <cell r="I1113">
            <v>69</v>
          </cell>
          <cell r="J1113">
            <v>70</v>
          </cell>
          <cell r="K1113">
            <v>86</v>
          </cell>
          <cell r="L1113">
            <v>70</v>
          </cell>
          <cell r="M1113">
            <v>83</v>
          </cell>
        </row>
        <row r="1114">
          <cell r="A1114">
            <v>5966009</v>
          </cell>
          <cell r="B1114">
            <v>5879985</v>
          </cell>
          <cell r="C1114">
            <v>4410</v>
          </cell>
          <cell r="D1114">
            <v>8904436</v>
          </cell>
          <cell r="H1114">
            <v>146</v>
          </cell>
          <cell r="I1114">
            <v>137</v>
          </cell>
          <cell r="J1114">
            <v>153</v>
          </cell>
          <cell r="K1114">
            <v>139</v>
          </cell>
          <cell r="L1114">
            <v>144</v>
          </cell>
          <cell r="M1114">
            <v>152</v>
          </cell>
        </row>
        <row r="1115">
          <cell r="A1115">
            <v>5184844</v>
          </cell>
          <cell r="B1115">
            <v>5116515</v>
          </cell>
          <cell r="C1115">
            <v>4410</v>
          </cell>
          <cell r="D1115">
            <v>6811636</v>
          </cell>
          <cell r="E1115">
            <v>284</v>
          </cell>
          <cell r="F1115">
            <v>235</v>
          </cell>
          <cell r="G1115">
            <v>159</v>
          </cell>
          <cell r="H1115">
            <v>144</v>
          </cell>
          <cell r="I1115">
            <v>149</v>
          </cell>
          <cell r="J1115">
            <v>141</v>
          </cell>
          <cell r="K1115">
            <v>162</v>
          </cell>
          <cell r="L1115">
            <v>166</v>
          </cell>
          <cell r="M1115">
            <v>155</v>
          </cell>
        </row>
        <row r="1116">
          <cell r="A1116">
            <v>5184842</v>
          </cell>
          <cell r="B1116">
            <v>5116514</v>
          </cell>
          <cell r="C1116">
            <v>4410</v>
          </cell>
          <cell r="D1116">
            <v>31116354</v>
          </cell>
          <cell r="E1116">
            <v>190</v>
          </cell>
          <cell r="F1116">
            <v>312</v>
          </cell>
          <cell r="G1116">
            <v>197</v>
          </cell>
          <cell r="H1116">
            <v>213</v>
          </cell>
          <cell r="I1116">
            <v>145</v>
          </cell>
          <cell r="J1116">
            <v>171</v>
          </cell>
          <cell r="K1116">
            <v>190</v>
          </cell>
          <cell r="L1116">
            <v>180</v>
          </cell>
          <cell r="M1116">
            <v>206</v>
          </cell>
        </row>
        <row r="1117">
          <cell r="A1117">
            <v>5184840</v>
          </cell>
          <cell r="B1117">
            <v>5116513</v>
          </cell>
          <cell r="C1117">
            <v>4410</v>
          </cell>
          <cell r="D1117">
            <v>6803673</v>
          </cell>
          <cell r="E1117">
            <v>213</v>
          </cell>
          <cell r="F1117">
            <v>179</v>
          </cell>
          <cell r="G1117">
            <v>210</v>
          </cell>
          <cell r="H1117">
            <v>204</v>
          </cell>
          <cell r="I1117">
            <v>191</v>
          </cell>
          <cell r="J1117">
            <v>202</v>
          </cell>
          <cell r="K1117">
            <v>213</v>
          </cell>
          <cell r="L1117">
            <v>212</v>
          </cell>
          <cell r="M1117">
            <v>233</v>
          </cell>
        </row>
        <row r="1118">
          <cell r="A1118">
            <v>5184838</v>
          </cell>
          <cell r="B1118">
            <v>5116512</v>
          </cell>
          <cell r="C1118">
            <v>4410</v>
          </cell>
          <cell r="D1118">
            <v>1618088</v>
          </cell>
          <cell r="E1118">
            <v>115</v>
          </cell>
          <cell r="F1118">
            <v>110</v>
          </cell>
          <cell r="G1118">
            <v>98</v>
          </cell>
          <cell r="H1118">
            <v>108</v>
          </cell>
          <cell r="I1118">
            <v>101</v>
          </cell>
          <cell r="J1118">
            <v>109</v>
          </cell>
          <cell r="K1118">
            <v>103</v>
          </cell>
          <cell r="L1118">
            <v>104</v>
          </cell>
          <cell r="M1118">
            <v>103</v>
          </cell>
        </row>
        <row r="1119">
          <cell r="A1119">
            <v>5184830</v>
          </cell>
          <cell r="B1119">
            <v>5116508</v>
          </cell>
          <cell r="C1119">
            <v>4410</v>
          </cell>
          <cell r="D1119">
            <v>1616835</v>
          </cell>
          <cell r="E1119">
            <v>222</v>
          </cell>
          <cell r="F1119">
            <v>188</v>
          </cell>
          <cell r="G1119">
            <v>187</v>
          </cell>
          <cell r="H1119">
            <v>186</v>
          </cell>
          <cell r="I1119">
            <v>230</v>
          </cell>
          <cell r="J1119">
            <v>210</v>
          </cell>
          <cell r="K1119">
            <v>208</v>
          </cell>
          <cell r="L1119">
            <v>197</v>
          </cell>
          <cell r="M1119">
            <v>26</v>
          </cell>
        </row>
        <row r="1120">
          <cell r="A1120">
            <v>5184826</v>
          </cell>
          <cell r="B1120">
            <v>5116506</v>
          </cell>
          <cell r="C1120">
            <v>4410</v>
          </cell>
          <cell r="D1120">
            <v>31981474</v>
          </cell>
          <cell r="E1120">
            <v>172</v>
          </cell>
          <cell r="F1120">
            <v>152</v>
          </cell>
          <cell r="G1120">
            <v>148</v>
          </cell>
          <cell r="H1120">
            <v>144</v>
          </cell>
          <cell r="I1120">
            <v>213</v>
          </cell>
          <cell r="J1120">
            <v>117</v>
          </cell>
          <cell r="K1120">
            <v>109</v>
          </cell>
          <cell r="L1120">
            <v>109</v>
          </cell>
          <cell r="M1120">
            <v>103</v>
          </cell>
        </row>
        <row r="1121">
          <cell r="A1121">
            <v>5184824</v>
          </cell>
          <cell r="B1121">
            <v>5116505</v>
          </cell>
          <cell r="C1121">
            <v>4410</v>
          </cell>
          <cell r="D1121">
            <v>7686181</v>
          </cell>
          <cell r="E1121">
            <v>276</v>
          </cell>
          <cell r="F1121">
            <v>242</v>
          </cell>
          <cell r="G1121">
            <v>507</v>
          </cell>
          <cell r="H1121">
            <v>236</v>
          </cell>
          <cell r="I1121">
            <v>229</v>
          </cell>
          <cell r="J1121">
            <v>215</v>
          </cell>
          <cell r="K1121">
            <v>213</v>
          </cell>
          <cell r="L1121">
            <v>199</v>
          </cell>
          <cell r="M1121">
            <v>207</v>
          </cell>
        </row>
        <row r="1122">
          <cell r="A1122">
            <v>5184822</v>
          </cell>
          <cell r="B1122">
            <v>5116504</v>
          </cell>
          <cell r="C1122">
            <v>4410</v>
          </cell>
          <cell r="D1122">
            <v>1529858</v>
          </cell>
          <cell r="E1122">
            <v>69</v>
          </cell>
          <cell r="F1122">
            <v>85</v>
          </cell>
          <cell r="G1122">
            <v>113</v>
          </cell>
          <cell r="H1122">
            <v>135</v>
          </cell>
          <cell r="I1122">
            <v>89</v>
          </cell>
          <cell r="J1122">
            <v>101</v>
          </cell>
          <cell r="K1122">
            <v>109</v>
          </cell>
          <cell r="L1122">
            <v>97</v>
          </cell>
          <cell r="M1122">
            <v>114</v>
          </cell>
        </row>
        <row r="1123">
          <cell r="A1123">
            <v>5184820</v>
          </cell>
          <cell r="B1123">
            <v>5116503</v>
          </cell>
          <cell r="C1123">
            <v>4410</v>
          </cell>
          <cell r="D1123">
            <v>3360163</v>
          </cell>
          <cell r="E1123">
            <v>162</v>
          </cell>
          <cell r="F1123">
            <v>129</v>
          </cell>
          <cell r="G1123">
            <v>98</v>
          </cell>
          <cell r="H1123">
            <v>114</v>
          </cell>
          <cell r="I1123">
            <v>169</v>
          </cell>
          <cell r="J1123">
            <v>229</v>
          </cell>
          <cell r="K1123">
            <v>235</v>
          </cell>
          <cell r="L1123">
            <v>200</v>
          </cell>
          <cell r="M1123">
            <v>217</v>
          </cell>
        </row>
        <row r="1124">
          <cell r="A1124">
            <v>5184818</v>
          </cell>
          <cell r="B1124">
            <v>5116502</v>
          </cell>
          <cell r="C1124">
            <v>4410</v>
          </cell>
          <cell r="D1124">
            <v>3377365</v>
          </cell>
          <cell r="E1124">
            <v>117</v>
          </cell>
          <cell r="F1124">
            <v>120</v>
          </cell>
          <cell r="G1124">
            <v>602</v>
          </cell>
          <cell r="H1124">
            <v>154</v>
          </cell>
          <cell r="I1124">
            <v>144</v>
          </cell>
          <cell r="J1124">
            <v>170</v>
          </cell>
          <cell r="K1124">
            <v>230</v>
          </cell>
          <cell r="L1124">
            <v>192</v>
          </cell>
          <cell r="M1124">
            <v>232</v>
          </cell>
        </row>
        <row r="1125">
          <cell r="A1125">
            <v>5184816</v>
          </cell>
          <cell r="B1125">
            <v>5116501</v>
          </cell>
          <cell r="C1125">
            <v>4410</v>
          </cell>
          <cell r="D1125">
            <v>4748060</v>
          </cell>
          <cell r="E1125">
            <v>213</v>
          </cell>
          <cell r="F1125">
            <v>177</v>
          </cell>
          <cell r="G1125">
            <v>198</v>
          </cell>
          <cell r="H1125">
            <v>487</v>
          </cell>
          <cell r="I1125">
            <v>227</v>
          </cell>
          <cell r="J1125">
            <v>83</v>
          </cell>
          <cell r="K1125">
            <v>320</v>
          </cell>
          <cell r="L1125">
            <v>383</v>
          </cell>
          <cell r="M1125">
            <v>263</v>
          </cell>
        </row>
        <row r="1126">
          <cell r="A1126">
            <v>5184814</v>
          </cell>
          <cell r="B1126">
            <v>5116500</v>
          </cell>
          <cell r="C1126">
            <v>4410</v>
          </cell>
          <cell r="D1126">
            <v>31981476</v>
          </cell>
          <cell r="E1126">
            <v>324</v>
          </cell>
          <cell r="F1126">
            <v>248</v>
          </cell>
          <cell r="G1126">
            <v>182</v>
          </cell>
          <cell r="H1126">
            <v>246</v>
          </cell>
          <cell r="I1126">
            <v>218</v>
          </cell>
          <cell r="J1126">
            <v>194</v>
          </cell>
          <cell r="K1126">
            <v>212</v>
          </cell>
          <cell r="L1126">
            <v>224</v>
          </cell>
          <cell r="M1126">
            <v>283</v>
          </cell>
        </row>
        <row r="1127">
          <cell r="A1127">
            <v>5184802</v>
          </cell>
          <cell r="B1127">
            <v>5116494</v>
          </cell>
          <cell r="C1127">
            <v>4410</v>
          </cell>
          <cell r="D1127">
            <v>438640</v>
          </cell>
          <cell r="E1127">
            <v>172</v>
          </cell>
          <cell r="F1127">
            <v>304</v>
          </cell>
          <cell r="G1127">
            <v>137</v>
          </cell>
          <cell r="H1127">
            <v>112</v>
          </cell>
          <cell r="I1127">
            <v>127</v>
          </cell>
          <cell r="J1127">
            <v>90</v>
          </cell>
          <cell r="K1127">
            <v>131</v>
          </cell>
          <cell r="L1127">
            <v>119</v>
          </cell>
          <cell r="M1127">
            <v>127</v>
          </cell>
        </row>
        <row r="1128">
          <cell r="A1128">
            <v>5184800</v>
          </cell>
          <cell r="B1128">
            <v>5116493</v>
          </cell>
          <cell r="C1128">
            <v>4410</v>
          </cell>
          <cell r="D1128">
            <v>7729410</v>
          </cell>
          <cell r="E1128">
            <v>159</v>
          </cell>
          <cell r="F1128">
            <v>332</v>
          </cell>
          <cell r="G1128">
            <v>151</v>
          </cell>
          <cell r="H1128">
            <v>259</v>
          </cell>
          <cell r="I1128">
            <v>175</v>
          </cell>
          <cell r="J1128">
            <v>233</v>
          </cell>
          <cell r="K1128">
            <v>306</v>
          </cell>
          <cell r="L1128">
            <v>179</v>
          </cell>
          <cell r="M1128">
            <v>221</v>
          </cell>
        </row>
        <row r="1129">
          <cell r="A1129">
            <v>5184798</v>
          </cell>
          <cell r="B1129">
            <v>5116492</v>
          </cell>
          <cell r="C1129">
            <v>4410</v>
          </cell>
          <cell r="D1129">
            <v>3352177</v>
          </cell>
          <cell r="E1129">
            <v>423</v>
          </cell>
          <cell r="F1129">
            <v>78</v>
          </cell>
          <cell r="G1129">
            <v>187</v>
          </cell>
          <cell r="H1129">
            <v>167</v>
          </cell>
          <cell r="I1129">
            <v>173</v>
          </cell>
          <cell r="J1129">
            <v>132</v>
          </cell>
          <cell r="K1129">
            <v>164</v>
          </cell>
          <cell r="L1129">
            <v>140</v>
          </cell>
          <cell r="M1129">
            <v>219</v>
          </cell>
        </row>
        <row r="1130">
          <cell r="A1130">
            <v>5184796</v>
          </cell>
          <cell r="B1130">
            <v>5116491</v>
          </cell>
          <cell r="C1130">
            <v>4410</v>
          </cell>
          <cell r="D1130">
            <v>443777</v>
          </cell>
          <cell r="E1130">
            <v>165</v>
          </cell>
          <cell r="F1130">
            <v>120</v>
          </cell>
          <cell r="G1130">
            <v>124</v>
          </cell>
          <cell r="H1130">
            <v>109</v>
          </cell>
          <cell r="I1130">
            <v>178</v>
          </cell>
          <cell r="J1130">
            <v>175</v>
          </cell>
          <cell r="K1130">
            <v>203</v>
          </cell>
          <cell r="L1130">
            <v>197</v>
          </cell>
          <cell r="M1130">
            <v>214</v>
          </cell>
        </row>
        <row r="1131">
          <cell r="A1131">
            <v>5184754</v>
          </cell>
          <cell r="B1131">
            <v>5116470</v>
          </cell>
          <cell r="C1131">
            <v>4410</v>
          </cell>
          <cell r="D1131">
            <v>1837447</v>
          </cell>
          <cell r="E1131">
            <v>57</v>
          </cell>
          <cell r="F1131">
            <v>41</v>
          </cell>
          <cell r="G1131">
            <v>49</v>
          </cell>
          <cell r="H1131">
            <v>40</v>
          </cell>
          <cell r="I1131">
            <v>50</v>
          </cell>
          <cell r="J1131">
            <v>122</v>
          </cell>
          <cell r="K1131">
            <v>118</v>
          </cell>
          <cell r="L1131">
            <v>86</v>
          </cell>
          <cell r="M1131">
            <v>75</v>
          </cell>
        </row>
        <row r="1132">
          <cell r="A1132">
            <v>5184752</v>
          </cell>
          <cell r="B1132">
            <v>5116469</v>
          </cell>
          <cell r="C1132">
            <v>4410</v>
          </cell>
          <cell r="D1132">
            <v>1529859</v>
          </cell>
          <cell r="E1132">
            <v>178</v>
          </cell>
          <cell r="F1132">
            <v>177</v>
          </cell>
          <cell r="G1132">
            <v>175</v>
          </cell>
          <cell r="H1132">
            <v>106</v>
          </cell>
          <cell r="I1132">
            <v>164</v>
          </cell>
          <cell r="J1132">
            <v>173</v>
          </cell>
          <cell r="K1132">
            <v>157</v>
          </cell>
          <cell r="L1132">
            <v>136</v>
          </cell>
          <cell r="M1132">
            <v>13</v>
          </cell>
        </row>
        <row r="1133">
          <cell r="A1133">
            <v>5184750</v>
          </cell>
          <cell r="B1133">
            <v>5116468</v>
          </cell>
          <cell r="C1133">
            <v>4410</v>
          </cell>
          <cell r="D1133">
            <v>7296045</v>
          </cell>
          <cell r="E1133">
            <v>181</v>
          </cell>
          <cell r="F1133">
            <v>162</v>
          </cell>
          <cell r="G1133">
            <v>161</v>
          </cell>
          <cell r="H1133">
            <v>149</v>
          </cell>
          <cell r="I1133">
            <v>168</v>
          </cell>
          <cell r="J1133">
            <v>144</v>
          </cell>
          <cell r="K1133">
            <v>159</v>
          </cell>
          <cell r="L1133">
            <v>154</v>
          </cell>
          <cell r="M1133">
            <v>159</v>
          </cell>
        </row>
        <row r="1134">
          <cell r="A1134">
            <v>5184748</v>
          </cell>
          <cell r="B1134">
            <v>5116467</v>
          </cell>
          <cell r="C1134">
            <v>4410</v>
          </cell>
          <cell r="D1134">
            <v>18492597</v>
          </cell>
          <cell r="E1134">
            <v>257</v>
          </cell>
          <cell r="F1134">
            <v>209</v>
          </cell>
          <cell r="G1134">
            <v>266</v>
          </cell>
          <cell r="H1134">
            <v>211</v>
          </cell>
          <cell r="I1134">
            <v>212</v>
          </cell>
          <cell r="J1134">
            <v>186</v>
          </cell>
          <cell r="K1134">
            <v>187</v>
          </cell>
          <cell r="L1134">
            <v>222</v>
          </cell>
          <cell r="M1134">
            <v>236</v>
          </cell>
        </row>
        <row r="1135">
          <cell r="A1135">
            <v>5184746</v>
          </cell>
          <cell r="B1135">
            <v>5116466</v>
          </cell>
          <cell r="C1135">
            <v>4410</v>
          </cell>
          <cell r="D1135">
            <v>10505202</v>
          </cell>
          <cell r="E1135">
            <v>129</v>
          </cell>
          <cell r="F1135">
            <v>117</v>
          </cell>
          <cell r="G1135">
            <v>123</v>
          </cell>
          <cell r="H1135">
            <v>110</v>
          </cell>
          <cell r="I1135">
            <v>121</v>
          </cell>
          <cell r="J1135">
            <v>109</v>
          </cell>
          <cell r="K1135">
            <v>114</v>
          </cell>
          <cell r="L1135">
            <v>103</v>
          </cell>
          <cell r="M1135">
            <v>83</v>
          </cell>
        </row>
        <row r="1136">
          <cell r="A1136">
            <v>5184744</v>
          </cell>
          <cell r="B1136">
            <v>5116465</v>
          </cell>
          <cell r="C1136">
            <v>4410</v>
          </cell>
          <cell r="D1136">
            <v>357094</v>
          </cell>
          <cell r="E1136">
            <v>233</v>
          </cell>
          <cell r="F1136">
            <v>206</v>
          </cell>
          <cell r="G1136">
            <v>200</v>
          </cell>
          <cell r="H1136">
            <v>189</v>
          </cell>
          <cell r="I1136">
            <v>273</v>
          </cell>
          <cell r="J1136">
            <v>126</v>
          </cell>
          <cell r="K1136">
            <v>98</v>
          </cell>
          <cell r="L1136">
            <v>114</v>
          </cell>
          <cell r="M1136">
            <v>113</v>
          </cell>
        </row>
        <row r="1137">
          <cell r="A1137">
            <v>5184740</v>
          </cell>
          <cell r="B1137">
            <v>5116463</v>
          </cell>
          <cell r="C1137">
            <v>4410</v>
          </cell>
          <cell r="D1137">
            <v>31981475</v>
          </cell>
          <cell r="E1137">
            <v>184</v>
          </cell>
          <cell r="F1137">
            <v>176</v>
          </cell>
          <cell r="G1137">
            <v>188</v>
          </cell>
          <cell r="H1137">
            <v>194</v>
          </cell>
          <cell r="I1137">
            <v>199</v>
          </cell>
          <cell r="J1137">
            <v>209</v>
          </cell>
          <cell r="K1137">
            <v>229</v>
          </cell>
          <cell r="L1137">
            <v>213</v>
          </cell>
          <cell r="M1137">
            <v>227</v>
          </cell>
        </row>
        <row r="1138">
          <cell r="A1138">
            <v>5184738</v>
          </cell>
          <cell r="B1138">
            <v>5116462</v>
          </cell>
          <cell r="C1138">
            <v>4410</v>
          </cell>
          <cell r="D1138">
            <v>1792863</v>
          </cell>
          <cell r="E1138">
            <v>95</v>
          </cell>
          <cell r="F1138">
            <v>101</v>
          </cell>
          <cell r="G1138">
            <v>75</v>
          </cell>
          <cell r="H1138">
            <v>88</v>
          </cell>
          <cell r="I1138">
            <v>66</v>
          </cell>
          <cell r="J1138">
            <v>80</v>
          </cell>
          <cell r="K1138">
            <v>100</v>
          </cell>
          <cell r="L1138">
            <v>117</v>
          </cell>
          <cell r="M1138">
            <v>145</v>
          </cell>
        </row>
        <row r="1139">
          <cell r="A1139">
            <v>5184728</v>
          </cell>
          <cell r="B1139">
            <v>5116457</v>
          </cell>
          <cell r="C1139">
            <v>4410</v>
          </cell>
          <cell r="D1139">
            <v>7128933</v>
          </cell>
          <cell r="E1139">
            <v>313</v>
          </cell>
          <cell r="F1139">
            <v>272</v>
          </cell>
          <cell r="G1139">
            <v>265</v>
          </cell>
          <cell r="H1139">
            <v>243</v>
          </cell>
          <cell r="I1139">
            <v>243</v>
          </cell>
          <cell r="J1139">
            <v>232</v>
          </cell>
          <cell r="K1139">
            <v>246</v>
          </cell>
          <cell r="L1139">
            <v>251</v>
          </cell>
          <cell r="M1139">
            <v>370</v>
          </cell>
        </row>
        <row r="1140">
          <cell r="A1140">
            <v>5184726</v>
          </cell>
          <cell r="B1140">
            <v>5116456</v>
          </cell>
          <cell r="C1140">
            <v>4410</v>
          </cell>
          <cell r="D1140">
            <v>353515</v>
          </cell>
          <cell r="E1140">
            <v>77</v>
          </cell>
          <cell r="F1140">
            <v>65</v>
          </cell>
          <cell r="G1140">
            <v>74</v>
          </cell>
          <cell r="H1140">
            <v>69</v>
          </cell>
          <cell r="I1140">
            <v>68</v>
          </cell>
          <cell r="J1140">
            <v>62</v>
          </cell>
          <cell r="K1140">
            <v>75</v>
          </cell>
          <cell r="L1140">
            <v>64</v>
          </cell>
          <cell r="M1140">
            <v>73</v>
          </cell>
        </row>
        <row r="1141">
          <cell r="A1141">
            <v>5184724</v>
          </cell>
          <cell r="B1141">
            <v>5116455</v>
          </cell>
          <cell r="C1141">
            <v>4410</v>
          </cell>
          <cell r="D1141">
            <v>7314300</v>
          </cell>
          <cell r="E1141">
            <v>28</v>
          </cell>
          <cell r="F1141">
            <v>107</v>
          </cell>
          <cell r="G1141">
            <v>178</v>
          </cell>
          <cell r="H1141">
            <v>182</v>
          </cell>
          <cell r="I1141">
            <v>130</v>
          </cell>
          <cell r="J1141">
            <v>127</v>
          </cell>
          <cell r="K1141">
            <v>149</v>
          </cell>
          <cell r="L1141">
            <v>69</v>
          </cell>
          <cell r="M1141">
            <v>0</v>
          </cell>
        </row>
        <row r="1142">
          <cell r="A1142">
            <v>5184722</v>
          </cell>
          <cell r="B1142">
            <v>5116454</v>
          </cell>
          <cell r="C1142">
            <v>4410</v>
          </cell>
          <cell r="D1142">
            <v>7104608</v>
          </cell>
          <cell r="E1142">
            <v>268</v>
          </cell>
          <cell r="F1142">
            <v>239</v>
          </cell>
          <cell r="G1142">
            <v>230</v>
          </cell>
          <cell r="H1142">
            <v>220</v>
          </cell>
          <cell r="I1142">
            <v>232</v>
          </cell>
          <cell r="J1142">
            <v>208</v>
          </cell>
          <cell r="K1142">
            <v>218</v>
          </cell>
          <cell r="L1142">
            <v>236</v>
          </cell>
          <cell r="M1142">
            <v>250</v>
          </cell>
        </row>
        <row r="1143">
          <cell r="A1143">
            <v>5184720</v>
          </cell>
          <cell r="B1143">
            <v>5116453</v>
          </cell>
          <cell r="C1143">
            <v>4410</v>
          </cell>
          <cell r="D1143">
            <v>415692</v>
          </cell>
          <cell r="E1143">
            <v>103</v>
          </cell>
          <cell r="F1143">
            <v>69</v>
          </cell>
          <cell r="G1143">
            <v>97</v>
          </cell>
          <cell r="H1143">
            <v>85</v>
          </cell>
          <cell r="I1143">
            <v>80</v>
          </cell>
          <cell r="J1143">
            <v>101</v>
          </cell>
          <cell r="K1143">
            <v>98</v>
          </cell>
          <cell r="L1143">
            <v>94</v>
          </cell>
          <cell r="M1143">
            <v>115</v>
          </cell>
        </row>
        <row r="1144">
          <cell r="A1144">
            <v>5184718</v>
          </cell>
          <cell r="B1144">
            <v>5116452</v>
          </cell>
          <cell r="C1144">
            <v>4410</v>
          </cell>
          <cell r="D1144">
            <v>31987901</v>
          </cell>
          <cell r="E1144">
            <v>119</v>
          </cell>
          <cell r="F1144">
            <v>118</v>
          </cell>
          <cell r="G1144">
            <v>12</v>
          </cell>
          <cell r="H1144">
            <v>88</v>
          </cell>
          <cell r="I1144">
            <v>222</v>
          </cell>
          <cell r="J1144">
            <v>201</v>
          </cell>
          <cell r="K1144">
            <v>211</v>
          </cell>
          <cell r="L1144">
            <v>200</v>
          </cell>
          <cell r="M1144">
            <v>209</v>
          </cell>
        </row>
        <row r="1145">
          <cell r="A1145">
            <v>5184716</v>
          </cell>
          <cell r="B1145">
            <v>5116451</v>
          </cell>
          <cell r="C1145">
            <v>4410</v>
          </cell>
          <cell r="D1145">
            <v>16008499</v>
          </cell>
          <cell r="E1145">
            <v>254</v>
          </cell>
          <cell r="F1145">
            <v>161</v>
          </cell>
          <cell r="G1145">
            <v>152</v>
          </cell>
          <cell r="H1145">
            <v>140</v>
          </cell>
          <cell r="I1145">
            <v>131</v>
          </cell>
          <cell r="J1145">
            <v>133</v>
          </cell>
          <cell r="K1145">
            <v>159</v>
          </cell>
          <cell r="L1145">
            <v>171</v>
          </cell>
          <cell r="M1145">
            <v>176</v>
          </cell>
        </row>
        <row r="1146">
          <cell r="A1146">
            <v>5184710</v>
          </cell>
          <cell r="B1146">
            <v>5116448</v>
          </cell>
          <cell r="C1146">
            <v>4410</v>
          </cell>
          <cell r="D1146">
            <v>6311860</v>
          </cell>
          <cell r="E1146">
            <v>190</v>
          </cell>
          <cell r="F1146">
            <v>149</v>
          </cell>
          <cell r="G1146">
            <v>210</v>
          </cell>
          <cell r="H1146">
            <v>275</v>
          </cell>
          <cell r="I1146">
            <v>207</v>
          </cell>
          <cell r="J1146">
            <v>219</v>
          </cell>
          <cell r="K1146">
            <v>295</v>
          </cell>
          <cell r="L1146">
            <v>288</v>
          </cell>
          <cell r="M1146">
            <v>325</v>
          </cell>
        </row>
        <row r="1147">
          <cell r="A1147">
            <v>5184690</v>
          </cell>
          <cell r="B1147">
            <v>5116438</v>
          </cell>
          <cell r="C1147">
            <v>4410</v>
          </cell>
          <cell r="D1147">
            <v>7685463</v>
          </cell>
          <cell r="E1147">
            <v>112</v>
          </cell>
          <cell r="F1147">
            <v>94</v>
          </cell>
          <cell r="G1147">
            <v>80</v>
          </cell>
          <cell r="H1147">
            <v>91</v>
          </cell>
          <cell r="I1147">
            <v>72</v>
          </cell>
          <cell r="J1147">
            <v>90</v>
          </cell>
          <cell r="K1147">
            <v>80</v>
          </cell>
          <cell r="L1147">
            <v>99</v>
          </cell>
          <cell r="M1147">
            <v>108</v>
          </cell>
        </row>
        <row r="1148">
          <cell r="A1148">
            <v>5184668</v>
          </cell>
          <cell r="B1148">
            <v>5116427</v>
          </cell>
          <cell r="C1148">
            <v>4410</v>
          </cell>
          <cell r="D1148">
            <v>3668131</v>
          </cell>
          <cell r="E1148">
            <v>268</v>
          </cell>
          <cell r="F1148">
            <v>206</v>
          </cell>
          <cell r="G1148">
            <v>402</v>
          </cell>
          <cell r="H1148">
            <v>175</v>
          </cell>
          <cell r="I1148">
            <v>173</v>
          </cell>
          <cell r="J1148">
            <v>165</v>
          </cell>
          <cell r="K1148">
            <v>201</v>
          </cell>
          <cell r="L1148">
            <v>171</v>
          </cell>
          <cell r="M1148">
            <v>174</v>
          </cell>
        </row>
        <row r="1149">
          <cell r="A1149">
            <v>5184646</v>
          </cell>
          <cell r="B1149">
            <v>5116416</v>
          </cell>
          <cell r="C1149">
            <v>4410</v>
          </cell>
          <cell r="D1149">
            <v>31987904</v>
          </cell>
          <cell r="E1149">
            <v>211</v>
          </cell>
          <cell r="F1149">
            <v>188</v>
          </cell>
          <cell r="G1149">
            <v>181</v>
          </cell>
          <cell r="H1149">
            <v>161</v>
          </cell>
          <cell r="I1149">
            <v>210</v>
          </cell>
          <cell r="J1149">
            <v>106</v>
          </cell>
          <cell r="K1149">
            <v>117</v>
          </cell>
          <cell r="L1149">
            <v>119</v>
          </cell>
          <cell r="M1149">
            <v>173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ESUPUESTOS-REV1"/>
      <sheetName val="G&amp;G"/>
      <sheetName val="PROY_ORIGINAL"/>
      <sheetName val="PU (2)"/>
      <sheetName val="Datos"/>
      <sheetName val=""/>
      <sheetName val="CABG"/>
      <sheetName val="Seguim-16"/>
      <sheetName val="PESOS"/>
      <sheetName val="PROY_ORIGINAL2"/>
      <sheetName val="PU_(2)1"/>
      <sheetName val="PROY_ORIGINAL1"/>
      <sheetName val="PU_(2)"/>
      <sheetName val="PROY_ORIGINAL3"/>
      <sheetName val="PU_(2)2"/>
      <sheetName val="PROY_ORIGINAL5"/>
      <sheetName val="PU_(2)4"/>
      <sheetName val="PROY_ORIGINAL4"/>
      <sheetName val="PU_(2)3"/>
    </sheetNames>
    <sheetDataSet>
      <sheetData sheetId="0"/>
      <sheetData sheetId="1"/>
      <sheetData sheetId="2" refreshError="1">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efreshError="1">
        <row r="2">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FORMULARIO DE PRESUPUESTO"/>
      <sheetName val="B - FORM_DETALLES"/>
      <sheetName val="C - CENTROS DE COSTO Y GASTOS"/>
      <sheetName val="Download Adaytum "/>
    </sheetNames>
    <sheetDataSet>
      <sheetData sheetId="0" refreshError="1"/>
      <sheetData sheetId="1" refreshError="1"/>
      <sheetData sheetId="2" refreshError="1">
        <row r="5">
          <cell r="A5" t="str">
            <v>CODE</v>
          </cell>
          <cell r="B5" t="str">
            <v>DESCRIPTION</v>
          </cell>
        </row>
        <row r="6">
          <cell r="A6" t="str">
            <v>EO015EAA</v>
          </cell>
          <cell r="B6" t="str">
            <v>TRACTOR CAT D6-H   #01</v>
          </cell>
        </row>
        <row r="7">
          <cell r="A7" t="str">
            <v>EO015EAB</v>
          </cell>
          <cell r="B7" t="str">
            <v>TRACTOR CAT D6-H   #02</v>
          </cell>
        </row>
        <row r="8">
          <cell r="A8" t="str">
            <v>EO015EAC</v>
          </cell>
          <cell r="B8" t="str">
            <v>TRACTOR CAT D10-N #11</v>
          </cell>
        </row>
        <row r="9">
          <cell r="A9" t="str">
            <v>EO015EAD</v>
          </cell>
          <cell r="B9" t="str">
            <v>TRACTOR CAT D10-N #12</v>
          </cell>
        </row>
        <row r="10">
          <cell r="A10" t="str">
            <v>EO015EAE</v>
          </cell>
          <cell r="B10" t="str">
            <v>TRACTOR CAT D10-N #13</v>
          </cell>
        </row>
        <row r="11">
          <cell r="A11" t="str">
            <v>EO015EAF</v>
          </cell>
          <cell r="B11" t="str">
            <v>TRACTOR CAT D1O-N #14</v>
          </cell>
        </row>
        <row r="12">
          <cell r="A12" t="str">
            <v>EO015EAG</v>
          </cell>
          <cell r="B12" t="str">
            <v>TRACTOR CAT D10-N #15</v>
          </cell>
        </row>
        <row r="13">
          <cell r="A13" t="str">
            <v>EO015EAH</v>
          </cell>
          <cell r="B13" t="str">
            <v>TRACTOR CAT D10-R #16</v>
          </cell>
        </row>
        <row r="14">
          <cell r="A14" t="str">
            <v>EO015MAA</v>
          </cell>
          <cell r="B14" t="str">
            <v>TRACTOR CAT D6-H   #01</v>
          </cell>
        </row>
        <row r="15">
          <cell r="A15" t="str">
            <v>EO015MAB</v>
          </cell>
          <cell r="B15" t="str">
            <v>TRACTOR CAT D6-H   #02</v>
          </cell>
        </row>
        <row r="16">
          <cell r="A16" t="str">
            <v>EO015MAC</v>
          </cell>
          <cell r="B16" t="str">
            <v>TRACTOR CAT D10-N #11</v>
          </cell>
        </row>
        <row r="17">
          <cell r="A17" t="str">
            <v>EO015MAD</v>
          </cell>
          <cell r="B17" t="str">
            <v>TRACTOR CAT D10-N #12</v>
          </cell>
        </row>
        <row r="18">
          <cell r="A18" t="str">
            <v>EO015MAE</v>
          </cell>
          <cell r="B18" t="str">
            <v>TRACTOR CAT D10-N #13</v>
          </cell>
        </row>
        <row r="19">
          <cell r="A19" t="str">
            <v>EO015MAF</v>
          </cell>
          <cell r="B19" t="str">
            <v>TRACTOR CAT D1O-N #14</v>
          </cell>
        </row>
        <row r="20">
          <cell r="A20" t="str">
            <v>EO015MAG</v>
          </cell>
          <cell r="B20" t="str">
            <v>TRACTOR CAT D10-N #15</v>
          </cell>
        </row>
        <row r="21">
          <cell r="A21" t="str">
            <v>EO015MAH</v>
          </cell>
          <cell r="B21" t="str">
            <v>TRACTOR CAT D10-R #16</v>
          </cell>
        </row>
        <row r="22">
          <cell r="A22" t="str">
            <v>EO016EBB</v>
          </cell>
          <cell r="B22" t="str">
            <v>TRACTOR CAT 824-C #102</v>
          </cell>
        </row>
        <row r="23">
          <cell r="A23" t="str">
            <v>EO016EBD</v>
          </cell>
          <cell r="B23" t="str">
            <v>TRACTOR CAT.824.OREGANAL</v>
          </cell>
        </row>
        <row r="24">
          <cell r="A24" t="str">
            <v>EO016MBB</v>
          </cell>
          <cell r="B24" t="str">
            <v>TRACTOR CAT 824-C #102</v>
          </cell>
        </row>
        <row r="25">
          <cell r="A25" t="str">
            <v>EO016MBD</v>
          </cell>
          <cell r="B25" t="str">
            <v>TRACTOR CAT.824.OREGANAL</v>
          </cell>
        </row>
        <row r="26">
          <cell r="A26" t="str">
            <v>EO021ECA</v>
          </cell>
          <cell r="B26" t="str">
            <v>TALADRO IR DM50 #01</v>
          </cell>
        </row>
        <row r="27">
          <cell r="A27" t="str">
            <v>EO021ECB</v>
          </cell>
          <cell r="B27" t="str">
            <v>TALADRO IR DM50 #02</v>
          </cell>
        </row>
        <row r="28">
          <cell r="A28" t="str">
            <v>EO021ECC</v>
          </cell>
          <cell r="B28" t="str">
            <v>TALADRO IR DM50 #03</v>
          </cell>
        </row>
        <row r="29">
          <cell r="A29" t="str">
            <v>EO021ECD</v>
          </cell>
          <cell r="B29" t="str">
            <v>PLANTA MUESTREADORA</v>
          </cell>
        </row>
        <row r="30">
          <cell r="A30" t="str">
            <v>EO021MCA</v>
          </cell>
          <cell r="B30" t="str">
            <v>TALADRO IR DM50 #01</v>
          </cell>
        </row>
        <row r="31">
          <cell r="A31" t="str">
            <v>EO021MCB</v>
          </cell>
          <cell r="B31" t="str">
            <v>TALADRO IR DM50 #02</v>
          </cell>
        </row>
        <row r="32">
          <cell r="A32" t="str">
            <v>EO021MCC</v>
          </cell>
          <cell r="B32" t="str">
            <v>TALADRO IR DM50 #03</v>
          </cell>
        </row>
        <row r="33">
          <cell r="A33" t="str">
            <v>EO021MCD</v>
          </cell>
          <cell r="B33" t="str">
            <v>PLANTA MUESTREADORA</v>
          </cell>
        </row>
        <row r="34">
          <cell r="A34" t="str">
            <v>EO026EDA</v>
          </cell>
          <cell r="B34" t="str">
            <v>PALA DEMAG 285 #032</v>
          </cell>
        </row>
        <row r="35">
          <cell r="A35" t="str">
            <v>EO026EDB</v>
          </cell>
          <cell r="B35" t="str">
            <v>PALA DEMAG 285 #033</v>
          </cell>
        </row>
        <row r="36">
          <cell r="A36" t="str">
            <v>EO026EDC</v>
          </cell>
          <cell r="B36" t="str">
            <v>PALA DEMAG 285 #034</v>
          </cell>
        </row>
        <row r="37">
          <cell r="A37" t="str">
            <v>EO026EDD</v>
          </cell>
          <cell r="B37" t="str">
            <v>PALA DEMAG 285 #035</v>
          </cell>
        </row>
        <row r="38">
          <cell r="A38" t="str">
            <v>EO026EDE</v>
          </cell>
          <cell r="B38" t="str">
            <v>PALA CAT 375 #061</v>
          </cell>
        </row>
        <row r="39">
          <cell r="A39" t="str">
            <v>EO026EDF</v>
          </cell>
          <cell r="B39" t="str">
            <v>PALA DEMAG 285 #031</v>
          </cell>
        </row>
        <row r="40">
          <cell r="A40" t="str">
            <v>EO026EDG</v>
          </cell>
          <cell r="B40" t="str">
            <v>PALA O&amp;K RH-30(OREGANAL)</v>
          </cell>
        </row>
        <row r="41">
          <cell r="A41" t="str">
            <v>EO026MDA</v>
          </cell>
          <cell r="B41" t="str">
            <v>PALA DEMAG 285 #032</v>
          </cell>
        </row>
        <row r="42">
          <cell r="A42" t="str">
            <v>EO026MDB</v>
          </cell>
          <cell r="B42" t="str">
            <v>PALA DEMAG 285 #033</v>
          </cell>
        </row>
        <row r="43">
          <cell r="A43" t="str">
            <v>EO026MDC</v>
          </cell>
          <cell r="B43" t="str">
            <v>PALA DEMAG 285 #034</v>
          </cell>
        </row>
        <row r="44">
          <cell r="A44" t="str">
            <v>EO026MDD</v>
          </cell>
          <cell r="B44" t="str">
            <v>PALA DEMAG 285 #035</v>
          </cell>
        </row>
        <row r="45">
          <cell r="A45" t="str">
            <v>EO026MDE</v>
          </cell>
          <cell r="B45" t="str">
            <v>PALA CAT 375 #061</v>
          </cell>
        </row>
        <row r="46">
          <cell r="A46" t="str">
            <v>EO026MDF</v>
          </cell>
          <cell r="B46" t="str">
            <v>PALA DEMAG 285 #031</v>
          </cell>
        </row>
        <row r="47">
          <cell r="A47" t="str">
            <v>EO026MDG</v>
          </cell>
          <cell r="B47" t="str">
            <v>PALA O&amp;K RH-30(OREGANAL)</v>
          </cell>
        </row>
        <row r="48">
          <cell r="A48" t="str">
            <v>EO028EEA</v>
          </cell>
          <cell r="B48" t="str">
            <v>CARGADOR 988 F #025</v>
          </cell>
        </row>
        <row r="49">
          <cell r="A49" t="str">
            <v>EO028EEB</v>
          </cell>
          <cell r="B49" t="str">
            <v>CARGADOR 992 D #031</v>
          </cell>
        </row>
        <row r="50">
          <cell r="A50" t="str">
            <v>EO028EEC</v>
          </cell>
          <cell r="B50" t="str">
            <v>CARGADOR 992 D #032</v>
          </cell>
        </row>
        <row r="51">
          <cell r="A51" t="str">
            <v>EO028MEA</v>
          </cell>
          <cell r="B51" t="str">
            <v>CARGADOR 988 F #025</v>
          </cell>
        </row>
        <row r="52">
          <cell r="A52" t="str">
            <v>EO028MEB</v>
          </cell>
          <cell r="B52" t="str">
            <v>CARGADOR 992 D #031</v>
          </cell>
        </row>
        <row r="53">
          <cell r="A53" t="str">
            <v>EO028MEC</v>
          </cell>
          <cell r="B53" t="str">
            <v>CARGADOR 992 D #032</v>
          </cell>
        </row>
        <row r="54">
          <cell r="A54" t="str">
            <v>EO030EFA</v>
          </cell>
          <cell r="B54" t="str">
            <v>MOTONIVElADORA CAT 16 G MO030</v>
          </cell>
        </row>
        <row r="55">
          <cell r="A55" t="str">
            <v>EO030EFC</v>
          </cell>
          <cell r="B55" t="str">
            <v>MOTONIVELADORA CAT 12G #002</v>
          </cell>
        </row>
        <row r="56">
          <cell r="A56" t="str">
            <v>EO030EFD</v>
          </cell>
          <cell r="B56" t="str">
            <v>MOTONIVELADORA CAT 16G #031</v>
          </cell>
        </row>
        <row r="57">
          <cell r="A57" t="str">
            <v>EO030EFE</v>
          </cell>
          <cell r="B57" t="str">
            <v>MOTONIVELADORA CAT 16H #032</v>
          </cell>
        </row>
        <row r="58">
          <cell r="A58" t="str">
            <v>EO030EFF</v>
          </cell>
          <cell r="B58" t="str">
            <v>MOTONIVELADORA CAT 16H #033</v>
          </cell>
        </row>
        <row r="59">
          <cell r="A59" t="str">
            <v>EO030MFC</v>
          </cell>
          <cell r="B59" t="str">
            <v>MOTONIVELADORA CAT 12G #002</v>
          </cell>
        </row>
        <row r="60">
          <cell r="A60" t="str">
            <v>EO030MFD</v>
          </cell>
          <cell r="B60" t="str">
            <v>MOTONIVELADORA CAT 16G #031</v>
          </cell>
        </row>
        <row r="61">
          <cell r="A61" t="str">
            <v>EO030MFE</v>
          </cell>
          <cell r="B61" t="str">
            <v>MOTONIVELADORA CAT 16H #032</v>
          </cell>
        </row>
        <row r="62">
          <cell r="A62" t="str">
            <v>EO030MFF</v>
          </cell>
          <cell r="B62" t="str">
            <v>MOTONIVELADORA CAT 16H #033</v>
          </cell>
        </row>
        <row r="63">
          <cell r="A63" t="str">
            <v>EO041EGA</v>
          </cell>
          <cell r="B63" t="str">
            <v>MOTOBOMBA CAT 831</v>
          </cell>
        </row>
        <row r="64">
          <cell r="A64" t="str">
            <v>EO041EGB</v>
          </cell>
          <cell r="B64" t="str">
            <v>MOTOBOMBA CAT 832</v>
          </cell>
        </row>
        <row r="65">
          <cell r="A65" t="str">
            <v>EO041EGC</v>
          </cell>
          <cell r="B65" t="str">
            <v>MOTOBOMBA CAT 833</v>
          </cell>
        </row>
        <row r="66">
          <cell r="A66" t="str">
            <v>EO041EGD</v>
          </cell>
          <cell r="B66" t="str">
            <v>MOTOBOMBA HAZLETON</v>
          </cell>
        </row>
        <row r="67">
          <cell r="A67" t="str">
            <v>EO041EGE</v>
          </cell>
          <cell r="B67" t="str">
            <v>MOTOBOMBA HAZLETON MH002</v>
          </cell>
        </row>
        <row r="68">
          <cell r="A68" t="str">
            <v>EO041EGF</v>
          </cell>
          <cell r="B68" t="str">
            <v>BOMBAS LEGRA BL01/BL02</v>
          </cell>
        </row>
        <row r="69">
          <cell r="A69" t="str">
            <v>EO041EGG</v>
          </cell>
          <cell r="B69" t="str">
            <v>ELECTRO BOMBAS EB'S</v>
          </cell>
        </row>
        <row r="70">
          <cell r="A70" t="str">
            <v>EO041MGA</v>
          </cell>
          <cell r="B70" t="str">
            <v>MOTOBOMBA CAT 831</v>
          </cell>
        </row>
        <row r="71">
          <cell r="A71" t="str">
            <v>EO041MGB</v>
          </cell>
          <cell r="B71" t="str">
            <v>MOTOBOMBA CAT 832</v>
          </cell>
        </row>
        <row r="72">
          <cell r="A72" t="str">
            <v>EO041MGC</v>
          </cell>
          <cell r="B72" t="str">
            <v>MOTOBOMBA CAT 833</v>
          </cell>
        </row>
        <row r="73">
          <cell r="A73" t="str">
            <v>EO041MGD</v>
          </cell>
          <cell r="B73" t="str">
            <v>MOTOBOMBA HAZLETON</v>
          </cell>
        </row>
        <row r="74">
          <cell r="A74" t="str">
            <v>EO041MGF</v>
          </cell>
          <cell r="B74" t="str">
            <v>BOMBAS LEGRA BL01/BL02</v>
          </cell>
        </row>
        <row r="75">
          <cell r="A75" t="str">
            <v>EO041MGG</v>
          </cell>
          <cell r="B75" t="str">
            <v>ELECTRO BOMBAS EB'S</v>
          </cell>
        </row>
        <row r="76">
          <cell r="A76" t="str">
            <v>EO051EHA</v>
          </cell>
          <cell r="B76" t="str">
            <v>PALA LIEBHERR 994 #01</v>
          </cell>
        </row>
        <row r="77">
          <cell r="A77" t="str">
            <v>EO051EHC</v>
          </cell>
          <cell r="B77" t="str">
            <v>PALA LIEBHERR 994 #02</v>
          </cell>
        </row>
        <row r="78">
          <cell r="A78" t="str">
            <v>EO051EHD</v>
          </cell>
          <cell r="B78" t="str">
            <v>PALA LIEBHERR 974 #12</v>
          </cell>
        </row>
        <row r="79">
          <cell r="A79" t="str">
            <v>EO051MHA</v>
          </cell>
          <cell r="B79" t="str">
            <v>PALA LIEBHERR 994 #01</v>
          </cell>
        </row>
        <row r="80">
          <cell r="A80" t="str">
            <v>EO051MHC</v>
          </cell>
          <cell r="B80" t="str">
            <v>PALA LIEBHERR 994 #02</v>
          </cell>
        </row>
        <row r="81">
          <cell r="A81" t="str">
            <v>EO051MHD</v>
          </cell>
          <cell r="B81" t="str">
            <v>PALA LIEBHERR 974 #12</v>
          </cell>
        </row>
        <row r="82">
          <cell r="A82" t="str">
            <v>EO057EIA</v>
          </cell>
          <cell r="B82" t="str">
            <v>CAMION INTERNACIONAL #1</v>
          </cell>
        </row>
        <row r="83">
          <cell r="A83" t="str">
            <v>EO057EIB</v>
          </cell>
          <cell r="B83" t="str">
            <v>CAMION  INTERNATIONAL # 2</v>
          </cell>
        </row>
        <row r="84">
          <cell r="A84" t="str">
            <v>EO057EIC</v>
          </cell>
          <cell r="B84" t="str">
            <v>CAMION CAT 777 C #031</v>
          </cell>
        </row>
        <row r="85">
          <cell r="A85" t="str">
            <v>EO057EID</v>
          </cell>
          <cell r="B85" t="str">
            <v>CAMION CAT 777 C #032</v>
          </cell>
        </row>
        <row r="86">
          <cell r="A86" t="str">
            <v>EO057EIE</v>
          </cell>
          <cell r="B86" t="str">
            <v>CAMION CAT 777 C #033</v>
          </cell>
        </row>
        <row r="87">
          <cell r="A87" t="str">
            <v>EO057EIF</v>
          </cell>
          <cell r="B87" t="str">
            <v>CAMION INTERNATIONAL 03</v>
          </cell>
        </row>
        <row r="88">
          <cell r="A88" t="str">
            <v>EO057EIG</v>
          </cell>
          <cell r="B88" t="str">
            <v>CAMION INTERNATIONAL #4</v>
          </cell>
        </row>
        <row r="89">
          <cell r="A89" t="str">
            <v>EO057EIH</v>
          </cell>
          <cell r="B89" t="str">
            <v>CAMION INTERNATIONAL # 5</v>
          </cell>
        </row>
        <row r="90">
          <cell r="A90" t="str">
            <v>EO057EII</v>
          </cell>
          <cell r="B90" t="str">
            <v>CAMION INTERNATIONAL #6</v>
          </cell>
        </row>
        <row r="91">
          <cell r="A91" t="str">
            <v>EO057EIJ</v>
          </cell>
          <cell r="B91" t="str">
            <v>CAMION INTERNATIONAL 10</v>
          </cell>
        </row>
        <row r="92">
          <cell r="A92" t="str">
            <v>EO057MIA</v>
          </cell>
          <cell r="B92" t="str">
            <v>CAMION  INTERNATIONAL # 1</v>
          </cell>
        </row>
        <row r="93">
          <cell r="A93" t="str">
            <v>EO057MIB</v>
          </cell>
          <cell r="B93" t="str">
            <v>CAMION  INTERNATIONAL # 2</v>
          </cell>
        </row>
        <row r="94">
          <cell r="A94" t="str">
            <v>EO057MIC</v>
          </cell>
          <cell r="B94" t="str">
            <v>CAMION CAT 777 C #031</v>
          </cell>
        </row>
        <row r="95">
          <cell r="A95" t="str">
            <v>EO057MID</v>
          </cell>
          <cell r="B95" t="str">
            <v>CAMION CAT 777 C #032</v>
          </cell>
        </row>
        <row r="96">
          <cell r="A96" t="str">
            <v>EO057MIE</v>
          </cell>
          <cell r="B96" t="str">
            <v>CAMION CAT 777 C #033</v>
          </cell>
        </row>
        <row r="97">
          <cell r="A97" t="str">
            <v>EO057MIF</v>
          </cell>
          <cell r="B97" t="str">
            <v>CAMION INTERNATIONAL #3</v>
          </cell>
        </row>
        <row r="98">
          <cell r="A98" t="str">
            <v>EO057MIG</v>
          </cell>
          <cell r="B98" t="str">
            <v>CAMION INTERNATIONAL #4</v>
          </cell>
        </row>
        <row r="99">
          <cell r="A99" t="str">
            <v>EO057MIH</v>
          </cell>
          <cell r="B99" t="str">
            <v>CAMION INTERNATIONAL #5</v>
          </cell>
        </row>
        <row r="100">
          <cell r="A100" t="str">
            <v>EO057MII</v>
          </cell>
          <cell r="B100" t="str">
            <v>CAMION INTERNATIONAL #6</v>
          </cell>
        </row>
        <row r="101">
          <cell r="A101" t="str">
            <v>EO057MIJ</v>
          </cell>
          <cell r="B101" t="str">
            <v>CAMION INTERNATIONAL #7</v>
          </cell>
        </row>
        <row r="102">
          <cell r="A102" t="str">
            <v>EO058EJA</v>
          </cell>
          <cell r="B102" t="str">
            <v>CAMION CAT 793 B #101</v>
          </cell>
        </row>
        <row r="103">
          <cell r="A103" t="str">
            <v>EO058EJB</v>
          </cell>
          <cell r="B103" t="str">
            <v>CAMION CAT 793 B #102</v>
          </cell>
        </row>
        <row r="104">
          <cell r="A104" t="str">
            <v>EO058EJC</v>
          </cell>
          <cell r="B104" t="str">
            <v>CAMION CAT 793 B #103</v>
          </cell>
        </row>
        <row r="105">
          <cell r="A105" t="str">
            <v>EO058EJD</v>
          </cell>
          <cell r="B105" t="str">
            <v>CAMION CAT 793 B #104</v>
          </cell>
        </row>
        <row r="106">
          <cell r="A106" t="str">
            <v>EO058EJE</v>
          </cell>
          <cell r="B106" t="str">
            <v>CAMION CAT 793 B #105</v>
          </cell>
        </row>
        <row r="107">
          <cell r="A107" t="str">
            <v>EO058EJF</v>
          </cell>
          <cell r="B107" t="str">
            <v>CAMION CAT 793 B #106</v>
          </cell>
        </row>
        <row r="108">
          <cell r="A108" t="str">
            <v>EO058EJG</v>
          </cell>
          <cell r="B108" t="str">
            <v>CAMION CAT 793 B #107</v>
          </cell>
        </row>
        <row r="109">
          <cell r="A109" t="str">
            <v>EO058EJH</v>
          </cell>
          <cell r="B109" t="str">
            <v>CAMION CAT 793 B #108</v>
          </cell>
        </row>
        <row r="110">
          <cell r="A110" t="str">
            <v>EO058EJI</v>
          </cell>
          <cell r="B110" t="str">
            <v>CAMION CAT 793 B #109</v>
          </cell>
        </row>
        <row r="111">
          <cell r="A111" t="str">
            <v>EO058EJJ</v>
          </cell>
          <cell r="B111" t="str">
            <v>CAMION CAT 793 B #110</v>
          </cell>
        </row>
        <row r="112">
          <cell r="A112" t="str">
            <v>EO058EJK</v>
          </cell>
          <cell r="B112" t="str">
            <v>CAMION CAT 793 B #111</v>
          </cell>
        </row>
        <row r="113">
          <cell r="A113" t="str">
            <v>EO058EJL</v>
          </cell>
          <cell r="B113" t="str">
            <v>CAMION CAT 793 B #112</v>
          </cell>
        </row>
        <row r="114">
          <cell r="A114" t="str">
            <v>EO058EJM</v>
          </cell>
          <cell r="B114" t="str">
            <v>CAMION CAT 793 B #113</v>
          </cell>
        </row>
        <row r="115">
          <cell r="A115" t="str">
            <v>EO058EJN</v>
          </cell>
          <cell r="B115" t="str">
            <v>CAMION CAT 793 B #114</v>
          </cell>
        </row>
        <row r="116">
          <cell r="A116" t="str">
            <v>EO058EJO</v>
          </cell>
          <cell r="B116" t="str">
            <v>CAMION CAT 793 B #115</v>
          </cell>
        </row>
        <row r="117">
          <cell r="A117" t="str">
            <v>EO058EJP</v>
          </cell>
          <cell r="B117" t="str">
            <v>CAMION CAT 793 B #116</v>
          </cell>
        </row>
        <row r="118">
          <cell r="A118" t="str">
            <v>EO058EJQ</v>
          </cell>
          <cell r="B118" t="str">
            <v>CAMION CAT 793 B #117</v>
          </cell>
        </row>
        <row r="119">
          <cell r="A119" t="str">
            <v>EO058EJR</v>
          </cell>
          <cell r="B119" t="str">
            <v>CAMION CAT 793 B #118</v>
          </cell>
        </row>
        <row r="120">
          <cell r="A120" t="str">
            <v>EO058EJS</v>
          </cell>
          <cell r="B120" t="str">
            <v>CAMION CAT 793 B #119</v>
          </cell>
        </row>
        <row r="121">
          <cell r="A121" t="str">
            <v>EO058EJT</v>
          </cell>
          <cell r="B121" t="str">
            <v>CAMION CAT 793 B #120</v>
          </cell>
        </row>
        <row r="122">
          <cell r="A122" t="str">
            <v>EO058MJA</v>
          </cell>
          <cell r="B122" t="str">
            <v>CAMION CAT 793 B #101</v>
          </cell>
        </row>
        <row r="123">
          <cell r="A123" t="str">
            <v>EO058MJB</v>
          </cell>
          <cell r="B123" t="str">
            <v>CAMION CAT 793 B #102</v>
          </cell>
        </row>
        <row r="124">
          <cell r="A124" t="str">
            <v>EO058MJC</v>
          </cell>
          <cell r="B124" t="str">
            <v>CAMION CAT 793 B #103</v>
          </cell>
        </row>
        <row r="125">
          <cell r="A125" t="str">
            <v>EO058MJD</v>
          </cell>
          <cell r="B125" t="str">
            <v>CAMION CAT 793 B #104</v>
          </cell>
        </row>
        <row r="126">
          <cell r="A126" t="str">
            <v>EO058MJE</v>
          </cell>
          <cell r="B126" t="str">
            <v>CAMION CAT 793 B #105</v>
          </cell>
        </row>
        <row r="127">
          <cell r="A127" t="str">
            <v>EO058MJF</v>
          </cell>
          <cell r="B127" t="str">
            <v>CAMION CAT 793 B #106</v>
          </cell>
        </row>
        <row r="128">
          <cell r="A128" t="str">
            <v>EO058MJG</v>
          </cell>
          <cell r="B128" t="str">
            <v>CAMION CAT 793 B #107</v>
          </cell>
        </row>
        <row r="129">
          <cell r="A129" t="str">
            <v>EO058MJH</v>
          </cell>
          <cell r="B129" t="str">
            <v>CAMION CAT 793 B #108</v>
          </cell>
        </row>
        <row r="130">
          <cell r="A130" t="str">
            <v>EO058MJI</v>
          </cell>
          <cell r="B130" t="str">
            <v>CAMION CAT 793 B #109</v>
          </cell>
        </row>
        <row r="131">
          <cell r="A131" t="str">
            <v>EO058MJJ</v>
          </cell>
          <cell r="B131" t="str">
            <v>CAMION CAT 793 B #110</v>
          </cell>
        </row>
        <row r="132">
          <cell r="A132" t="str">
            <v>EO058MJK</v>
          </cell>
          <cell r="B132" t="str">
            <v>CAMION CAT 793 B #111</v>
          </cell>
        </row>
        <row r="133">
          <cell r="A133" t="str">
            <v>EO058MJL</v>
          </cell>
          <cell r="B133" t="str">
            <v>CAMION CAT 793 B #112</v>
          </cell>
        </row>
        <row r="134">
          <cell r="A134" t="str">
            <v>EO058MJM</v>
          </cell>
          <cell r="B134" t="str">
            <v>CAMION CAT 793 B #113</v>
          </cell>
        </row>
        <row r="135">
          <cell r="A135" t="str">
            <v>EO058MJN</v>
          </cell>
          <cell r="B135" t="str">
            <v>CAMION CAT 793 B #114</v>
          </cell>
        </row>
        <row r="136">
          <cell r="A136" t="str">
            <v>EO058MJO</v>
          </cell>
          <cell r="B136" t="str">
            <v>CAMION CAT 793 B #115</v>
          </cell>
        </row>
        <row r="137">
          <cell r="A137" t="str">
            <v>EO058MJP</v>
          </cell>
          <cell r="B137" t="str">
            <v>CAMION CAT 793 B #116</v>
          </cell>
        </row>
        <row r="138">
          <cell r="A138" t="str">
            <v>EO058MJQ</v>
          </cell>
          <cell r="B138" t="str">
            <v>CAMION CAT 793 B #117</v>
          </cell>
        </row>
        <row r="139">
          <cell r="A139" t="str">
            <v>EO058MJR</v>
          </cell>
          <cell r="B139" t="str">
            <v>CAMION CAT 793 B #118</v>
          </cell>
        </row>
        <row r="140">
          <cell r="A140" t="str">
            <v>EO058MJS</v>
          </cell>
          <cell r="B140" t="str">
            <v>CAMION CAT 793 B #119</v>
          </cell>
        </row>
        <row r="141">
          <cell r="A141" t="str">
            <v>EO058MJT</v>
          </cell>
          <cell r="B141" t="str">
            <v>CAMION CAT 793 B #120</v>
          </cell>
        </row>
        <row r="142">
          <cell r="A142" t="str">
            <v>EO060EKB</v>
          </cell>
          <cell r="B142" t="str">
            <v>BALLENA 777C 4XJ01090</v>
          </cell>
        </row>
        <row r="143">
          <cell r="A143" t="str">
            <v>EO060EKC</v>
          </cell>
          <cell r="B143" t="str">
            <v>BALLENA 777C 4X01084</v>
          </cell>
        </row>
        <row r="144">
          <cell r="A144" t="str">
            <v>EO060EKD</v>
          </cell>
          <cell r="B144" t="str">
            <v>BALLENA 777C 4XNUEVA</v>
          </cell>
        </row>
        <row r="145">
          <cell r="A145" t="str">
            <v>EO060MKB</v>
          </cell>
          <cell r="B145" t="str">
            <v>BALLENA 777C 4XJ01090</v>
          </cell>
        </row>
        <row r="146">
          <cell r="A146" t="str">
            <v>EO060MKC</v>
          </cell>
          <cell r="B146" t="str">
            <v>BALLENA 777C 4X01084</v>
          </cell>
        </row>
        <row r="147">
          <cell r="A147" t="str">
            <v>EO060MKD</v>
          </cell>
          <cell r="B147" t="str">
            <v>BALLENA 777C 4XNUEVA</v>
          </cell>
        </row>
        <row r="148">
          <cell r="A148" t="str">
            <v>EO090E90</v>
          </cell>
          <cell r="B148" t="str">
            <v>MARC DISCOUNT</v>
          </cell>
        </row>
        <row r="149">
          <cell r="A149" t="str">
            <v>EO200ETA</v>
          </cell>
          <cell r="B149" t="str">
            <v>MANTENIMIENTO EQ. PESADO</v>
          </cell>
        </row>
        <row r="150">
          <cell r="A150" t="str">
            <v>EO200ETC</v>
          </cell>
          <cell r="B150" t="str">
            <v>MANTENIMIENTO PLANTAS Y ELECTR</v>
          </cell>
        </row>
        <row r="151">
          <cell r="A151" t="str">
            <v>EO200MQA</v>
          </cell>
          <cell r="B151" t="str">
            <v>GERENCIA DE PRODUCCION</v>
          </cell>
        </row>
        <row r="152">
          <cell r="A152" t="str">
            <v>EO200MQB</v>
          </cell>
          <cell r="B152" t="str">
            <v>OPERACIONES MINERAS</v>
          </cell>
        </row>
        <row r="153">
          <cell r="A153" t="str">
            <v>EO200MQD</v>
          </cell>
          <cell r="B153" t="str">
            <v>PERFORACION VOLADURA</v>
          </cell>
        </row>
        <row r="154">
          <cell r="A154" t="str">
            <v>EO200MQT</v>
          </cell>
          <cell r="B154" t="str">
            <v>SERVICIOS  MINA</v>
          </cell>
        </row>
        <row r="155">
          <cell r="A155" t="str">
            <v>EO233ELA</v>
          </cell>
          <cell r="B155" t="str">
            <v>PLANTA ILUMINACION #1</v>
          </cell>
        </row>
        <row r="156">
          <cell r="A156" t="str">
            <v>EO233ELB</v>
          </cell>
          <cell r="B156" t="str">
            <v>PLANTA ILUMINACION #2</v>
          </cell>
        </row>
        <row r="157">
          <cell r="A157" t="str">
            <v>EO233ELC</v>
          </cell>
          <cell r="B157" t="str">
            <v>PLANTA ILUMINACION #3</v>
          </cell>
        </row>
        <row r="158">
          <cell r="A158" t="str">
            <v>EO233ELD</v>
          </cell>
          <cell r="B158" t="str">
            <v>PLANTA ILUMINACION #4</v>
          </cell>
        </row>
        <row r="159">
          <cell r="A159" t="str">
            <v>EO233ELE</v>
          </cell>
          <cell r="B159" t="str">
            <v>PLANTA ILUMINACION #5</v>
          </cell>
        </row>
        <row r="160">
          <cell r="A160" t="str">
            <v>EO233ELF</v>
          </cell>
          <cell r="B160" t="str">
            <v>PLANTA ILUMINACION #6</v>
          </cell>
        </row>
        <row r="161">
          <cell r="A161" t="str">
            <v>EO233ELG</v>
          </cell>
          <cell r="B161" t="str">
            <v>PLANTA ILUMINACION #7</v>
          </cell>
        </row>
        <row r="162">
          <cell r="A162" t="str">
            <v>EO233ELH</v>
          </cell>
          <cell r="B162" t="str">
            <v>PLANTA ILUMINACION #8</v>
          </cell>
        </row>
        <row r="163">
          <cell r="A163" t="str">
            <v>EO233ELI</v>
          </cell>
          <cell r="B163" t="str">
            <v>PLANTA ELECTRICA 3512</v>
          </cell>
        </row>
        <row r="164">
          <cell r="A164" t="str">
            <v>EO233ELJ</v>
          </cell>
          <cell r="B164" t="str">
            <v>PLANTA ELECTRICA 3306</v>
          </cell>
        </row>
        <row r="165">
          <cell r="A165" t="str">
            <v>EO233ELK</v>
          </cell>
          <cell r="B165" t="str">
            <v>PLANTA GENERADORA CIUDADELA PG</v>
          </cell>
        </row>
        <row r="166">
          <cell r="A166" t="str">
            <v>EO233ELL</v>
          </cell>
          <cell r="B166" t="str">
            <v>PLANTA GENERADORA OREGANAL</v>
          </cell>
        </row>
        <row r="167">
          <cell r="A167" t="str">
            <v>EO233ELN</v>
          </cell>
          <cell r="B167" t="str">
            <v>COMPRESOR INGERS.RAND(TALLER)</v>
          </cell>
        </row>
        <row r="168">
          <cell r="A168" t="str">
            <v>EO248EMA</v>
          </cell>
          <cell r="B168" t="str">
            <v>GRUA GROVE 47019</v>
          </cell>
        </row>
        <row r="169">
          <cell r="A169" t="str">
            <v>EO248EMB</v>
          </cell>
          <cell r="B169" t="str">
            <v>VEHICULO COMBUSTIBLE  #01</v>
          </cell>
        </row>
        <row r="170">
          <cell r="A170" t="str">
            <v>EO248EMC</v>
          </cell>
          <cell r="B170" t="str">
            <v>VEHICULO COMBUSTIBLE  #02</v>
          </cell>
        </row>
        <row r="171">
          <cell r="A171" t="str">
            <v>EO248EMD</v>
          </cell>
          <cell r="B171" t="str">
            <v>VEHICULO LUBRICANTES   #11</v>
          </cell>
        </row>
        <row r="172">
          <cell r="A172" t="str">
            <v>EO248EME</v>
          </cell>
          <cell r="B172" t="str">
            <v>VEHICULO LUBRICANTES   #12</v>
          </cell>
        </row>
        <row r="173">
          <cell r="A173" t="str">
            <v>EO248EMF</v>
          </cell>
          <cell r="B173" t="str">
            <v>VEHICULO DE LAVADO #21</v>
          </cell>
        </row>
        <row r="174">
          <cell r="A174" t="str">
            <v>EO248EMG</v>
          </cell>
          <cell r="B174" t="str">
            <v>MOTOSOLDADOR 8401 #01</v>
          </cell>
        </row>
        <row r="175">
          <cell r="A175" t="str">
            <v>EO248EMH</v>
          </cell>
          <cell r="B175" t="str">
            <v>MOTOSOLDADOR 8402 #02</v>
          </cell>
        </row>
        <row r="176">
          <cell r="A176" t="str">
            <v>EO248EMI</v>
          </cell>
          <cell r="B176" t="str">
            <v>MOTOSOLDADOR  #03</v>
          </cell>
        </row>
        <row r="177">
          <cell r="A177" t="str">
            <v>EO248EMJ</v>
          </cell>
          <cell r="B177" t="str">
            <v>MOTOSOLDADOR  #04</v>
          </cell>
        </row>
        <row r="178">
          <cell r="A178" t="str">
            <v>EO248EMK</v>
          </cell>
          <cell r="B178" t="str">
            <v>MONTACARGAS CAT 980 C</v>
          </cell>
        </row>
        <row r="179">
          <cell r="A179" t="str">
            <v>EO248EML</v>
          </cell>
          <cell r="B179" t="str">
            <v>LLANTERO  CAT 980 C</v>
          </cell>
        </row>
        <row r="180">
          <cell r="A180" t="str">
            <v>EO248EMM</v>
          </cell>
          <cell r="B180" t="str">
            <v>COMPRESOR INGERSOLL RAND</v>
          </cell>
        </row>
        <row r="181">
          <cell r="A181" t="str">
            <v>EO248EMN</v>
          </cell>
          <cell r="B181" t="str">
            <v>COMPRESOR INGERSOLL RAND</v>
          </cell>
        </row>
        <row r="182">
          <cell r="A182" t="str">
            <v>EO248EMO</v>
          </cell>
          <cell r="B182" t="str">
            <v>VEHICULO GRUA KODIAK MT041</v>
          </cell>
        </row>
        <row r="183">
          <cell r="A183" t="str">
            <v>EO248EMP</v>
          </cell>
          <cell r="B183" t="str">
            <v>MOTOSOLDADOR MS05</v>
          </cell>
        </row>
        <row r="184">
          <cell r="A184" t="str">
            <v>EO248EMQ</v>
          </cell>
          <cell r="B184" t="str">
            <v>HERRAMIENTAS TALLER</v>
          </cell>
        </row>
        <row r="185">
          <cell r="A185" t="str">
            <v>EO248EMR</v>
          </cell>
          <cell r="B185" t="str">
            <v>CAMION DE LUBRICACION CAT 769</v>
          </cell>
        </row>
        <row r="186">
          <cell r="A186" t="str">
            <v>EP061CNA</v>
          </cell>
          <cell r="B186" t="str">
            <v>EUCLID # 1</v>
          </cell>
        </row>
        <row r="187">
          <cell r="A187" t="str">
            <v>EP061CNB</v>
          </cell>
          <cell r="B187" t="str">
            <v>EUCLID # 2</v>
          </cell>
        </row>
        <row r="188">
          <cell r="A188" t="str">
            <v>EP061CNC</v>
          </cell>
          <cell r="B188" t="str">
            <v>EUCLID # 3</v>
          </cell>
        </row>
        <row r="189">
          <cell r="A189" t="str">
            <v>EP061ENA</v>
          </cell>
          <cell r="B189" t="str">
            <v>EUCLID # 1</v>
          </cell>
        </row>
        <row r="190">
          <cell r="A190" t="str">
            <v>EP061ENB</v>
          </cell>
          <cell r="B190" t="str">
            <v>EUCLID # 2</v>
          </cell>
        </row>
        <row r="191">
          <cell r="A191" t="str">
            <v>EP061ENC</v>
          </cell>
          <cell r="B191" t="str">
            <v>EUCLID # 3</v>
          </cell>
        </row>
        <row r="192">
          <cell r="A192" t="str">
            <v>EP460COA</v>
          </cell>
          <cell r="B192" t="str">
            <v>PLANTA MOVIL #01</v>
          </cell>
        </row>
        <row r="193">
          <cell r="A193" t="str">
            <v>EP460COB</v>
          </cell>
          <cell r="B193" t="str">
            <v>PLANTA MOVIL #02</v>
          </cell>
        </row>
        <row r="194">
          <cell r="A194" t="str">
            <v>EP460COC</v>
          </cell>
          <cell r="B194" t="str">
            <v>PLANTA MOVIL #04</v>
          </cell>
        </row>
        <row r="195">
          <cell r="A195" t="str">
            <v>EP460EOA</v>
          </cell>
          <cell r="B195" t="str">
            <v>PLANTA MOVIL #01</v>
          </cell>
        </row>
        <row r="196">
          <cell r="A196" t="str">
            <v>EP460EOB</v>
          </cell>
          <cell r="B196" t="str">
            <v>PLANTA MOVIL #02</v>
          </cell>
        </row>
        <row r="197">
          <cell r="A197" t="str">
            <v>EP460EOC</v>
          </cell>
          <cell r="B197" t="str">
            <v>PLANTA MOVIL #04</v>
          </cell>
        </row>
        <row r="198">
          <cell r="A198" t="str">
            <v>EP489CPA</v>
          </cell>
          <cell r="B198" t="str">
            <v>CARCADOR 988 F #021</v>
          </cell>
        </row>
        <row r="199">
          <cell r="A199" t="str">
            <v>EP489CPB</v>
          </cell>
          <cell r="B199" t="str">
            <v>CARGADOR 988 F #022</v>
          </cell>
        </row>
        <row r="200">
          <cell r="A200" t="str">
            <v>EP489CPC</v>
          </cell>
          <cell r="B200" t="str">
            <v>CARGADOR 988 F #023</v>
          </cell>
        </row>
        <row r="201">
          <cell r="A201" t="str">
            <v>EP489CPD</v>
          </cell>
          <cell r="B201" t="str">
            <v>CARGADOR 988 F #024</v>
          </cell>
        </row>
        <row r="202">
          <cell r="A202" t="str">
            <v>EP489EPA</v>
          </cell>
          <cell r="B202" t="str">
            <v>CARGADOR 988 F #021</v>
          </cell>
        </row>
        <row r="203">
          <cell r="A203" t="str">
            <v>EP489EPB</v>
          </cell>
          <cell r="B203" t="str">
            <v>CARGADOR 988 F #022</v>
          </cell>
        </row>
        <row r="204">
          <cell r="A204" t="str">
            <v>EP489EPC</v>
          </cell>
          <cell r="B204" t="str">
            <v>CARGADOR 988 F #023</v>
          </cell>
        </row>
        <row r="205">
          <cell r="A205" t="str">
            <v>EP489EPD</v>
          </cell>
          <cell r="B205" t="str">
            <v>CARGADOR 988 F #024</v>
          </cell>
        </row>
        <row r="206">
          <cell r="A206" t="str">
            <v>ER900X20</v>
          </cell>
          <cell r="B206" t="str">
            <v>EXPORTACION  DE  CARBON</v>
          </cell>
        </row>
        <row r="207">
          <cell r="A207" t="str">
            <v>ES500SUC</v>
          </cell>
          <cell r="B207" t="str">
            <v>SERVICIOS GENERALES</v>
          </cell>
        </row>
        <row r="208">
          <cell r="A208" t="str">
            <v>ES800AUB</v>
          </cell>
          <cell r="B208" t="str">
            <v>GERENCIA ADMINISTRATIVA</v>
          </cell>
        </row>
        <row r="209">
          <cell r="A209" t="str">
            <v>ES800AUP</v>
          </cell>
          <cell r="B209" t="str">
            <v>STATIONARY</v>
          </cell>
        </row>
        <row r="210">
          <cell r="A210" t="str">
            <v>ES800AZA</v>
          </cell>
          <cell r="B210" t="str">
            <v>SISTEMAS Y TELECOMUNICACIONES</v>
          </cell>
        </row>
        <row r="211">
          <cell r="A211" t="str">
            <v>ES800PUX</v>
          </cell>
          <cell r="B211" t="str">
            <v>RECURSOS HUMANOS</v>
          </cell>
        </row>
        <row r="212">
          <cell r="A212" t="str">
            <v>ES822AVA</v>
          </cell>
          <cell r="B212" t="str">
            <v>CONTABILIDAD MINA</v>
          </cell>
        </row>
        <row r="213">
          <cell r="A213" t="str">
            <v>ES826S30</v>
          </cell>
          <cell r="B213" t="str">
            <v>SALUD OCUPACIONAL</v>
          </cell>
        </row>
        <row r="214">
          <cell r="A214" t="str">
            <v>ES826S31</v>
          </cell>
          <cell r="B214" t="str">
            <v>PROGRAMA AMIGOS / NOSA</v>
          </cell>
        </row>
        <row r="215">
          <cell r="A215" t="str">
            <v>ES828U36</v>
          </cell>
          <cell r="B215" t="str">
            <v>INGENIERIA AMBIENTAL</v>
          </cell>
        </row>
        <row r="216">
          <cell r="A216" t="str">
            <v>ES828U37</v>
          </cell>
          <cell r="B216" t="str">
            <v>ENVIRONMENTAL MONITORING</v>
          </cell>
        </row>
        <row r="217">
          <cell r="A217" t="str">
            <v>ES828U38</v>
          </cell>
          <cell r="B217" t="str">
            <v>REHABILITATION</v>
          </cell>
        </row>
        <row r="218">
          <cell r="A218" t="str">
            <v>ES828U39</v>
          </cell>
          <cell r="B218" t="str">
            <v>GESTION AMBIENTAL</v>
          </cell>
        </row>
        <row r="219">
          <cell r="A219" t="str">
            <v>ES832USA</v>
          </cell>
          <cell r="B219" t="str">
            <v>GEOLOGIA</v>
          </cell>
        </row>
        <row r="220">
          <cell r="A220" t="str">
            <v>ES833U10</v>
          </cell>
          <cell r="B220" t="str">
            <v>CONTROL DE CALIDAD</v>
          </cell>
        </row>
        <row r="221">
          <cell r="A221" t="str">
            <v>ES851A25</v>
          </cell>
          <cell r="B221" t="str">
            <v>GERENCIA GENERAL</v>
          </cell>
        </row>
        <row r="222">
          <cell r="A222" t="str">
            <v>ES854URA</v>
          </cell>
          <cell r="B222" t="str">
            <v>GERENCIA DE SERVICIOS TECNICOS</v>
          </cell>
        </row>
        <row r="223">
          <cell r="A223" t="str">
            <v>ES854URC</v>
          </cell>
          <cell r="B223" t="str">
            <v>PLANEACION A CORTO PLAZO</v>
          </cell>
        </row>
        <row r="224">
          <cell r="A224" t="str">
            <v>ES859U07</v>
          </cell>
          <cell r="B224" t="str">
            <v>TOPOGRAFIA</v>
          </cell>
        </row>
        <row r="225">
          <cell r="A225" t="str">
            <v>ES861U35</v>
          </cell>
          <cell r="B225" t="str">
            <v>SEGURIDAD INDUSTRIAL</v>
          </cell>
        </row>
        <row r="226">
          <cell r="A226" t="str">
            <v>ES861ZYA</v>
          </cell>
          <cell r="B226" t="str">
            <v>PROTECCION INDUSTRIAL MINA</v>
          </cell>
        </row>
        <row r="227">
          <cell r="A227" t="str">
            <v>ES861ZYC</v>
          </cell>
          <cell r="B227" t="str">
            <v>PROTECCION INDUSTRIAL PROYECTO SUR</v>
          </cell>
        </row>
        <row r="228">
          <cell r="A228" t="str">
            <v>ES863A05</v>
          </cell>
          <cell r="B228" t="str">
            <v>PLANTA Y CONTROL INVENTARIOS</v>
          </cell>
        </row>
        <row r="229">
          <cell r="A229" t="str">
            <v>ES863A40</v>
          </cell>
          <cell r="B229" t="str">
            <v>ALMACEN Y COMPRAS</v>
          </cell>
        </row>
        <row r="230">
          <cell r="A230" t="str">
            <v>ET501SWB</v>
          </cell>
          <cell r="B230" t="str">
            <v>PERFORACION</v>
          </cell>
        </row>
        <row r="231">
          <cell r="A231" t="str">
            <v>ET510SXB</v>
          </cell>
          <cell r="B231" t="str">
            <v>GEOLOGIA BARRANQUILLA</v>
          </cell>
        </row>
        <row r="232">
          <cell r="A232" t="str">
            <v>ET510SXE</v>
          </cell>
          <cell r="B232" t="str">
            <v>PLANEACION A LARGO PLAZO</v>
          </cell>
        </row>
        <row r="233">
          <cell r="A233" t="str">
            <v>ET515S17</v>
          </cell>
          <cell r="B233" t="str">
            <v>CONTROL DE PROYECTO</v>
          </cell>
        </row>
        <row r="234">
          <cell r="A234" t="str">
            <v>ET800AUA</v>
          </cell>
          <cell r="B234" t="str">
            <v>GERENCIA  BARRANQUILLA</v>
          </cell>
        </row>
        <row r="235">
          <cell r="A235" t="str">
            <v>ET800AUC</v>
          </cell>
          <cell r="B235" t="str">
            <v>SERVICIOS GENERALES BARRANQUIL</v>
          </cell>
        </row>
        <row r="236">
          <cell r="A236" t="str">
            <v>ET800AUD</v>
          </cell>
          <cell r="B236" t="str">
            <v>OFICINA BOGOTA</v>
          </cell>
        </row>
        <row r="237">
          <cell r="A237" t="str">
            <v>ET800AUE</v>
          </cell>
          <cell r="B237" t="str">
            <v>LEGAL ( JURIDICA )</v>
          </cell>
        </row>
        <row r="238">
          <cell r="A238" t="str">
            <v>ET800AUL</v>
          </cell>
          <cell r="B238" t="str">
            <v>TRAINING</v>
          </cell>
        </row>
        <row r="239">
          <cell r="A239" t="str">
            <v>ET800AUP</v>
          </cell>
          <cell r="B239" t="str">
            <v>STATIONERY</v>
          </cell>
        </row>
        <row r="240">
          <cell r="A240" t="str">
            <v>ET800AUZ</v>
          </cell>
          <cell r="B240" t="str">
            <v>GERENCIA COMERCIAL CZN</v>
          </cell>
        </row>
        <row r="241">
          <cell r="A241" t="str">
            <v>ET800PUW</v>
          </cell>
          <cell r="B241" t="str">
            <v>RELACIONES PUBLICAS</v>
          </cell>
        </row>
        <row r="242">
          <cell r="A242" t="str">
            <v>ET800XUY</v>
          </cell>
          <cell r="B242" t="str">
            <v>COMISION UTILIZACION PUERTO</v>
          </cell>
        </row>
        <row r="243">
          <cell r="A243" t="str">
            <v>ET800XUZ</v>
          </cell>
          <cell r="B243" t="str">
            <v>GERENCIA COMERCIAL</v>
          </cell>
        </row>
        <row r="244">
          <cell r="A244" t="str">
            <v>ET822AVB</v>
          </cell>
          <cell r="B244" t="str">
            <v>FINANCIERA/CONTABILIDAD</v>
          </cell>
        </row>
        <row r="245">
          <cell r="A245" t="str">
            <v>ET861ZYB</v>
          </cell>
          <cell r="B245" t="str">
            <v>PROTECCION INDUSTRIAL BARRANQ.</v>
          </cell>
        </row>
        <row r="246">
          <cell r="A246" t="str">
            <v>ET863A40</v>
          </cell>
          <cell r="B246" t="str">
            <v>COMPRAS Y SUMINISTROS</v>
          </cell>
        </row>
        <row r="247">
          <cell r="A247" t="str">
            <v>ET876AZB</v>
          </cell>
          <cell r="B247" t="str">
            <v>SISTEMAS BARRANQUILLA</v>
          </cell>
        </row>
        <row r="248">
          <cell r="A248" t="str">
            <v>EY800A50</v>
          </cell>
          <cell r="B248" t="str">
            <v>TRANSPORTE DE CARBON</v>
          </cell>
        </row>
      </sheetData>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Control"/>
      <sheetName val="New Acc Trans"/>
      <sheetName val="invoice control"/>
      <sheetName val=" mts drilled &amp; invoices"/>
      <sheetName val="details for unit price"/>
      <sheetName val="summary unit price"/>
      <sheetName val="for accounting"/>
      <sheetName val="cost codes"/>
      <sheetName val="Sheet1"/>
      <sheetName val="PEG Budget"/>
      <sheetName val="cost control"/>
      <sheetName val="cost control Extended"/>
      <sheetName val="LT contract"/>
      <sheetName val="Servipozos Contract"/>
      <sheetName val="Initial Budget Sector C"/>
      <sheetName val="for MBGs stage 1"/>
      <sheetName val="for MBGs stage 2"/>
      <sheetName val="for MBGs PEG"/>
      <sheetName val="for MBGs ALL"/>
      <sheetName val="core shed and century"/>
      <sheetName val="Peg Budget June 2000"/>
      <sheetName val="PEG cash flow"/>
      <sheetName val="EquipData"/>
      <sheetName val="Title"/>
      <sheetName val="ProjectParameters"/>
      <sheetName val="C - CENTROS DE COSTO Y GASTOS"/>
    </sheetNames>
    <sheetDataSet>
      <sheetData sheetId="0"/>
      <sheetData sheetId="1"/>
      <sheetData sheetId="2"/>
      <sheetData sheetId="3"/>
      <sheetData sheetId="4"/>
      <sheetData sheetId="5"/>
      <sheetData sheetId="6"/>
      <sheetData sheetId="7" refreshError="1">
        <row r="2">
          <cell r="B2" t="str">
            <v>C5101</v>
          </cell>
          <cell r="C2" t="str">
            <v>C51 DRILLING</v>
          </cell>
          <cell r="D2" t="str">
            <v>C510 Drilling</v>
          </cell>
          <cell r="E2" t="str">
            <v>Coal Quality/Core Drilling</v>
          </cell>
          <cell r="F2" t="str">
            <v>Core Drilling</v>
          </cell>
        </row>
        <row r="3">
          <cell r="B3" t="str">
            <v>C5102</v>
          </cell>
          <cell r="C3" t="str">
            <v>C51 DRILLING</v>
          </cell>
          <cell r="D3" t="str">
            <v>C510 Drilling</v>
          </cell>
          <cell r="E3" t="str">
            <v>Structure/Non Core Drilling</v>
          </cell>
          <cell r="F3" t="str">
            <v>Open Drilling</v>
          </cell>
        </row>
        <row r="4">
          <cell r="B4" t="str">
            <v>C5111</v>
          </cell>
          <cell r="C4" t="str">
            <v>C51 DRILLING</v>
          </cell>
          <cell r="D4" t="str">
            <v>C511 Drilling Support</v>
          </cell>
          <cell r="E4" t="str">
            <v>Casing</v>
          </cell>
          <cell r="F4" t="str">
            <v>Casing</v>
          </cell>
        </row>
        <row r="5">
          <cell r="B5" t="str">
            <v>C5112</v>
          </cell>
          <cell r="C5" t="str">
            <v>C51 DRILLING</v>
          </cell>
          <cell r="D5" t="str">
            <v>C511 Drilling Support</v>
          </cell>
          <cell r="E5" t="str">
            <v>Drill Rig Moves</v>
          </cell>
          <cell r="F5" t="str">
            <v>Drill Rig Moves</v>
          </cell>
        </row>
        <row r="6">
          <cell r="B6" t="str">
            <v>C5113</v>
          </cell>
          <cell r="C6" t="str">
            <v>C51 DRILLING</v>
          </cell>
          <cell r="D6" t="str">
            <v>C511 Drilling Support</v>
          </cell>
          <cell r="E6" t="str">
            <v>Drill Rig Mobilisation/Demobilisation- Core</v>
          </cell>
          <cell r="F6" t="str">
            <v>Core Drilling Mobilization</v>
          </cell>
        </row>
        <row r="7">
          <cell r="B7" t="str">
            <v>C5114</v>
          </cell>
          <cell r="C7" t="str">
            <v>C51 DRILLING</v>
          </cell>
          <cell r="D7" t="str">
            <v>C511 Drilling Support</v>
          </cell>
          <cell r="E7" t="str">
            <v>Drill Rig Mobilisation/Demobilisation - Non Core</v>
          </cell>
          <cell r="F7" t="str">
            <v>Open Drilling Mobilization</v>
          </cell>
        </row>
        <row r="8">
          <cell r="B8" t="str">
            <v>C5115</v>
          </cell>
          <cell r="C8" t="str">
            <v>C51 DRILLING</v>
          </cell>
          <cell r="D8" t="str">
            <v>C511 Drilling Support</v>
          </cell>
          <cell r="E8" t="str">
            <v>Drill Site Preparation</v>
          </cell>
          <cell r="F8" t="str">
            <v>Mud Pools</v>
          </cell>
        </row>
        <row r="9">
          <cell r="B9" t="str">
            <v>C5116</v>
          </cell>
          <cell r="C9" t="str">
            <v>C51 DRILLING</v>
          </cell>
          <cell r="D9" t="str">
            <v>C511 Drilling Support</v>
          </cell>
          <cell r="E9" t="str">
            <v>Drill Site Preparation</v>
          </cell>
          <cell r="F9" t="str">
            <v>Other Prep Costs</v>
          </cell>
        </row>
        <row r="10">
          <cell r="B10" t="str">
            <v>C5201</v>
          </cell>
          <cell r="C10" t="str">
            <v>C52 GEOLOGICAL</v>
          </cell>
          <cell r="D10" t="str">
            <v>C520 Geol. Supervision &amp; Reporting</v>
          </cell>
          <cell r="E10" t="str">
            <v>Project Geologists (Local)</v>
          </cell>
          <cell r="F10" t="str">
            <v>Local Geologists</v>
          </cell>
        </row>
        <row r="11">
          <cell r="B11" t="str">
            <v>C5202</v>
          </cell>
          <cell r="C11" t="str">
            <v>C52 GEOLOGICAL</v>
          </cell>
          <cell r="D11" t="str">
            <v>C520 Geol. Supervision &amp; Reporting</v>
          </cell>
          <cell r="E11" t="str">
            <v>Supervising Geologist (Expat)</v>
          </cell>
          <cell r="F11" t="str">
            <v>Expat Geologist</v>
          </cell>
        </row>
        <row r="12">
          <cell r="B12" t="str">
            <v>C5203</v>
          </cell>
          <cell r="C12" t="str">
            <v>C52 GEOLOGICAL</v>
          </cell>
          <cell r="D12" t="str">
            <v>C520 Geol. Supervision &amp; Reporting</v>
          </cell>
          <cell r="E12" t="str">
            <v>Computer Geologist</v>
          </cell>
          <cell r="F12" t="str">
            <v>Computer Geologist</v>
          </cell>
        </row>
        <row r="13">
          <cell r="B13" t="str">
            <v>C5204</v>
          </cell>
          <cell r="C13" t="str">
            <v>C52 GEOLOGICAL</v>
          </cell>
          <cell r="D13" t="str">
            <v>C520 Geol. Supervision &amp; Reporting</v>
          </cell>
          <cell r="E13" t="str">
            <v>Project Management MBGS</v>
          </cell>
          <cell r="F13" t="str">
            <v>MBGS Management</v>
          </cell>
        </row>
        <row r="14">
          <cell r="B14" t="str">
            <v>C5205</v>
          </cell>
          <cell r="C14" t="str">
            <v>C52 GEOLOGICAL</v>
          </cell>
          <cell r="D14" t="str">
            <v>C520 Geol. Supervision &amp; Reporting</v>
          </cell>
          <cell r="E14" t="str">
            <v>Report</v>
          </cell>
          <cell r="F14" t="str">
            <v>Report</v>
          </cell>
        </row>
        <row r="15">
          <cell r="B15" t="str">
            <v>C5206</v>
          </cell>
          <cell r="C15" t="str">
            <v>C52 GEOLOGICAL</v>
          </cell>
          <cell r="D15" t="str">
            <v>C520 Geol. Supervision &amp; Reporting</v>
          </cell>
          <cell r="E15" t="str">
            <v>Computer Geologist &amp; Report</v>
          </cell>
          <cell r="F15" t="str">
            <v>Computer Geologist &amp; Report</v>
          </cell>
        </row>
        <row r="16">
          <cell r="B16" t="str">
            <v>C5211</v>
          </cell>
          <cell r="C16" t="str">
            <v>C52 GEOLOGICAL</v>
          </cell>
          <cell r="D16" t="str">
            <v>C521 Geological Supplies</v>
          </cell>
          <cell r="E16" t="str">
            <v>Core Shed &amp; Core Racks</v>
          </cell>
          <cell r="F16" t="str">
            <v>Core Racks</v>
          </cell>
        </row>
        <row r="17">
          <cell r="B17" t="str">
            <v>C5212</v>
          </cell>
          <cell r="C17" t="str">
            <v>C52 GEOLOGICAL</v>
          </cell>
          <cell r="D17" t="str">
            <v>C521 Geological Supplies</v>
          </cell>
          <cell r="E17" t="str">
            <v>Refrigerator</v>
          </cell>
          <cell r="F17" t="str">
            <v>Refrigerator</v>
          </cell>
        </row>
        <row r="18">
          <cell r="B18" t="str">
            <v>C5213</v>
          </cell>
          <cell r="C18" t="str">
            <v>C52 GEOLOGICAL</v>
          </cell>
          <cell r="D18" t="str">
            <v>C521 Geological Supplies</v>
          </cell>
          <cell r="E18" t="str">
            <v>Field Supplies/Sampling Materials</v>
          </cell>
          <cell r="F18" t="str">
            <v>Sampling &amp; Drilling Supplies</v>
          </cell>
        </row>
        <row r="19">
          <cell r="B19" t="str">
            <v>C5214</v>
          </cell>
          <cell r="C19" t="str">
            <v>C52 GEOLOGICAL</v>
          </cell>
          <cell r="D19" t="str">
            <v>C521 Geological Supplies</v>
          </cell>
          <cell r="E19" t="str">
            <v>Core Boxes</v>
          </cell>
          <cell r="F19" t="str">
            <v>Core Boxes</v>
          </cell>
        </row>
        <row r="20">
          <cell r="B20" t="str">
            <v>C5215</v>
          </cell>
          <cell r="C20" t="str">
            <v>C52 GEOLOGICAL</v>
          </cell>
          <cell r="D20" t="str">
            <v>C521 Geological Supplies</v>
          </cell>
          <cell r="E20" t="str">
            <v>Portable Toilets</v>
          </cell>
          <cell r="F20" t="str">
            <v>Portable Toilets</v>
          </cell>
        </row>
        <row r="21">
          <cell r="B21" t="str">
            <v>C5216</v>
          </cell>
          <cell r="C21" t="str">
            <v>C52 GEOLOGICAL</v>
          </cell>
          <cell r="D21" t="str">
            <v>C521 Geological Supplies</v>
          </cell>
          <cell r="E21" t="str">
            <v>Core Shed &amp; Core Racks</v>
          </cell>
          <cell r="F21" t="str">
            <v>Core Shed</v>
          </cell>
        </row>
        <row r="22">
          <cell r="B22" t="str">
            <v>C531</v>
          </cell>
          <cell r="C22" t="str">
            <v>C53 GEOPHYSICAL</v>
          </cell>
          <cell r="D22" t="str">
            <v>C530 Down Hole Logging</v>
          </cell>
          <cell r="E22" t="str">
            <v>Century Training</v>
          </cell>
          <cell r="F22" t="str">
            <v>Expat E-logging Engineer</v>
          </cell>
        </row>
        <row r="23">
          <cell r="B23" t="str">
            <v>C532</v>
          </cell>
          <cell r="C23" t="str">
            <v>C53 GEOPHYSICAL</v>
          </cell>
          <cell r="D23" t="str">
            <v>C530 Down Hole Logging</v>
          </cell>
          <cell r="E23" t="str">
            <v>Logging Engineer (Local)</v>
          </cell>
          <cell r="F23" t="str">
            <v>E-logging Tech</v>
          </cell>
        </row>
        <row r="24">
          <cell r="B24" t="str">
            <v>C533</v>
          </cell>
          <cell r="C24" t="str">
            <v>C53 GEOPHYSICAL</v>
          </cell>
          <cell r="D24" t="str">
            <v>C530 Down Hole Logging</v>
          </cell>
          <cell r="E24" t="str">
            <v>Tools &amp; Spare parts</v>
          </cell>
          <cell r="F24" t="str">
            <v>Tools &amp; Spare parts</v>
          </cell>
        </row>
        <row r="25">
          <cell r="B25" t="str">
            <v>C534</v>
          </cell>
          <cell r="C25" t="str">
            <v>C53 GEOPHYSICAL</v>
          </cell>
          <cell r="D25" t="str">
            <v>C530 Down Hole Logging</v>
          </cell>
          <cell r="E25" t="str">
            <v>Radioactive Materials Permit</v>
          </cell>
          <cell r="F25" t="str">
            <v>Monitoring Services</v>
          </cell>
        </row>
        <row r="26">
          <cell r="B26" t="str">
            <v>C535</v>
          </cell>
          <cell r="C26" t="str">
            <v>C53 GEOPHYSICAL</v>
          </cell>
          <cell r="D26" t="str">
            <v>C530 Down Hole Logging</v>
          </cell>
          <cell r="E26" t="str">
            <v>Radioactive Materials Permit</v>
          </cell>
          <cell r="F26" t="str">
            <v>Training</v>
          </cell>
        </row>
        <row r="27">
          <cell r="B27" t="str">
            <v>C541</v>
          </cell>
          <cell r="C27" t="str">
            <v>C54 COAL QUALITY</v>
          </cell>
          <cell r="D27" t="str">
            <v>C540 COAL QUALITY</v>
          </cell>
          <cell r="E27" t="str">
            <v>Raw Coal Analyses</v>
          </cell>
          <cell r="F27" t="str">
            <v>QC Test</v>
          </cell>
        </row>
        <row r="28">
          <cell r="B28" t="str">
            <v>C551</v>
          </cell>
          <cell r="C28" t="str">
            <v>C55 GROUNDWATER STUDIES</v>
          </cell>
          <cell r="D28" t="str">
            <v>C550 GROUNDWATER STUDIES</v>
          </cell>
          <cell r="E28" t="str">
            <v>Piezometer Supplies</v>
          </cell>
          <cell r="F28" t="str">
            <v>Piezometer Supplies</v>
          </cell>
        </row>
        <row r="29">
          <cell r="B29" t="str">
            <v>C552</v>
          </cell>
          <cell r="C29" t="str">
            <v>C55 GROUNDWATER STUDIES</v>
          </cell>
          <cell r="D29" t="str">
            <v>C550 GROUNDWATER STUDIES</v>
          </cell>
          <cell r="E29" t="str">
            <v>Drilling for piezometers</v>
          </cell>
          <cell r="F29" t="str">
            <v>Drilling for Piezometers</v>
          </cell>
        </row>
        <row r="30">
          <cell r="B30" t="str">
            <v>C561</v>
          </cell>
          <cell r="C30" t="str">
            <v>C56 FIELD SUPPORT</v>
          </cell>
          <cell r="D30" t="str">
            <v>C560 Field Support</v>
          </cell>
          <cell r="E30" t="str">
            <v>4WD Hire/Fuel</v>
          </cell>
          <cell r="F30" t="str">
            <v>4WD Hire/Fuel</v>
          </cell>
        </row>
        <row r="31">
          <cell r="B31" t="str">
            <v>C562</v>
          </cell>
          <cell r="C31" t="str">
            <v>C56 FIELD SUPPORT</v>
          </cell>
          <cell r="D31" t="str">
            <v>C560 Field Support</v>
          </cell>
          <cell r="E31" t="str">
            <v>Travel and other Expenses in Colombia</v>
          </cell>
          <cell r="F31" t="str">
            <v>Travel and Other Expenses (Expat)</v>
          </cell>
        </row>
        <row r="32">
          <cell r="B32" t="str">
            <v>C563</v>
          </cell>
          <cell r="C32" t="str">
            <v>C56 FIELD SUPPORT</v>
          </cell>
          <cell r="D32" t="str">
            <v>C560 Field Support</v>
          </cell>
          <cell r="E32" t="str">
            <v>Travel and other Expenses</v>
          </cell>
          <cell r="F32" t="str">
            <v>Traveling MBGS</v>
          </cell>
        </row>
        <row r="33">
          <cell r="B33" t="str">
            <v>C571</v>
          </cell>
          <cell r="C33" t="str">
            <v>C57 SUNDRIES</v>
          </cell>
          <cell r="D33" t="str">
            <v>C570 SUNDRIES</v>
          </cell>
          <cell r="E33" t="str">
            <v>SUNDRIES</v>
          </cell>
          <cell r="F33" t="str">
            <v>SUNDRIES</v>
          </cell>
        </row>
        <row r="34">
          <cell r="B34" t="str">
            <v>C572</v>
          </cell>
          <cell r="C34" t="str">
            <v>C57 SUNDRIES</v>
          </cell>
          <cell r="D34" t="str">
            <v>C570 SUNDRIES</v>
          </cell>
          <cell r="E34" t="str">
            <v>SUNDRIES (original budget distributed on other items)</v>
          </cell>
          <cell r="F34" t="str">
            <v>SUNDRIES (original budget distributed on other items)</v>
          </cell>
        </row>
        <row r="35">
          <cell r="B35" t="str">
            <v>C5811</v>
          </cell>
          <cell r="C35" t="str">
            <v>C58 Geotech &amp; Hydro Consultant</v>
          </cell>
          <cell r="D35" t="str">
            <v>C581 Geotechnical</v>
          </cell>
          <cell r="E35" t="str">
            <v>Sampling Costs/ Drilling</v>
          </cell>
          <cell r="F35" t="str">
            <v>Sampling Costs/ Drilling</v>
          </cell>
        </row>
        <row r="36">
          <cell r="B36" t="str">
            <v>C5812</v>
          </cell>
          <cell r="C36" t="str">
            <v>C58 Geotech &amp; Hydro Consultant</v>
          </cell>
          <cell r="D36" t="str">
            <v>C581 Geotechnical</v>
          </cell>
          <cell r="E36" t="str">
            <v>Tests Costs</v>
          </cell>
          <cell r="F36" t="str">
            <v>Tests Costs</v>
          </cell>
        </row>
        <row r="37">
          <cell r="B37" t="str">
            <v>C5813</v>
          </cell>
          <cell r="C37" t="str">
            <v>C58 Geotech &amp; Hydro Consultant</v>
          </cell>
          <cell r="D37" t="str">
            <v>C581 Geotechnical</v>
          </cell>
          <cell r="E37" t="str">
            <v>Geotech Engineer</v>
          </cell>
          <cell r="F37" t="str">
            <v>Geotech Engineer</v>
          </cell>
        </row>
        <row r="38">
          <cell r="B38" t="str">
            <v>C5814</v>
          </cell>
          <cell r="C38" t="str">
            <v>C58 Geotech &amp; Hydro Consultant</v>
          </cell>
          <cell r="D38" t="str">
            <v>C581 Geotechnical</v>
          </cell>
          <cell r="E38" t="str">
            <v>Trenching</v>
          </cell>
          <cell r="F38" t="str">
            <v>Trenching</v>
          </cell>
        </row>
        <row r="39">
          <cell r="B39" t="str">
            <v>C5815</v>
          </cell>
          <cell r="C39" t="str">
            <v>C58 Geotech &amp; Hydro Consultant</v>
          </cell>
          <cell r="D39" t="str">
            <v>C581 Geotechnical</v>
          </cell>
          <cell r="E39" t="str">
            <v>Other Costs</v>
          </cell>
          <cell r="F39" t="str">
            <v>Other Costs</v>
          </cell>
        </row>
        <row r="40">
          <cell r="B40" t="str">
            <v>C5821</v>
          </cell>
          <cell r="C40" t="str">
            <v>C58 Geotech &amp; Hydro Consultant</v>
          </cell>
          <cell r="D40" t="str">
            <v>C582 Hydrology</v>
          </cell>
          <cell r="E40" t="str">
            <v>Hydrology Engineer</v>
          </cell>
          <cell r="F40" t="str">
            <v>Hydrology Engineer</v>
          </cell>
        </row>
        <row r="41">
          <cell r="B41" t="str">
            <v>C5822</v>
          </cell>
          <cell r="C41" t="str">
            <v>C58 Geotech &amp; Hydro Consultant</v>
          </cell>
          <cell r="D41" t="str">
            <v>C582 Hydrology</v>
          </cell>
          <cell r="E41" t="str">
            <v>Hydrology Data</v>
          </cell>
          <cell r="F41" t="str">
            <v>Hydrology Data</v>
          </cell>
        </row>
        <row r="42">
          <cell r="B42" t="str">
            <v>C5823</v>
          </cell>
          <cell r="C42" t="str">
            <v>C58 Geotech &amp; Hydro Consultant</v>
          </cell>
          <cell r="D42" t="str">
            <v>C582 Hydrology</v>
          </cell>
          <cell r="E42" t="str">
            <v>Other Costs</v>
          </cell>
          <cell r="F42" t="str">
            <v>Other Costs</v>
          </cell>
        </row>
        <row r="43">
          <cell r="B43" t="str">
            <v>C5831</v>
          </cell>
          <cell r="C43" t="str">
            <v>C58 Geotech &amp; Hydro Consultant</v>
          </cell>
          <cell r="D43" t="str">
            <v>C583 Hydrogeology</v>
          </cell>
          <cell r="E43" t="str">
            <v>Hydrogeology Engineer</v>
          </cell>
          <cell r="F43" t="str">
            <v>Hydrogeology Engineer</v>
          </cell>
        </row>
        <row r="44">
          <cell r="B44" t="str">
            <v>C5833</v>
          </cell>
          <cell r="C44" t="str">
            <v>C58 Geotech &amp; Hydro Consultant</v>
          </cell>
          <cell r="D44" t="str">
            <v>C583 Hydrogeology</v>
          </cell>
          <cell r="E44" t="str">
            <v>Pumping Tests</v>
          </cell>
          <cell r="F44" t="str">
            <v>Pumping Test</v>
          </cell>
        </row>
        <row r="45">
          <cell r="B45" t="str">
            <v>C5841</v>
          </cell>
          <cell r="C45" t="str">
            <v>C58 Geotech &amp; Hydro Consultant</v>
          </cell>
          <cell r="D45" t="str">
            <v>C584 Water Management</v>
          </cell>
          <cell r="E45" t="str">
            <v>Hidraulics/Hidrology Engineers</v>
          </cell>
          <cell r="F45" t="str">
            <v>Hidraulics/Hidrology Engineers</v>
          </cell>
        </row>
        <row r="46">
          <cell r="B46" t="str">
            <v>C5842</v>
          </cell>
          <cell r="C46" t="str">
            <v>C58 Geotech &amp; Hydro Consultant</v>
          </cell>
          <cell r="D46" t="str">
            <v>C584 Water Management</v>
          </cell>
          <cell r="E46" t="str">
            <v>Water Quality Tests</v>
          </cell>
          <cell r="F46" t="str">
            <v>Water Quality Tests</v>
          </cell>
        </row>
        <row r="47">
          <cell r="B47" t="str">
            <v>C5881</v>
          </cell>
          <cell r="C47" t="str">
            <v>C58 Geotech &amp; Hydro Consultant</v>
          </cell>
          <cell r="D47" t="str">
            <v>C588 Prodeco Suport</v>
          </cell>
          <cell r="E47" t="str">
            <v>Food and Lodge at camp</v>
          </cell>
          <cell r="F47" t="str">
            <v>Food and Lodge at camp</v>
          </cell>
        </row>
        <row r="48">
          <cell r="B48" t="str">
            <v>C5882</v>
          </cell>
          <cell r="C48" t="str">
            <v>C58 Geotech &amp; Hydro Consultant</v>
          </cell>
          <cell r="D48" t="str">
            <v>C588 Prodeco Suport</v>
          </cell>
          <cell r="E48" t="str">
            <v>4WD Hire/Fuel</v>
          </cell>
          <cell r="F48" t="str">
            <v>4WD Hire/Fuel</v>
          </cell>
        </row>
        <row r="49">
          <cell r="B49" t="str">
            <v>C5883</v>
          </cell>
          <cell r="C49" t="str">
            <v>C58 Geotech &amp; Hydro Consultant</v>
          </cell>
          <cell r="D49" t="str">
            <v>C588 Prodeco Suport</v>
          </cell>
          <cell r="E49" t="str">
            <v>Other Expenses</v>
          </cell>
          <cell r="F49" t="str">
            <v>Other Expenses</v>
          </cell>
        </row>
        <row r="50">
          <cell r="B50" t="str">
            <v>C5891</v>
          </cell>
          <cell r="C50" t="str">
            <v>C58 Geotech &amp; Hydro Consultant</v>
          </cell>
          <cell r="D50" t="str">
            <v>C589 Global Project</v>
          </cell>
          <cell r="E50" t="str">
            <v>Report Copies</v>
          </cell>
          <cell r="F50" t="str">
            <v>Report Copies</v>
          </cell>
        </row>
        <row r="51">
          <cell r="B51" t="str">
            <v>C5893</v>
          </cell>
          <cell r="C51" t="str">
            <v>C58 Geotech &amp; Hydro Consultant</v>
          </cell>
          <cell r="D51" t="str">
            <v>C589 Global Project</v>
          </cell>
          <cell r="E51" t="str">
            <v>Management Fees</v>
          </cell>
          <cell r="F51" t="str">
            <v>Management Fees</v>
          </cell>
        </row>
        <row r="52">
          <cell r="B52" t="str">
            <v>C5894</v>
          </cell>
          <cell r="C52" t="str">
            <v>C58 Geotech &amp; Hydro Consultant</v>
          </cell>
          <cell r="D52" t="str">
            <v>C589 Global Project</v>
          </cell>
          <cell r="E52" t="str">
            <v>Travel Expenses</v>
          </cell>
          <cell r="F52" t="str">
            <v>Travel Expenses</v>
          </cell>
        </row>
        <row r="53">
          <cell r="B53" t="str">
            <v>C5895</v>
          </cell>
          <cell r="C53" t="str">
            <v>C58 Geotech &amp; Hydro Consultant</v>
          </cell>
          <cell r="D53" t="str">
            <v>C589 Global Project</v>
          </cell>
          <cell r="E53" t="str">
            <v>Telephone</v>
          </cell>
          <cell r="F53" t="str">
            <v>Telephone</v>
          </cell>
        </row>
        <row r="54">
          <cell r="B54" t="str">
            <v>C5896</v>
          </cell>
          <cell r="C54" t="str">
            <v>C58 Geotech &amp; Hydro Consultant</v>
          </cell>
          <cell r="D54" t="str">
            <v>C589 Global Project</v>
          </cell>
          <cell r="E54" t="str">
            <v>Other Expenses</v>
          </cell>
          <cell r="F54" t="str">
            <v>Other Expenses</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iseño"/>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SSUMPTIONS"/>
      <sheetName val="Input EcModel"/>
      <sheetName val="New Template"/>
      <sheetName val="INPUT_TEMP"/>
      <sheetName val="W_REV"/>
      <sheetName val="NOM_IS&amp;BS_PESO"/>
      <sheetName val="W_OPEX"/>
      <sheetName val="W_CAPEX"/>
      <sheetName val="W_FUND"/>
      <sheetName val="W_EQUITY"/>
      <sheetName val="W_TAX_DEP"/>
      <sheetName val="W_TAX"/>
      <sheetName val="NOMINAL_CF_PESO"/>
      <sheetName val="NOM_IS&amp;BS_US$"/>
      <sheetName val="NOM_CF_US$"/>
      <sheetName val="REAL_CF_US$"/>
      <sheetName val="SUMMARY"/>
      <sheetName val="PresentationJan02"/>
      <sheetName val="Chart - Real cashflow"/>
      <sheetName val="Chart_Direct_per_BCM"/>
      <sheetName val="Chart_Indiect_BCM"/>
      <sheetName val="Chart_Cost_per_ton"/>
      <sheetName val="Manpower"/>
      <sheetName val="Chart_Staff_prod"/>
      <sheetName val="Funding Sens"/>
      <sheetName val="NAME_RANGES"/>
      <sheetName val="Cuentas"/>
      <sheetName val="Budget Assumptions"/>
      <sheetName val="Mine Hours"/>
    </sheetNames>
    <sheetDataSet>
      <sheetData sheetId="0" refreshError="1"/>
      <sheetData sheetId="1" refreshError="1">
        <row r="6">
          <cell r="H6">
            <v>1</v>
          </cell>
          <cell r="I6">
            <v>2</v>
          </cell>
          <cell r="J6">
            <v>3</v>
          </cell>
          <cell r="K6">
            <v>4</v>
          </cell>
          <cell r="L6">
            <v>5</v>
          </cell>
          <cell r="M6">
            <v>6</v>
          </cell>
          <cell r="N6">
            <v>7</v>
          </cell>
          <cell r="O6">
            <v>8</v>
          </cell>
          <cell r="P6">
            <v>9</v>
          </cell>
          <cell r="Q6">
            <v>10</v>
          </cell>
          <cell r="R6">
            <v>11</v>
          </cell>
          <cell r="S6">
            <v>12</v>
          </cell>
          <cell r="T6">
            <v>13</v>
          </cell>
          <cell r="U6">
            <v>14</v>
          </cell>
          <cell r="V6">
            <v>15</v>
          </cell>
          <cell r="W6">
            <v>16</v>
          </cell>
          <cell r="X6">
            <v>17</v>
          </cell>
          <cell r="Y6">
            <v>18</v>
          </cell>
          <cell r="Z6">
            <v>19</v>
          </cell>
          <cell r="AA6">
            <v>20</v>
          </cell>
          <cell r="AB6">
            <v>21</v>
          </cell>
          <cell r="AC6">
            <v>22</v>
          </cell>
          <cell r="AD6">
            <v>23</v>
          </cell>
          <cell r="AE6">
            <v>24</v>
          </cell>
          <cell r="AF6">
            <v>25</v>
          </cell>
          <cell r="AG6">
            <v>26</v>
          </cell>
          <cell r="AH6">
            <v>27</v>
          </cell>
          <cell r="AI6">
            <v>28</v>
          </cell>
          <cell r="AJ6">
            <v>29</v>
          </cell>
          <cell r="AK6">
            <v>30</v>
          </cell>
          <cell r="AL6">
            <v>31</v>
          </cell>
          <cell r="AM6">
            <v>32</v>
          </cell>
          <cell r="AN6">
            <v>33</v>
          </cell>
          <cell r="AO6">
            <v>34</v>
          </cell>
          <cell r="AP6">
            <v>35</v>
          </cell>
        </row>
        <row r="7">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cell r="AB7">
            <v>2021</v>
          </cell>
          <cell r="AC7">
            <v>2022</v>
          </cell>
          <cell r="AD7">
            <v>2023</v>
          </cell>
          <cell r="AE7">
            <v>2024</v>
          </cell>
          <cell r="AF7">
            <v>2025</v>
          </cell>
          <cell r="AG7">
            <v>2026</v>
          </cell>
          <cell r="AH7">
            <v>2027</v>
          </cell>
          <cell r="AI7">
            <v>2028</v>
          </cell>
          <cell r="AJ7">
            <v>2029</v>
          </cell>
          <cell r="AK7">
            <v>2030</v>
          </cell>
          <cell r="AL7">
            <v>2031</v>
          </cell>
          <cell r="AM7">
            <v>2032</v>
          </cell>
          <cell r="AN7">
            <v>2033</v>
          </cell>
          <cell r="AO7">
            <v>2034</v>
          </cell>
          <cell r="AP7">
            <v>2035</v>
          </cell>
        </row>
      </sheetData>
      <sheetData sheetId="2" refreshError="1"/>
      <sheetData sheetId="3" refreshError="1"/>
      <sheetData sheetId="4" refreshError="1"/>
      <sheetData sheetId="5" refreshError="1">
        <row r="115">
          <cell r="H115">
            <v>0</v>
          </cell>
          <cell r="I115">
            <v>1206811.3162431244</v>
          </cell>
          <cell r="J115">
            <v>1590961.4604705418</v>
          </cell>
          <cell r="K115">
            <v>1730575.9564541497</v>
          </cell>
          <cell r="L115">
            <v>2142682.256418678</v>
          </cell>
          <cell r="M115">
            <v>2331224.9058954678</v>
          </cell>
          <cell r="N115">
            <v>2527412.2357362211</v>
          </cell>
          <cell r="O115">
            <v>2782518.5932018678</v>
          </cell>
          <cell r="P115">
            <v>2990274.6542298207</v>
          </cell>
          <cell r="Q115">
            <v>3255224.9335835539</v>
          </cell>
          <cell r="R115">
            <v>3543863.9346611197</v>
          </cell>
          <cell r="S115">
            <v>3857892.2832937399</v>
          </cell>
          <cell r="T115">
            <v>4210360.3970687324</v>
          </cell>
          <cell r="U115">
            <v>4577346.5782707063</v>
          </cell>
          <cell r="V115">
            <v>4980025.8478291696</v>
          </cell>
          <cell r="W115">
            <v>5417191.7475218112</v>
          </cell>
          <cell r="X115">
            <v>5905662.3185034748</v>
          </cell>
          <cell r="Y115">
            <v>6447098.6326881014</v>
          </cell>
          <cell r="Z115">
            <v>7045903.5760849994</v>
          </cell>
          <cell r="AA115">
            <v>7698227.6157233259</v>
          </cell>
          <cell r="AB115">
            <v>8420931.9875317588</v>
          </cell>
          <cell r="AC115">
            <v>9154929.3827340007</v>
          </cell>
          <cell r="AD115">
            <v>9950027.8819846939</v>
          </cell>
          <cell r="AE115">
            <v>10877630.038753988</v>
          </cell>
          <cell r="AF115">
            <v>11856187.62579206</v>
          </cell>
          <cell r="AG115">
            <v>12920325.71476049</v>
          </cell>
          <cell r="AH115">
            <v>13917885.430683093</v>
          </cell>
          <cell r="AI115">
            <v>15074425.760493625</v>
          </cell>
          <cell r="AJ115">
            <v>16137978.734628152</v>
          </cell>
          <cell r="AK115">
            <v>17468548.02603187</v>
          </cell>
          <cell r="AL115">
            <v>18989981.072840311</v>
          </cell>
          <cell r="AM115">
            <v>20617869.364584539</v>
          </cell>
          <cell r="AN115">
            <v>22498179.187074836</v>
          </cell>
          <cell r="AO115">
            <v>0</v>
          </cell>
          <cell r="AP115">
            <v>0</v>
          </cell>
        </row>
      </sheetData>
      <sheetData sheetId="6" refreshError="1"/>
      <sheetData sheetId="7" refreshError="1">
        <row r="220">
          <cell r="H220">
            <v>0</v>
          </cell>
          <cell r="I220">
            <v>79473.272158005973</v>
          </cell>
          <cell r="J220">
            <v>121159.24741547462</v>
          </cell>
          <cell r="K220">
            <v>138831.25320728825</v>
          </cell>
          <cell r="L220">
            <v>165785.77467879959</v>
          </cell>
          <cell r="M220">
            <v>190917.92305694884</v>
          </cell>
          <cell r="N220">
            <v>258001.33070891688</v>
          </cell>
          <cell r="O220">
            <v>235593.58128829021</v>
          </cell>
          <cell r="P220">
            <v>252745.9023023271</v>
          </cell>
          <cell r="Q220">
            <v>272046.60475126794</v>
          </cell>
          <cell r="R220">
            <v>296168.84630370059</v>
          </cell>
          <cell r="S220">
            <v>337381.95546043792</v>
          </cell>
          <cell r="T220">
            <v>378853.58366595773</v>
          </cell>
          <cell r="U220">
            <v>382371.67366648669</v>
          </cell>
          <cell r="V220">
            <v>416149.47135807847</v>
          </cell>
          <cell r="W220">
            <v>453541.60725573817</v>
          </cell>
          <cell r="X220">
            <v>494872.80641763937</v>
          </cell>
          <cell r="Y220">
            <v>590402.78496183048</v>
          </cell>
          <cell r="Z220">
            <v>647534.24416291888</v>
          </cell>
          <cell r="AA220">
            <v>621931.53193357016</v>
          </cell>
          <cell r="AB220">
            <v>707285.33604189672</v>
          </cell>
          <cell r="AC220">
            <v>768894.70777026401</v>
          </cell>
          <cell r="AD220">
            <v>836491.10380335024</v>
          </cell>
          <cell r="AE220">
            <v>915637.66825006052</v>
          </cell>
          <cell r="AF220">
            <v>988202.51676026243</v>
          </cell>
          <cell r="AG220">
            <v>1083453.4019695069</v>
          </cell>
          <cell r="AH220">
            <v>1149532.5247207507</v>
          </cell>
          <cell r="AI220">
            <v>1306621.9229090856</v>
          </cell>
          <cell r="AJ220">
            <v>1337347.2573900749</v>
          </cell>
          <cell r="AK220">
            <v>1373160.5080485593</v>
          </cell>
          <cell r="AL220">
            <v>1504272.9953725506</v>
          </cell>
          <cell r="AM220">
            <v>1634544.1738149791</v>
          </cell>
          <cell r="AN220">
            <v>1843317.4860387689</v>
          </cell>
          <cell r="AO220">
            <v>122151.15189286045</v>
          </cell>
          <cell r="AP220">
            <v>-65782.221973186271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 2009 Vs 2010"/>
      <sheetName val="Oficial 2010 Vs ppta HB Enero"/>
      <sheetName val="Oficial 2010 Vs ppta HB Ene (2)"/>
      <sheetName val="Pesos Rizza"/>
      <sheetName val="equipo"/>
      <sheetName val="materiales"/>
      <sheetName val="mano"/>
      <sheetName val="Ppto Rev. A"/>
    </sheetNames>
    <sheetDataSet>
      <sheetData sheetId="0"/>
      <sheetData sheetId="1"/>
      <sheetData sheetId="2"/>
      <sheetData sheetId="3"/>
      <sheetData sheetId="4"/>
      <sheetData sheetId="5"/>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DICE"/>
      <sheetName val="Equipo"/>
      <sheetName val="materiales"/>
      <sheetName val="otros"/>
      <sheetName val="LOCALIZACION ESTRUCTURAS"/>
      <sheetName val="LOCALIZACION CARRETERAS"/>
      <sheetName val="200.1"/>
      <sheetName val="200.2"/>
      <sheetName val="201.1P"/>
      <sheetName val="201.2P ciclopeo"/>
      <sheetName val="201.2.1P reforzado"/>
      <sheetName val="201.3P"/>
      <sheetName val="201.4"/>
      <sheetName val="201.5"/>
      <sheetName val="201.7"/>
      <sheetName val="201.8"/>
      <sheetName val="201.9"/>
      <sheetName val="201.9P"/>
      <sheetName val="201.10"/>
      <sheetName val="201.11"/>
      <sheetName val="201.12"/>
      <sheetName val="201.13 Y 201.17"/>
      <sheetName val="REMOCION SERVICIOS EX."/>
      <sheetName val="201.14"/>
      <sheetName val="201.15"/>
      <sheetName val="201.16"/>
      <sheetName val="201.18"/>
      <sheetName val="201.19"/>
      <sheetName val="201.20"/>
      <sheetName val="201.21"/>
      <sheetName val="201.22"/>
      <sheetName val="210.1.1"/>
      <sheetName val="210.1.2"/>
      <sheetName val="210.2.1"/>
      <sheetName val="210.2 OTRA"/>
      <sheetName val="210.2 .3"/>
      <sheetName val="210.2.2"/>
      <sheetName val="210.2.4"/>
      <sheetName val="211.1"/>
      <sheetName val="220.1"/>
      <sheetName val="221.1"/>
      <sheetName val="221.2"/>
      <sheetName val="225P"/>
      <sheetName val="230.1"/>
      <sheetName val="230.2"/>
      <sheetName val="231.1"/>
      <sheetName val="232.1"/>
      <sheetName val="234.1"/>
      <sheetName val="310.1"/>
      <sheetName val="311.1"/>
      <sheetName val="311P1"/>
      <sheetName val="311P2"/>
      <sheetName val="311P3"/>
      <sheetName val="312.1"/>
      <sheetName val="312.2"/>
      <sheetName val="312.3"/>
      <sheetName val="312.4"/>
      <sheetName val="320.1"/>
      <sheetName val="320.1P1"/>
      <sheetName val="320.1P2"/>
      <sheetName val="320.2"/>
      <sheetName val="330.1"/>
      <sheetName val="330.2"/>
      <sheetName val="340.1"/>
      <sheetName val="340.2"/>
      <sheetName val="340.3"/>
      <sheetName val="341.1"/>
      <sheetName val="341.2"/>
      <sheetName val="342.1"/>
      <sheetName val="342.1P"/>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COMPRADA"/>
      <sheetName val="440.2"/>
      <sheetName val="440.2P COMPRADA"/>
      <sheetName val="440.3"/>
      <sheetName val="440.3P COMPRADA"/>
      <sheetName val="440.4"/>
      <sheetName val="441.1"/>
      <sheetName val="441.1P COMPRADA"/>
      <sheetName val="441.2"/>
      <sheetName val="441.2P COMPRADA"/>
      <sheetName val="441.3"/>
      <sheetName val="441.3P COMPRADA"/>
      <sheetName val="441.4"/>
      <sheetName val="450.P"/>
      <sheetName val="450.P1 COMPRADA"/>
      <sheetName val="450.1"/>
      <sheetName val="450.1P COMPRADA"/>
      <sheetName val="450.2"/>
      <sheetName val="450.2P COMPRADA"/>
      <sheetName val="450.3"/>
      <sheetName val="450.3P COMPRADA"/>
      <sheetName val="450.4"/>
      <sheetName val="450.5"/>
      <sheetName val="450.6"/>
      <sheetName val="450.7"/>
      <sheetName val="450.8"/>
      <sheetName val="450.9"/>
      <sheetName val="451.1"/>
      <sheetName val="451.1P COMPRADA"/>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1"/>
      <sheetName val="460.1"/>
      <sheetName val="460.1P"/>
      <sheetName val="461.1"/>
      <sheetName val="461.2"/>
      <sheetName val="462.1P"/>
      <sheetName val="462.1"/>
      <sheetName val="462.1.1"/>
      <sheetName val="462.4P"/>
      <sheetName val="462.2"/>
      <sheetName val="464.1"/>
      <sheetName val="464.2"/>
      <sheetName val="464.3"/>
      <sheetName val="464.4"/>
      <sheetName val="465.1"/>
      <sheetName val="466.1"/>
      <sheetName val="466.2"/>
      <sheetName val="500.1"/>
      <sheetName val="500.1 P"/>
      <sheetName val="501.1"/>
      <sheetName val="510.1"/>
      <sheetName val="510P1"/>
      <sheetName val="510P2"/>
      <sheetName val="510P3"/>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MORTERO 1,3"/>
      <sheetName val="631P BOLSACRETO"/>
      <sheetName val="632.1"/>
      <sheetName val="632P"/>
      <sheetName val="640.1"/>
      <sheetName val="640.2"/>
      <sheetName val="640.3"/>
      <sheetName val="641.1"/>
      <sheetName val="641.2"/>
      <sheetName val="641P ANCLAJES"/>
      <sheetName val="642.1"/>
      <sheetName val="642.2"/>
      <sheetName val="642P1 JUNTAS"/>
      <sheetName val="642P2 JUNTAS"/>
      <sheetName val="642P3 JUNTAS"/>
      <sheetName val="650.1"/>
      <sheetName val="650.2"/>
      <sheetName val="650.3"/>
      <sheetName val="650.3 OTRO"/>
      <sheetName val="650.4"/>
      <sheetName val="660.1"/>
      <sheetName val="660.2"/>
      <sheetName val="660.3"/>
      <sheetName val="661.1"/>
      <sheetName val="661 TIPO 2"/>
      <sheetName val="661 OTRO"/>
      <sheetName val="662.1"/>
      <sheetName val="662.2"/>
      <sheetName val="670.1"/>
      <sheetName val="670.2"/>
      <sheetName val="671.1"/>
      <sheetName val="671.2"/>
      <sheetName val="672.1"/>
      <sheetName val="673.2"/>
      <sheetName val="673.1"/>
      <sheetName val="673.3"/>
      <sheetName val="674.1"/>
      <sheetName val="674.2"/>
      <sheetName val="680.1"/>
      <sheetName val="680.2"/>
      <sheetName val="680.3"/>
      <sheetName val="680P"/>
      <sheetName val="681.1"/>
      <sheetName val="682"/>
      <sheetName val="682.1"/>
      <sheetName val="690.1"/>
      <sheetName val="700.1"/>
      <sheetName val="700.2"/>
      <sheetName val="700.3"/>
      <sheetName val="700.4"/>
      <sheetName val="700P BANDAS SONORAS "/>
      <sheetName val="701"/>
      <sheetName val="710.1"/>
      <sheetName val="710.2"/>
      <sheetName val="710.3"/>
      <sheetName val="710.4"/>
      <sheetName val="710.5"/>
      <sheetName val="720.1"/>
      <sheetName val="730.1"/>
      <sheetName val="730.2"/>
      <sheetName val="730.3"/>
      <sheetName val="731.1"/>
      <sheetName val="740.1"/>
      <sheetName val="741.1"/>
      <sheetName val="800.1"/>
      <sheetName val="800.2"/>
      <sheetName val="800.3"/>
      <sheetName val="800.4"/>
      <sheetName val="800P"/>
      <sheetName val="801.1"/>
      <sheetName val="801.2"/>
      <sheetName val="801.3"/>
      <sheetName val="801.4"/>
      <sheetName val="801.5"/>
      <sheetName val="801.6"/>
      <sheetName val="801.7"/>
      <sheetName val="810.1"/>
      <sheetName val="810.1P"/>
      <sheetName val="810.2"/>
      <sheetName val="815P"/>
      <sheetName val="900.1"/>
      <sheetName val="900.2"/>
      <sheetName val="900.3"/>
      <sheetName val="Afirmado"/>
      <sheetName val="Hoja1"/>
    </sheetNames>
    <sheetDataSet>
      <sheetData sheetId="0"/>
      <sheetData sheetId="1">
        <row r="1">
          <cell r="A1" t="str">
            <v>GRUPO</v>
          </cell>
          <cell r="D1">
            <v>2</v>
          </cell>
        </row>
        <row r="2">
          <cell r="A2" t="str">
            <v>Administrador</v>
          </cell>
          <cell r="D2" t="str">
            <v>CONSORCIO INCIVIAS 2010</v>
          </cell>
        </row>
        <row r="3">
          <cell r="A3">
            <v>4305</v>
          </cell>
          <cell r="D3" t="str">
            <v>Via Ibague - Mariquita (PR 0+0000 - PR 105+0193)</v>
          </cell>
        </row>
        <row r="4">
          <cell r="A4">
            <v>5007</v>
          </cell>
        </row>
        <row r="7">
          <cell r="A7" t="str">
            <v>ITEM DE PAGO</v>
          </cell>
          <cell r="B7" t="str">
            <v>ESP. GRAL.</v>
          </cell>
          <cell r="C7" t="str">
            <v>ESP. PART.</v>
          </cell>
          <cell r="D7" t="str">
            <v>DESCRIPCION</v>
          </cell>
          <cell r="E7" t="str">
            <v xml:space="preserve">UNIDAD </v>
          </cell>
          <cell r="F7" t="str">
            <v>COSTO TOTAL</v>
          </cell>
          <cell r="G7" t="str">
            <v>CODIGO CUBS</v>
          </cell>
          <cell r="H7" t="str">
            <v>CODIGO CUBS</v>
          </cell>
          <cell r="I7" t="str">
            <v>NOTAS</v>
          </cell>
        </row>
        <row r="8">
          <cell r="A8" t="str">
            <v>200P1</v>
          </cell>
          <cell r="B8" t="str">
            <v>200-07</v>
          </cell>
          <cell r="D8" t="str">
            <v>LOCALIZACION ESTRUCTURAS</v>
          </cell>
          <cell r="E8" t="str">
            <v>M²</v>
          </cell>
          <cell r="F8">
            <v>1600</v>
          </cell>
          <cell r="H8" t="str">
            <v>3.6.1.1.1 </v>
          </cell>
        </row>
        <row r="9">
          <cell r="A9" t="str">
            <v>200P2</v>
          </cell>
          <cell r="B9" t="str">
            <v>200-07</v>
          </cell>
          <cell r="D9" t="str">
            <v>LOCALIZACION CARRETERAS</v>
          </cell>
          <cell r="E9" t="str">
            <v>ML</v>
          </cell>
          <cell r="F9">
            <v>1738</v>
          </cell>
          <cell r="H9" t="str">
            <v> 3.6.1.1.2 </v>
          </cell>
        </row>
        <row r="10">
          <cell r="A10" t="str">
            <v>200.1</v>
          </cell>
          <cell r="B10" t="str">
            <v>200-07</v>
          </cell>
          <cell r="D10" t="str">
            <v xml:space="preserve"> DESMONTE Y LIMPIEZA EN BOSQUE           </v>
          </cell>
          <cell r="E10" t="str">
            <v xml:space="preserve"> HA</v>
          </cell>
          <cell r="F10">
            <v>2060387</v>
          </cell>
          <cell r="G10" t="str">
            <v>3.6.1.2.2</v>
          </cell>
          <cell r="H10" t="str">
            <v>3.6.1.2.1</v>
          </cell>
        </row>
        <row r="11">
          <cell r="A11" t="str">
            <v>200.2</v>
          </cell>
          <cell r="B11" t="str">
            <v>200-07</v>
          </cell>
          <cell r="D11" t="str">
            <v xml:space="preserve">DESMONTE Y LIMPIEZA EN ZONAS NO BOSCOSAS           </v>
          </cell>
          <cell r="E11" t="str">
            <v xml:space="preserve"> HA</v>
          </cell>
          <cell r="F11">
            <v>1072816.5391666668</v>
          </cell>
          <cell r="G11" t="str">
            <v>3.6.1.2.4</v>
          </cell>
          <cell r="H11" t="str">
            <v>3.6.1.2.3</v>
          </cell>
        </row>
        <row r="12">
          <cell r="A12" t="str">
            <v>201.1P Y 201.5P</v>
          </cell>
          <cell r="B12" t="str">
            <v>201-07</v>
          </cell>
          <cell r="C12" t="str">
            <v>201-07P</v>
          </cell>
          <cell r="D12" t="str">
            <v>DEMOLICIÓN DE EDIFICACIONES.</v>
          </cell>
          <cell r="E12" t="str">
            <v>M²</v>
          </cell>
          <cell r="F12">
            <v>7034</v>
          </cell>
          <cell r="H12" t="e">
            <v>#N/A</v>
          </cell>
          <cell r="I12" t="str">
            <v>ITEMS DE DEMOLICION EN DIFERENTES UNIDADES</v>
          </cell>
        </row>
        <row r="13">
          <cell r="A13" t="str">
            <v>201.7</v>
          </cell>
          <cell r="B13" t="str">
            <v>201-07</v>
          </cell>
          <cell r="D13" t="str">
            <v>DEMOLICION DE ESTRUCTURAS</v>
          </cell>
          <cell r="E13" t="str">
            <v>M³</v>
          </cell>
          <cell r="F13">
            <v>68654</v>
          </cell>
          <cell r="G13" t="str">
            <v>3.2.1.3.5</v>
          </cell>
          <cell r="H13" t="str">
            <v xml:space="preserve">3.6.1.3.13  </v>
          </cell>
          <cell r="I13" t="str">
            <v>POR LO CUAL SE REGISTRAN COMO PARTICULARES</v>
          </cell>
        </row>
        <row r="14">
          <cell r="A14" t="str">
            <v>201.2P</v>
          </cell>
          <cell r="B14" t="str">
            <v>201-07</v>
          </cell>
          <cell r="C14" t="str">
            <v>201-07P</v>
          </cell>
          <cell r="D14" t="str">
            <v>DEMOLICION DE ESTRUCTURAS (CONCRETO CICLOPEO)</v>
          </cell>
          <cell r="E14" t="str">
            <v>M³</v>
          </cell>
          <cell r="F14">
            <v>70578</v>
          </cell>
          <cell r="G14" t="str">
            <v>3.6.1.3.14</v>
          </cell>
          <cell r="H14" t="str">
            <v>3.6.1.3.11</v>
          </cell>
        </row>
        <row r="15">
          <cell r="A15" t="str">
            <v>201.2.1P</v>
          </cell>
          <cell r="B15" t="str">
            <v>201-07</v>
          </cell>
          <cell r="C15" t="str">
            <v>201-07P</v>
          </cell>
          <cell r="D15" t="str">
            <v>DEMOLICION DE ESTRUCTURAS (CONCRETO REFORZADO)</v>
          </cell>
          <cell r="E15" t="str">
            <v>M³</v>
          </cell>
          <cell r="F15">
            <v>90718</v>
          </cell>
          <cell r="G15" t="str">
            <v>3.6.1.3.14</v>
          </cell>
          <cell r="H15" t="e">
            <v>#N/A</v>
          </cell>
        </row>
        <row r="16">
          <cell r="A16" t="str">
            <v>201.9P</v>
          </cell>
          <cell r="B16" t="str">
            <v>201-07</v>
          </cell>
          <cell r="C16" t="str">
            <v>201-07P</v>
          </cell>
          <cell r="D16" t="str">
            <v xml:space="preserve">DEMOLICION PISOS, ANDENES Y BORDILLOS DE CONCRETO.  </v>
          </cell>
          <cell r="E16" t="str">
            <v>M³</v>
          </cell>
          <cell r="F16">
            <v>37559</v>
          </cell>
          <cell r="G16" t="str">
            <v>3.6.1.3.38</v>
          </cell>
          <cell r="H16" t="e">
            <v>#N/A</v>
          </cell>
        </row>
        <row r="17">
          <cell r="A17" t="str">
            <v>201.3P</v>
          </cell>
          <cell r="B17" t="str">
            <v>201-07</v>
          </cell>
          <cell r="C17" t="str">
            <v>201-07P</v>
          </cell>
          <cell r="D17" t="str">
            <v>DEMOLICION DE PAVIMENTOS RIGIDOS</v>
          </cell>
          <cell r="E17" t="str">
            <v>M³</v>
          </cell>
          <cell r="F17">
            <v>57494</v>
          </cell>
          <cell r="H17" t="str">
            <v>3.6.1.3.15</v>
          </cell>
        </row>
        <row r="18">
          <cell r="A18" t="str">
            <v>201.4</v>
          </cell>
          <cell r="B18" t="str">
            <v>201-07</v>
          </cell>
          <cell r="C18" t="str">
            <v>201-07P</v>
          </cell>
          <cell r="D18" t="str">
            <v xml:space="preserve">DEMOLICION DE OBSTACULOS.   </v>
          </cell>
          <cell r="E18" t="str">
            <v>M³</v>
          </cell>
          <cell r="F18">
            <v>16619</v>
          </cell>
          <cell r="H18" t="str">
            <v>3.6.1.3.14</v>
          </cell>
        </row>
        <row r="19">
          <cell r="A19" t="str">
            <v>201.5</v>
          </cell>
          <cell r="D19" t="str">
            <v>DEMOLICIÓN DE EDIFICACIONES.</v>
          </cell>
          <cell r="E19" t="str">
            <v>U</v>
          </cell>
          <cell r="F19">
            <v>7034</v>
          </cell>
          <cell r="H19" t="str">
            <v>3.3.1.1</v>
          </cell>
        </row>
        <row r="20">
          <cell r="A20" t="str">
            <v>201.8</v>
          </cell>
          <cell r="D20" t="str">
            <v>DEMOLICION DE PAVIMENTOS RIGIDOS.</v>
          </cell>
          <cell r="E20" t="str">
            <v>M²</v>
          </cell>
          <cell r="F20">
            <v>16018</v>
          </cell>
          <cell r="H20" t="str">
            <v>3.6.1.3.15</v>
          </cell>
        </row>
        <row r="21">
          <cell r="A21" t="str">
            <v>201.9</v>
          </cell>
          <cell r="D21" t="str">
            <v xml:space="preserve">DEMOLICION PISOS Y ANDENES DE CONCRETO.  </v>
          </cell>
          <cell r="E21" t="str">
            <v>M²</v>
          </cell>
          <cell r="F21">
            <v>13921</v>
          </cell>
          <cell r="H21" t="str">
            <v>3.6.1.3.33</v>
          </cell>
        </row>
        <row r="22">
          <cell r="A22" t="str">
            <v>201.10</v>
          </cell>
          <cell r="D22" t="str">
            <v>DEMOLICION DE BORDILLOS DE CONCRETO</v>
          </cell>
          <cell r="E22" t="str">
            <v>ML</v>
          </cell>
          <cell r="F22">
            <v>8865</v>
          </cell>
          <cell r="H22" t="str">
            <v>3.6.1.3.35</v>
          </cell>
        </row>
        <row r="23">
          <cell r="A23" t="str">
            <v>201.11</v>
          </cell>
          <cell r="B23" t="str">
            <v>201-07</v>
          </cell>
          <cell r="C23" t="str">
            <v>201-07P</v>
          </cell>
          <cell r="D23" t="str">
            <v xml:space="preserve">DESMONTAJE Y TRASLADO DE ESTRUCTURAS METALICAS. </v>
          </cell>
          <cell r="E23" t="str">
            <v>KG</v>
          </cell>
          <cell r="F23">
            <v>4881</v>
          </cell>
          <cell r="H23" t="str">
            <v>3.6.1.3</v>
          </cell>
        </row>
        <row r="24">
          <cell r="A24" t="str">
            <v>201.12</v>
          </cell>
          <cell r="B24" t="str">
            <v>201-07</v>
          </cell>
          <cell r="C24" t="str">
            <v>201-07P</v>
          </cell>
          <cell r="D24" t="str">
            <v xml:space="preserve">REMOCION DE ESPECIES VEGETALES    </v>
          </cell>
          <cell r="E24" t="str">
            <v>U</v>
          </cell>
          <cell r="F24">
            <v>347417</v>
          </cell>
          <cell r="G24" t="str">
            <v>3.6.1.3.47</v>
          </cell>
          <cell r="H24" t="str">
            <v>3.6.1.3.47</v>
          </cell>
        </row>
        <row r="25">
          <cell r="A25" t="str">
            <v>201.13 Y 201.17</v>
          </cell>
          <cell r="B25" t="str">
            <v>201-07</v>
          </cell>
          <cell r="D25" t="str">
            <v>REMOCION DE OBSTACULOS</v>
          </cell>
          <cell r="E25" t="str">
            <v>U Y ML</v>
          </cell>
          <cell r="F25">
            <v>55620</v>
          </cell>
          <cell r="H25" t="e">
            <v>#N/A</v>
          </cell>
        </row>
        <row r="26">
          <cell r="B26" t="str">
            <v>201-07</v>
          </cell>
          <cell r="D26" t="str">
            <v xml:space="preserve">REMOCION SERVICIOS EXISTENTES    </v>
          </cell>
          <cell r="E26" t="str">
            <v>U</v>
          </cell>
          <cell r="F26">
            <v>0</v>
          </cell>
          <cell r="H26" t="e">
            <v>#N/A</v>
          </cell>
          <cell r="I26" t="str">
            <v>NO INCLUIDO EN ESPECIFICACIONES 2007</v>
          </cell>
        </row>
        <row r="27">
          <cell r="A27" t="str">
            <v>201.14</v>
          </cell>
          <cell r="B27" t="str">
            <v>201-07</v>
          </cell>
          <cell r="D27" t="str">
            <v xml:space="preserve">REMOCION DUCTOS DE SERVICIOS EXISTENTES </v>
          </cell>
          <cell r="E27" t="str">
            <v>ML</v>
          </cell>
          <cell r="F27">
            <v>0</v>
          </cell>
          <cell r="G27" t="str">
            <v>3.6.1.3.10</v>
          </cell>
          <cell r="H27" t="str">
            <v>3.6.1.3.9</v>
          </cell>
        </row>
        <row r="28">
          <cell r="A28" t="str">
            <v>201.15</v>
          </cell>
          <cell r="B28" t="str">
            <v>201-07</v>
          </cell>
          <cell r="D28" t="str">
            <v>REMOCION DE ALCANTARILLAS</v>
          </cell>
          <cell r="E28" t="str">
            <v>ML</v>
          </cell>
          <cell r="F28">
            <v>46848</v>
          </cell>
          <cell r="G28" t="str">
            <v>3.2.1.9.38</v>
          </cell>
          <cell r="H28" t="str">
            <v>3.6.1.3</v>
          </cell>
        </row>
        <row r="29">
          <cell r="A29" t="str">
            <v>201.16</v>
          </cell>
          <cell r="B29" t="str">
            <v>201-07</v>
          </cell>
          <cell r="D29" t="str">
            <v xml:space="preserve">REMOCION DE CERCAS DE ALAMBRE       </v>
          </cell>
          <cell r="E29" t="str">
            <v>ML</v>
          </cell>
          <cell r="F29">
            <v>12206</v>
          </cell>
          <cell r="H29" t="str">
            <v>3.6.1.3</v>
          </cell>
        </row>
        <row r="30">
          <cell r="A30" t="str">
            <v>201.18</v>
          </cell>
          <cell r="B30" t="str">
            <v>201-07</v>
          </cell>
          <cell r="D30" t="str">
            <v xml:space="preserve">TRASLADO DE POSTES. </v>
          </cell>
          <cell r="E30" t="str">
            <v>UN</v>
          </cell>
          <cell r="F30">
            <v>4881</v>
          </cell>
          <cell r="H30" t="str">
            <v>3.6.1.3.1</v>
          </cell>
        </row>
        <row r="31">
          <cell r="A31" t="str">
            <v>201.19</v>
          </cell>
          <cell r="B31" t="str">
            <v>201-07</v>
          </cell>
          <cell r="D31" t="str">
            <v xml:space="preserve">TRASLADO DE TORRES. </v>
          </cell>
          <cell r="E31" t="str">
            <v>UN</v>
          </cell>
          <cell r="F31">
            <v>4881</v>
          </cell>
          <cell r="H31" t="str">
            <v>3.6.1.3</v>
          </cell>
        </row>
        <row r="32">
          <cell r="A32" t="str">
            <v>201.2</v>
          </cell>
          <cell r="B32" t="str">
            <v>201-07</v>
          </cell>
          <cell r="D32" t="str">
            <v>REMOCION DE RIELES</v>
          </cell>
          <cell r="E32" t="str">
            <v>ML</v>
          </cell>
          <cell r="F32">
            <v>46848</v>
          </cell>
          <cell r="H32" t="str">
            <v>3.6.1.3.11</v>
          </cell>
        </row>
        <row r="33">
          <cell r="A33" t="str">
            <v>201.21</v>
          </cell>
          <cell r="B33" t="str">
            <v>201-07</v>
          </cell>
          <cell r="D33" t="str">
            <v>REMOCION DE DEFENSAS METALICAS</v>
          </cell>
          <cell r="E33" t="str">
            <v>ML</v>
          </cell>
          <cell r="F33">
            <v>46848</v>
          </cell>
          <cell r="H33" t="str">
            <v>3.6.1.3</v>
          </cell>
        </row>
        <row r="34">
          <cell r="A34" t="str">
            <v>201.22</v>
          </cell>
          <cell r="B34" t="str">
            <v>201-07</v>
          </cell>
          <cell r="D34" t="str">
            <v>REMOCION DE BARRERAS DE SEGURIDAD</v>
          </cell>
          <cell r="E34" t="str">
            <v>ML</v>
          </cell>
          <cell r="F34">
            <v>46848</v>
          </cell>
          <cell r="H34" t="str">
            <v>3.6.1.3.13</v>
          </cell>
        </row>
        <row r="35">
          <cell r="A35" t="str">
            <v>210.1.1</v>
          </cell>
          <cell r="B35" t="str">
            <v>210-07</v>
          </cell>
          <cell r="D35" t="str">
            <v>EXCAVACIÓN EN MATERIAL COMÚN DE LA EXPLANACIÓN Y CANALES</v>
          </cell>
          <cell r="E35" t="str">
            <v>M³</v>
          </cell>
          <cell r="F35">
            <v>4165</v>
          </cell>
          <cell r="G35" t="str">
            <v>3.6.2.1.1</v>
          </cell>
          <cell r="H35" t="str">
            <v xml:space="preserve">3.6.2.1.1 </v>
          </cell>
          <cell r="I35" t="str">
            <v>EXCAVACIÓN EN MATERIAL COMÚN DE LA EXPLANACIÓN Y CANALES</v>
          </cell>
        </row>
        <row r="36">
          <cell r="A36" t="str">
            <v>210.1.2</v>
          </cell>
          <cell r="B36" t="str">
            <v>210-07</v>
          </cell>
          <cell r="D36" t="str">
            <v>EXCAVACION SIN CLASIFICAR DE PRESTAMOS</v>
          </cell>
          <cell r="E36" t="str">
            <v>M³</v>
          </cell>
          <cell r="F36">
            <v>3408</v>
          </cell>
          <cell r="H36" t="str">
            <v>3.6.2.1.3 </v>
          </cell>
        </row>
        <row r="37">
          <cell r="A37" t="str">
            <v>210.2.1</v>
          </cell>
          <cell r="B37" t="str">
            <v>210-07</v>
          </cell>
          <cell r="D37" t="str">
            <v>EXCAVACION EN ROCA DE LA EXPLANACION Y CANALES</v>
          </cell>
          <cell r="E37" t="str">
            <v>M³</v>
          </cell>
          <cell r="F37">
            <v>12426</v>
          </cell>
          <cell r="G37" t="str">
            <v>3.6.2.1.3</v>
          </cell>
          <cell r="H37" t="str">
            <v>3.6.2.1.3</v>
          </cell>
        </row>
        <row r="38">
          <cell r="A38" t="str">
            <v>210.2.2</v>
          </cell>
          <cell r="B38" t="str">
            <v>210-07</v>
          </cell>
          <cell r="D38" t="str">
            <v xml:space="preserve">EXCAVACION EN MATERIAL COMUN DE LA EXPLANACION Y CANALES </v>
          </cell>
          <cell r="E38" t="str">
            <v>M³</v>
          </cell>
          <cell r="F38">
            <v>3748</v>
          </cell>
          <cell r="G38" t="str">
            <v>3.6.2.1.5</v>
          </cell>
          <cell r="H38" t="str">
            <v>3.6.2.1.5</v>
          </cell>
        </row>
        <row r="39">
          <cell r="A39" t="str">
            <v>210.2.3</v>
          </cell>
          <cell r="B39" t="str">
            <v>210-07</v>
          </cell>
          <cell r="D39" t="str">
            <v>EXCAVACION EN ROCA DE PRESTAMOS</v>
          </cell>
          <cell r="E39" t="str">
            <v>M³</v>
          </cell>
          <cell r="F39">
            <v>9874</v>
          </cell>
          <cell r="H39" t="str">
            <v>3.6.2.1.5</v>
          </cell>
        </row>
        <row r="40">
          <cell r="A40" t="str">
            <v>210.2.4</v>
          </cell>
          <cell r="B40" t="str">
            <v>210-07</v>
          </cell>
          <cell r="D40" t="str">
            <v>EXCAVACION EN MATERIAL COMUN DE PRESTAMOS</v>
          </cell>
          <cell r="E40" t="str">
            <v>M³</v>
          </cell>
          <cell r="F40">
            <v>3124</v>
          </cell>
          <cell r="H40" t="str">
            <v>3.6.2.1.5</v>
          </cell>
        </row>
        <row r="41">
          <cell r="A41" t="str">
            <v>210.2 OTRA</v>
          </cell>
          <cell r="B41" t="str">
            <v>210-07</v>
          </cell>
          <cell r="D41" t="str">
            <v xml:space="preserve"> EXCAVACION EN ROCA DE LA EXPLANACION Y CANALES (sin explosivos)        </v>
          </cell>
          <cell r="E41" t="str">
            <v>M³</v>
          </cell>
          <cell r="F41">
            <v>12342</v>
          </cell>
          <cell r="G41" t="str">
            <v>3.6.2.1.3</v>
          </cell>
          <cell r="H41" t="str">
            <v>3.6.1.3.11</v>
          </cell>
        </row>
        <row r="42">
          <cell r="A42" t="str">
            <v>211.1</v>
          </cell>
          <cell r="B42" t="str">
            <v>211-07</v>
          </cell>
          <cell r="D42" t="str">
            <v>REMOCION DE DERRUMBES</v>
          </cell>
          <cell r="E42" t="str">
            <v>M³</v>
          </cell>
          <cell r="F42">
            <v>4990</v>
          </cell>
          <cell r="G42" t="str">
            <v>3.6.2.2.1</v>
          </cell>
          <cell r="H42" t="str">
            <v xml:space="preserve">3.6.2.2.1  </v>
          </cell>
        </row>
        <row r="43">
          <cell r="A43" t="str">
            <v>220.1</v>
          </cell>
          <cell r="B43" t="str">
            <v>220-07</v>
          </cell>
          <cell r="D43" t="str">
            <v>TERRAPLEN</v>
          </cell>
          <cell r="E43" t="str">
            <v>M³</v>
          </cell>
          <cell r="F43">
            <v>7138</v>
          </cell>
          <cell r="G43" t="str">
            <v>3.6.2.3.1</v>
          </cell>
          <cell r="H43" t="str">
            <v>3.6.2.3.1</v>
          </cell>
        </row>
        <row r="44">
          <cell r="A44" t="str">
            <v>221.1</v>
          </cell>
          <cell r="B44" t="str">
            <v>221-07</v>
          </cell>
          <cell r="D44" t="str">
            <v>PEDRAPLEN COMPACTO</v>
          </cell>
          <cell r="E44" t="str">
            <v>M³</v>
          </cell>
          <cell r="F44">
            <v>72233</v>
          </cell>
          <cell r="G44" t="str">
            <v>3.6.2.4.2</v>
          </cell>
          <cell r="H44" t="str">
            <v>3.6.2.4.2</v>
          </cell>
        </row>
        <row r="45">
          <cell r="A45" t="str">
            <v>221.2</v>
          </cell>
          <cell r="B45" t="str">
            <v>221-07</v>
          </cell>
          <cell r="D45" t="str">
            <v>PEDRAPLEN SUELTO</v>
          </cell>
          <cell r="E45" t="str">
            <v>M³</v>
          </cell>
          <cell r="F45">
            <v>69548</v>
          </cell>
          <cell r="G45" t="str">
            <v>3.6.2.4.1</v>
          </cell>
          <cell r="H45" t="str">
            <v>3.6.2.4.1</v>
          </cell>
        </row>
        <row r="46">
          <cell r="A46" t="str">
            <v>225P</v>
          </cell>
          <cell r="B46" t="str">
            <v>225-07</v>
          </cell>
          <cell r="D46" t="str">
            <v xml:space="preserve">CONFORMACION DE BOTADERO O ESCOMBRERAS </v>
          </cell>
          <cell r="E46" t="str">
            <v>M³</v>
          </cell>
          <cell r="F46">
            <v>3357</v>
          </cell>
          <cell r="H46" t="str">
            <v>3.2.8.1.1 </v>
          </cell>
        </row>
        <row r="47">
          <cell r="A47" t="str">
            <v>230.1</v>
          </cell>
          <cell r="B47" t="str">
            <v>230-07</v>
          </cell>
          <cell r="D47" t="str">
            <v>MEJORAMIENTO DE LA SUBRASANTE INVOLUCRA SUELO EXISTENTE</v>
          </cell>
          <cell r="E47" t="str">
            <v>M²</v>
          </cell>
          <cell r="F47">
            <v>362</v>
          </cell>
          <cell r="G47" t="str">
            <v>3.6.2.5.1</v>
          </cell>
          <cell r="H47" t="str">
            <v>3.6.2.5.1</v>
          </cell>
        </row>
        <row r="48">
          <cell r="A48" t="str">
            <v>230.2</v>
          </cell>
          <cell r="B48" t="str">
            <v>230-07</v>
          </cell>
          <cell r="D48" t="str">
            <v>MEJORAMIENTO DE LA SUBRASANTE EMPLEANDO UNICAMENTE MATERIAL ADICIONADO</v>
          </cell>
          <cell r="E48" t="str">
            <v>M³</v>
          </cell>
          <cell r="F48">
            <v>14490</v>
          </cell>
          <cell r="G48" t="str">
            <v>3.6.2.5.2</v>
          </cell>
          <cell r="H48" t="str">
            <v>3.6.2.5.2</v>
          </cell>
        </row>
        <row r="49">
          <cell r="A49" t="str">
            <v>231.1</v>
          </cell>
          <cell r="B49" t="str">
            <v>231-07</v>
          </cell>
          <cell r="D49" t="str">
            <v>GEOTEXTIL PARA SEPARACION DE SUELOS DE SUBRASANTE Y CAPAS GRANULARES</v>
          </cell>
          <cell r="E49" t="str">
            <v>M²</v>
          </cell>
          <cell r="F49">
            <v>6465</v>
          </cell>
          <cell r="G49" t="str">
            <v>3.6.8.2.6</v>
          </cell>
          <cell r="H49" t="str">
            <v>3.6.8.2 </v>
          </cell>
        </row>
        <row r="50">
          <cell r="A50" t="str">
            <v>232.1</v>
          </cell>
          <cell r="B50" t="str">
            <v>232-07</v>
          </cell>
          <cell r="D50" t="str">
            <v>GEOTEXTIL PARA ESTABILIZACION DE SUELOS DE SUBRASANTE Y CAPAS GRANULARES</v>
          </cell>
          <cell r="E50" t="str">
            <v>M²</v>
          </cell>
          <cell r="F50">
            <v>6465</v>
          </cell>
          <cell r="G50" t="str">
            <v>3.6.8.2.6</v>
          </cell>
          <cell r="H50" t="str">
            <v>3.6.8.2 </v>
          </cell>
        </row>
        <row r="51">
          <cell r="A51" t="str">
            <v>234.1</v>
          </cell>
          <cell r="B51" t="str">
            <v>234-07</v>
          </cell>
          <cell r="D51" t="str">
            <v>AFINAMIENTO DE TALUDES</v>
          </cell>
          <cell r="E51" t="str">
            <v>M²</v>
          </cell>
          <cell r="F51">
            <v>6391</v>
          </cell>
          <cell r="H51" t="str">
            <v>3.6.8.2 </v>
          </cell>
        </row>
        <row r="52">
          <cell r="A52" t="str">
            <v>310.1</v>
          </cell>
          <cell r="B52" t="str">
            <v>310-07</v>
          </cell>
          <cell r="D52" t="str">
            <v>CONFORMACION DE LA CALZADA EXISTENTE</v>
          </cell>
          <cell r="E52" t="str">
            <v>M²</v>
          </cell>
          <cell r="F52">
            <v>483</v>
          </cell>
          <cell r="G52" t="str">
            <v>3.6.3.1.1</v>
          </cell>
          <cell r="H52" t="str">
            <v>3.6.3.1.1</v>
          </cell>
        </row>
        <row r="53">
          <cell r="A53" t="str">
            <v>311.1</v>
          </cell>
          <cell r="B53" t="str">
            <v>311-07</v>
          </cell>
          <cell r="D53" t="str">
            <v>AFIRMADO</v>
          </cell>
          <cell r="E53" t="str">
            <v>M³</v>
          </cell>
          <cell r="F53">
            <v>102262</v>
          </cell>
          <cell r="G53" t="str">
            <v>3.6.3.2.1</v>
          </cell>
          <cell r="H53" t="str">
            <v>3.6.3.2.1</v>
          </cell>
        </row>
        <row r="54">
          <cell r="A54" t="str">
            <v>311.1P1</v>
          </cell>
          <cell r="B54" t="str">
            <v>311-07</v>
          </cell>
          <cell r="D54" t="str">
            <v>AFIRMADO ESTABILIZADO CON CEMENTO</v>
          </cell>
          <cell r="E54" t="str">
            <v>M³</v>
          </cell>
          <cell r="F54">
            <v>70116</v>
          </cell>
          <cell r="G54" t="str">
            <v>3.6.3.3.23</v>
          </cell>
          <cell r="H54" t="str">
            <v>3.6.3.2</v>
          </cell>
        </row>
        <row r="55">
          <cell r="A55" t="str">
            <v>311.1P2</v>
          </cell>
          <cell r="B55" t="str">
            <v>311-07</v>
          </cell>
          <cell r="D55" t="str">
            <v>AFIRMADO ESTABILIZADO CON CAL</v>
          </cell>
          <cell r="E55" t="str">
            <v>M³</v>
          </cell>
          <cell r="F55">
            <v>116916</v>
          </cell>
          <cell r="G55" t="str">
            <v>3.6.3.3.17</v>
          </cell>
          <cell r="H55" t="str">
            <v>3.6.3.2</v>
          </cell>
        </row>
        <row r="56">
          <cell r="A56" t="str">
            <v>311.1P3</v>
          </cell>
          <cell r="B56" t="str">
            <v>311-07</v>
          </cell>
          <cell r="D56" t="str">
            <v>BACHEO DE CARRETERAS EN AFIRMADO</v>
          </cell>
          <cell r="E56" t="str">
            <v>M³</v>
          </cell>
          <cell r="F56">
            <v>93618</v>
          </cell>
          <cell r="H56" t="str">
            <v>3.6.3.2</v>
          </cell>
        </row>
        <row r="57">
          <cell r="A57" t="str">
            <v>312.1</v>
          </cell>
          <cell r="B57" t="str">
            <v>312-07</v>
          </cell>
          <cell r="D57" t="str">
            <v>TRATAMIENTO PALIATIVO DE POLVO APLICADO EN FORMA SOLIDA EN HOJUELAS</v>
          </cell>
          <cell r="E57" t="str">
            <v>KG</v>
          </cell>
          <cell r="F57">
            <v>671</v>
          </cell>
          <cell r="H57" t="str">
            <v>3.6.3.2</v>
          </cell>
        </row>
        <row r="58">
          <cell r="A58" t="str">
            <v>312.2</v>
          </cell>
          <cell r="B58" t="str">
            <v>312-07</v>
          </cell>
          <cell r="D58" t="str">
            <v>TRATAMIENTO PALIATIVO DE POLVO APLICADO EN FORMA SOLIDA EN ESFERAS</v>
          </cell>
          <cell r="E58" t="str">
            <v>KG</v>
          </cell>
          <cell r="F58">
            <v>671</v>
          </cell>
          <cell r="H58" t="str">
            <v>3.6.3.2</v>
          </cell>
        </row>
        <row r="59">
          <cell r="A59" t="str">
            <v>312.3</v>
          </cell>
          <cell r="B59" t="str">
            <v>312-07</v>
          </cell>
          <cell r="D59" t="str">
            <v>TRATAMIENTO PALIATIVO DE POLVO APLICADO EN FORMA LIQUIDA</v>
          </cell>
          <cell r="E59" t="str">
            <v>LT</v>
          </cell>
          <cell r="F59">
            <v>670</v>
          </cell>
          <cell r="H59" t="str">
            <v>3.6.3.2</v>
          </cell>
        </row>
        <row r="60">
          <cell r="A60" t="str">
            <v>312.4</v>
          </cell>
          <cell r="B60" t="str">
            <v>312-07</v>
          </cell>
          <cell r="D60" t="str">
            <v>MATERIAL GRANULAR DE ADICION</v>
          </cell>
          <cell r="E60" t="str">
            <v>M³</v>
          </cell>
          <cell r="F60">
            <v>46102</v>
          </cell>
          <cell r="H60" t="str">
            <v>3.6.3.3</v>
          </cell>
        </row>
        <row r="61">
          <cell r="A61" t="str">
            <v>320.1</v>
          </cell>
          <cell r="B61" t="str">
            <v>320-07</v>
          </cell>
          <cell r="D61" t="str">
            <v>SUBBASE GRANULAR</v>
          </cell>
          <cell r="E61" t="str">
            <v>M³</v>
          </cell>
          <cell r="F61">
            <v>130375</v>
          </cell>
          <cell r="G61" t="str">
            <v>3.6.3.4.2</v>
          </cell>
          <cell r="H61" t="str">
            <v xml:space="preserve"> 3.6.3.4.2</v>
          </cell>
        </row>
        <row r="62">
          <cell r="A62" t="str">
            <v>320.1P1</v>
          </cell>
          <cell r="B62" t="str">
            <v>320-07</v>
          </cell>
          <cell r="D62" t="str">
            <v>SUBBASE GRANULAR CBR&gt;30%</v>
          </cell>
          <cell r="E62" t="str">
            <v>M³</v>
          </cell>
          <cell r="F62">
            <v>133332</v>
          </cell>
          <cell r="G62" t="str">
            <v>3.6.3.4.3</v>
          </cell>
          <cell r="H62" t="e">
            <v>#N/A</v>
          </cell>
          <cell r="I62" t="str">
            <v>NO INCLUIDO EN ESPECIFICACIONES 2007</v>
          </cell>
        </row>
        <row r="63">
          <cell r="A63" t="str">
            <v>320.1P2</v>
          </cell>
          <cell r="B63" t="str">
            <v>320-07</v>
          </cell>
          <cell r="D63" t="str">
            <v>SUBBASE GRANULAR CBR&gt;40%</v>
          </cell>
          <cell r="E63" t="str">
            <v>M³</v>
          </cell>
          <cell r="F63">
            <v>134600</v>
          </cell>
          <cell r="G63" t="str">
            <v>3.6.3.4.4</v>
          </cell>
          <cell r="H63" t="e">
            <v>#N/A</v>
          </cell>
          <cell r="I63" t="str">
            <v>NO INCLUIDO EN ESPECIFICACIONES 2007</v>
          </cell>
        </row>
        <row r="64">
          <cell r="A64" t="str">
            <v>320.2</v>
          </cell>
          <cell r="B64" t="str">
            <v>320-07</v>
          </cell>
          <cell r="D64" t="str">
            <v>SUBBASE GRANULAR PARA BACHEO</v>
          </cell>
          <cell r="E64" t="str">
            <v>M³</v>
          </cell>
          <cell r="F64">
            <v>192872</v>
          </cell>
          <cell r="G64" t="str">
            <v>3.6.3.4.7</v>
          </cell>
          <cell r="H64" t="str">
            <v>3.6.3.4.4</v>
          </cell>
        </row>
        <row r="65">
          <cell r="A65" t="str">
            <v>330.1</v>
          </cell>
          <cell r="B65" t="str">
            <v>330-07</v>
          </cell>
          <cell r="D65" t="str">
            <v>BASE GRANULAR</v>
          </cell>
          <cell r="E65" t="str">
            <v>M³</v>
          </cell>
          <cell r="F65">
            <v>156587</v>
          </cell>
          <cell r="G65" t="str">
            <v>3.6.3.6.1</v>
          </cell>
          <cell r="H65" t="str">
            <v>3.6.3.6.2</v>
          </cell>
        </row>
        <row r="66">
          <cell r="A66" t="str">
            <v>330.2</v>
          </cell>
          <cell r="B66" t="str">
            <v>330-07</v>
          </cell>
          <cell r="D66" t="str">
            <v>BASE GRANULAR PARA BACHEO</v>
          </cell>
          <cell r="E66" t="str">
            <v>M³</v>
          </cell>
          <cell r="F66">
            <v>173223</v>
          </cell>
          <cell r="G66" t="str">
            <v>3.6.3.6.3</v>
          </cell>
          <cell r="H66" t="str">
            <v>3.6.3.6.3</v>
          </cell>
        </row>
        <row r="67">
          <cell r="A67" t="str">
            <v>340.1</v>
          </cell>
          <cell r="B67" t="str">
            <v>340-07</v>
          </cell>
          <cell r="D67" t="str">
            <v>BASE ESTABILIZADA CON EMULSION ASFALTICA BEE-1</v>
          </cell>
          <cell r="E67" t="str">
            <v>M³</v>
          </cell>
          <cell r="F67">
            <v>188974</v>
          </cell>
          <cell r="G67" t="str">
            <v>3.6.3.7.2</v>
          </cell>
          <cell r="H67" t="str">
            <v>3.6.3.7.1</v>
          </cell>
        </row>
        <row r="68">
          <cell r="A68" t="str">
            <v>340.2</v>
          </cell>
          <cell r="B68" t="str">
            <v>340-07</v>
          </cell>
          <cell r="D68" t="str">
            <v>BASE ESTABILIZADA CON EMULSION ASFALTICA BEE-2</v>
          </cell>
          <cell r="E68" t="str">
            <v>M³</v>
          </cell>
          <cell r="F68">
            <v>192729</v>
          </cell>
          <cell r="H68" t="str">
            <v>3.6.3.7.3</v>
          </cell>
        </row>
        <row r="69">
          <cell r="A69" t="str">
            <v>340.3</v>
          </cell>
          <cell r="B69" t="str">
            <v>340-07</v>
          </cell>
          <cell r="D69" t="str">
            <v>BASE ESTABILIZADA CON EMULSION ASFALTICA BEE-3</v>
          </cell>
          <cell r="E69" t="str">
            <v>M³</v>
          </cell>
          <cell r="F69">
            <v>177246</v>
          </cell>
          <cell r="H69" t="str">
            <v>3.6.3.7.5</v>
          </cell>
        </row>
        <row r="70">
          <cell r="A70" t="str">
            <v>341.1</v>
          </cell>
          <cell r="B70" t="str">
            <v>341-07</v>
          </cell>
          <cell r="D70" t="str">
            <v>BASE ESTABILIZADA CON CEMENTO PORTLAND</v>
          </cell>
          <cell r="E70" t="str">
            <v>M³</v>
          </cell>
          <cell r="F70">
            <v>72856</v>
          </cell>
          <cell r="H70" t="str">
            <v>3.6.3.7</v>
          </cell>
        </row>
        <row r="71">
          <cell r="A71" t="str">
            <v>341.2</v>
          </cell>
          <cell r="B71" t="str">
            <v>341-07</v>
          </cell>
          <cell r="D71" t="str">
            <v>CEMENTO PORTLAND</v>
          </cell>
          <cell r="E71" t="str">
            <v>KG</v>
          </cell>
          <cell r="F71">
            <v>520</v>
          </cell>
          <cell r="H71" t="str">
            <v>3.6.4.1.8</v>
          </cell>
        </row>
        <row r="72">
          <cell r="A72" t="str">
            <v>342.1</v>
          </cell>
          <cell r="B72" t="str">
            <v>342-07</v>
          </cell>
          <cell r="D72" t="str">
            <v>BASE DE CONCRETO HIDRAULICO</v>
          </cell>
          <cell r="E72" t="str">
            <v>M³</v>
          </cell>
          <cell r="F72">
            <v>542844</v>
          </cell>
          <cell r="H72" t="str">
            <v>3.6.4.1</v>
          </cell>
        </row>
        <row r="73">
          <cell r="A73" t="str">
            <v>342.1P</v>
          </cell>
          <cell r="B73" t="str">
            <v>342-07</v>
          </cell>
          <cell r="D73" t="str">
            <v>BASE GRANULAR ESTABILIZADA CON CAL</v>
          </cell>
          <cell r="E73" t="str">
            <v>M³</v>
          </cell>
          <cell r="F73">
            <v>157152</v>
          </cell>
          <cell r="H73" t="e">
            <v>#N/A</v>
          </cell>
        </row>
        <row r="74">
          <cell r="A74" t="str">
            <v>410.1</v>
          </cell>
          <cell r="B74" t="str">
            <v>410-07</v>
          </cell>
          <cell r="D74" t="str">
            <v>CEMENTO ASFALTICO DE PENETRACION 60-70</v>
          </cell>
          <cell r="E74" t="str">
            <v>KG</v>
          </cell>
          <cell r="F74">
            <v>1365</v>
          </cell>
          <cell r="H74" t="str">
            <v>3.6.4.1.1</v>
          </cell>
        </row>
        <row r="75">
          <cell r="A75" t="str">
            <v>410.2</v>
          </cell>
          <cell r="B75" t="str">
            <v>410-07</v>
          </cell>
          <cell r="D75" t="str">
            <v>CEMENTO ASFALTICO DE PENETRACION 80-100</v>
          </cell>
          <cell r="E75" t="str">
            <v>KG</v>
          </cell>
          <cell r="F75">
            <v>1362</v>
          </cell>
          <cell r="H75" t="str">
            <v>3.6.4.1.2</v>
          </cell>
        </row>
        <row r="76">
          <cell r="A76" t="str">
            <v>411.1</v>
          </cell>
          <cell r="B76" t="str">
            <v>411-07</v>
          </cell>
          <cell r="D76" t="str">
            <v>EMULSION ASFALTICA DE ROTURA MEDIA CRM</v>
          </cell>
          <cell r="E76" t="str">
            <v>LT</v>
          </cell>
          <cell r="F76">
            <v>1570</v>
          </cell>
          <cell r="H76" t="str">
            <v>3.6.4.2.1</v>
          </cell>
        </row>
        <row r="77">
          <cell r="A77" t="str">
            <v>411.2</v>
          </cell>
          <cell r="B77" t="str">
            <v>411-07</v>
          </cell>
          <cell r="D77" t="str">
            <v>EMULSION ASFALTICA DE ROTURA LENTA CRL-1</v>
          </cell>
          <cell r="E77" t="str">
            <v>LT</v>
          </cell>
          <cell r="F77">
            <v>1638</v>
          </cell>
          <cell r="H77" t="str">
            <v>3.6.4.2.2</v>
          </cell>
        </row>
        <row r="78">
          <cell r="A78" t="str">
            <v>411.3</v>
          </cell>
          <cell r="B78" t="str">
            <v>411-07</v>
          </cell>
          <cell r="D78" t="str">
            <v>EMULSION ASFALTICA DE ROTURA LENTA CRL-1H</v>
          </cell>
          <cell r="E78" t="str">
            <v>LT</v>
          </cell>
          <cell r="F78">
            <v>1802</v>
          </cell>
          <cell r="H78" t="str">
            <v>3.6.4.2.3</v>
          </cell>
        </row>
        <row r="79">
          <cell r="A79" t="str">
            <v>414.1</v>
          </cell>
          <cell r="B79" t="str">
            <v>414-07</v>
          </cell>
          <cell r="D79" t="str">
            <v>CEMENTO ASFALTICO MODIFICADO CON POLIMEROS TIPO 1</v>
          </cell>
          <cell r="E79" t="str">
            <v>KG</v>
          </cell>
          <cell r="F79">
            <v>2241</v>
          </cell>
          <cell r="H79" t="str">
            <v>3.6.4.1.3</v>
          </cell>
        </row>
        <row r="80">
          <cell r="A80" t="str">
            <v>414.2</v>
          </cell>
          <cell r="B80" t="str">
            <v>414-07</v>
          </cell>
          <cell r="D80" t="str">
            <v>CEMENTO ASFALTICO MODIFICADO CON POLIMEROS TIPO 2</v>
          </cell>
          <cell r="E80" t="str">
            <v>KG</v>
          </cell>
          <cell r="F80">
            <v>2254</v>
          </cell>
          <cell r="H80" t="str">
            <v>3.6.4.1.4</v>
          </cell>
        </row>
        <row r="81">
          <cell r="A81" t="str">
            <v>414.3</v>
          </cell>
          <cell r="B81" t="str">
            <v>414-07</v>
          </cell>
          <cell r="D81" t="str">
            <v>CEMENTO ASFALTICO MODIFICADO CON POLIMEROS TIPO 3</v>
          </cell>
          <cell r="E81" t="str">
            <v>KG</v>
          </cell>
          <cell r="F81">
            <v>2321</v>
          </cell>
          <cell r="H81" t="str">
            <v>3.6.4.1.5</v>
          </cell>
        </row>
        <row r="82">
          <cell r="A82" t="str">
            <v>414.4</v>
          </cell>
          <cell r="B82" t="str">
            <v>414-07</v>
          </cell>
          <cell r="D82" t="str">
            <v>CEMENTO ASFALTICO MODIFICADO CON POLIMEROS TIPO 4</v>
          </cell>
          <cell r="E82" t="str">
            <v>KG</v>
          </cell>
          <cell r="F82">
            <v>2387</v>
          </cell>
          <cell r="H82" t="str">
            <v>3.6.4.1.6</v>
          </cell>
        </row>
        <row r="83">
          <cell r="A83" t="str">
            <v>414.5</v>
          </cell>
          <cell r="B83" t="str">
            <v>414-07</v>
          </cell>
          <cell r="D83" t="str">
            <v>CEMENTO ASFALTICO MODIFICADO CON POLIMEROS TIPO 5</v>
          </cell>
          <cell r="E83" t="str">
            <v>KG</v>
          </cell>
          <cell r="F83">
            <v>2387</v>
          </cell>
          <cell r="H83" t="str">
            <v>3.6.4.1</v>
          </cell>
        </row>
        <row r="84">
          <cell r="A84" t="str">
            <v>415.1</v>
          </cell>
          <cell r="B84" t="str">
            <v>415-07</v>
          </cell>
          <cell r="D84" t="str">
            <v>EMULSION ASFALTICA DE ROTURA MEDIA MODIFICADA CON POLIMEROS CRMm</v>
          </cell>
          <cell r="E84" t="str">
            <v>LT</v>
          </cell>
          <cell r="F84">
            <v>2188</v>
          </cell>
          <cell r="H84" t="str">
            <v>3.6.4.2.5</v>
          </cell>
        </row>
        <row r="85">
          <cell r="A85" t="str">
            <v>420.1</v>
          </cell>
          <cell r="B85" t="str">
            <v>420-07</v>
          </cell>
          <cell r="D85" t="str">
            <v>RIEGO DE IMPRIMACION CON EMULSION ASFALTICA</v>
          </cell>
          <cell r="E85" t="str">
            <v>M²</v>
          </cell>
          <cell r="F85">
            <v>2026</v>
          </cell>
          <cell r="G85" t="str">
            <v>3.6.4.3.1</v>
          </cell>
          <cell r="H85" t="str">
            <v xml:space="preserve">3.6.4.3.1 </v>
          </cell>
        </row>
        <row r="86">
          <cell r="A86" t="str">
            <v>420.2</v>
          </cell>
          <cell r="B86" t="str">
            <v>420-07</v>
          </cell>
          <cell r="D86" t="str">
            <v>RIEGO DE IMPRIMACION CON ASFALTO LIQUIDO</v>
          </cell>
          <cell r="E86" t="str">
            <v>M²</v>
          </cell>
          <cell r="F86">
            <v>2416</v>
          </cell>
          <cell r="H86" t="str">
            <v>3.6.4.3.2</v>
          </cell>
        </row>
        <row r="87">
          <cell r="A87" t="str">
            <v>421.1</v>
          </cell>
          <cell r="B87" t="str">
            <v>421-07</v>
          </cell>
          <cell r="D87" t="str">
            <v>RIEGO DE LIGA CON EMULSION ASFALTICA CRR-1</v>
          </cell>
          <cell r="E87" t="str">
            <v>M²</v>
          </cell>
          <cell r="F87">
            <v>1158</v>
          </cell>
          <cell r="G87" t="str">
            <v>3.6.4.4.2</v>
          </cell>
          <cell r="H87" t="str">
            <v>3.6.4.4.2</v>
          </cell>
        </row>
        <row r="88">
          <cell r="A88" t="str">
            <v>421.2</v>
          </cell>
          <cell r="B88" t="str">
            <v>421-07</v>
          </cell>
          <cell r="D88" t="str">
            <v>RIEGO DE LIGA CON EMULSION ASFALTICA CRR-2</v>
          </cell>
          <cell r="E88" t="str">
            <v>M²</v>
          </cell>
          <cell r="F88">
            <v>1158</v>
          </cell>
          <cell r="G88" t="str">
            <v>3.6.4.4.3</v>
          </cell>
          <cell r="H88" t="str">
            <v>3.6.4.4.3</v>
          </cell>
        </row>
        <row r="89">
          <cell r="A89" t="str">
            <v>421.3</v>
          </cell>
          <cell r="B89" t="str">
            <v>421-07</v>
          </cell>
          <cell r="D89" t="str">
            <v>RIEGO DE LIGA CON EMULSION MODIFICADA CON POLIMEROS CRR-1M</v>
          </cell>
          <cell r="E89" t="str">
            <v>M²</v>
          </cell>
          <cell r="F89">
            <v>1301</v>
          </cell>
          <cell r="G89" t="str">
            <v>3.6.4.4.4</v>
          </cell>
          <cell r="H89" t="str">
            <v>3.6.4.4.4</v>
          </cell>
        </row>
        <row r="90">
          <cell r="A90" t="str">
            <v>421.4</v>
          </cell>
          <cell r="B90" t="str">
            <v>421-07</v>
          </cell>
          <cell r="D90" t="str">
            <v>RIEGO DE LIGA CON EMULSION MODIFICADA CON POLIMEROS CRR-2M</v>
          </cell>
          <cell r="E90" t="str">
            <v>M²</v>
          </cell>
          <cell r="F90">
            <v>1301</v>
          </cell>
          <cell r="G90" t="str">
            <v>3.6.4.4.5</v>
          </cell>
          <cell r="H90" t="str">
            <v>3.6.4.4.5</v>
          </cell>
        </row>
        <row r="91">
          <cell r="A91" t="str">
            <v>430.1</v>
          </cell>
          <cell r="B91" t="str">
            <v>430-07</v>
          </cell>
          <cell r="D91" t="str">
            <v>TRATAMIENTO SUPERFICIAL SIMPLE CON EMULSION CRR-2</v>
          </cell>
          <cell r="E91" t="str">
            <v>M²</v>
          </cell>
          <cell r="F91">
            <v>5912</v>
          </cell>
          <cell r="G91" t="str">
            <v>3.6.4.5.1</v>
          </cell>
          <cell r="H91" t="str">
            <v>3.6.4.5.1</v>
          </cell>
        </row>
        <row r="92">
          <cell r="A92" t="str">
            <v>430.2</v>
          </cell>
          <cell r="B92" t="str">
            <v>430-07</v>
          </cell>
          <cell r="D92" t="str">
            <v>TRATAMIENTO SUPERFICIAL SIMPLE CON EMULSION CRR-2M</v>
          </cell>
          <cell r="E92" t="str">
            <v>M²</v>
          </cell>
          <cell r="F92">
            <v>6536</v>
          </cell>
          <cell r="G92" t="str">
            <v>3.6.4.5.2</v>
          </cell>
          <cell r="H92" t="str">
            <v>3.6.4.5.2</v>
          </cell>
        </row>
        <row r="93">
          <cell r="A93" t="str">
            <v>431.1</v>
          </cell>
          <cell r="B93" t="str">
            <v>431-07</v>
          </cell>
          <cell r="D93" t="str">
            <v>TRATAMIENTO SUPERFICIAL DOBLE CON EMULSION CRR-2</v>
          </cell>
          <cell r="E93" t="str">
            <v>M²</v>
          </cell>
          <cell r="F93">
            <v>12155</v>
          </cell>
          <cell r="G93" t="str">
            <v>3.6.4.6.1</v>
          </cell>
          <cell r="H93" t="str">
            <v>3.6.4.6.1</v>
          </cell>
        </row>
        <row r="94">
          <cell r="A94" t="str">
            <v>431.2</v>
          </cell>
          <cell r="B94" t="str">
            <v>431-07</v>
          </cell>
          <cell r="D94" t="str">
            <v>TRATAMIENTO SUPERFICIAL DOBLE CON EMULSION CRR-2M</v>
          </cell>
          <cell r="E94" t="str">
            <v>M²</v>
          </cell>
          <cell r="F94">
            <v>13585</v>
          </cell>
          <cell r="G94" t="str">
            <v>3.6.4.6.2</v>
          </cell>
          <cell r="H94" t="str">
            <v>3.6.4.6.2</v>
          </cell>
        </row>
        <row r="95">
          <cell r="A95" t="str">
            <v>432.1</v>
          </cell>
          <cell r="B95" t="str">
            <v>432-07</v>
          </cell>
          <cell r="D95" t="str">
            <v>SELLO DE ARENA-ASFALTO CON EMULSION CRR-2</v>
          </cell>
          <cell r="E95" t="str">
            <v>M²</v>
          </cell>
          <cell r="F95">
            <v>4359</v>
          </cell>
          <cell r="H95" t="str">
            <v>3.6.4.7.1</v>
          </cell>
        </row>
        <row r="96">
          <cell r="A96" t="str">
            <v>432.2</v>
          </cell>
          <cell r="B96" t="str">
            <v>432-07</v>
          </cell>
          <cell r="D96" t="str">
            <v>SELLO DE ARENA-ASFALTO CON EMULSION CRR-2m</v>
          </cell>
          <cell r="E96" t="str">
            <v>M²</v>
          </cell>
          <cell r="F96">
            <v>4836</v>
          </cell>
          <cell r="H96" t="str">
            <v>3.6.4.7.1</v>
          </cell>
        </row>
        <row r="97">
          <cell r="A97" t="str">
            <v>433.1</v>
          </cell>
          <cell r="B97" t="str">
            <v>433-07</v>
          </cell>
          <cell r="D97" t="str">
            <v>LECHADA ASFALTICA CON EMULSION CRL-1H TIPO LA-1</v>
          </cell>
          <cell r="E97" t="str">
            <v>M²</v>
          </cell>
          <cell r="F97">
            <v>5022</v>
          </cell>
          <cell r="G97" t="str">
            <v>3.6.4.8.1</v>
          </cell>
          <cell r="H97" t="str">
            <v>3.6.4.8.1</v>
          </cell>
        </row>
        <row r="98">
          <cell r="A98" t="str">
            <v>433.2</v>
          </cell>
          <cell r="B98" t="str">
            <v>433-07</v>
          </cell>
          <cell r="D98" t="str">
            <v>LECHADA ASFALTICA CON EMULSION CRL-1H TIPO LA-2</v>
          </cell>
          <cell r="E98" t="str">
            <v>M²</v>
          </cell>
          <cell r="F98">
            <v>6553</v>
          </cell>
          <cell r="G98" t="str">
            <v>3.6.4.8.2</v>
          </cell>
          <cell r="H98" t="str">
            <v>3.6.4.8.2</v>
          </cell>
        </row>
        <row r="99">
          <cell r="A99" t="str">
            <v>433.3</v>
          </cell>
          <cell r="B99" t="str">
            <v>433-07</v>
          </cell>
          <cell r="D99" t="str">
            <v>LECHADA ASFALTICA CON EMULSION CRL-1H TIPO LA-3</v>
          </cell>
          <cell r="E99" t="str">
            <v>M²</v>
          </cell>
          <cell r="F99">
            <v>6806</v>
          </cell>
          <cell r="G99" t="str">
            <v>3.6.4.8.3</v>
          </cell>
          <cell r="H99" t="str">
            <v>3.6.4.8.3</v>
          </cell>
        </row>
        <row r="100">
          <cell r="A100" t="str">
            <v>433.4</v>
          </cell>
          <cell r="B100" t="str">
            <v>433-07</v>
          </cell>
          <cell r="D100" t="str">
            <v>LECHADA ASFALTICA CON EMULSION CRL-1H TIPO LA-4</v>
          </cell>
          <cell r="E100" t="str">
            <v>M²</v>
          </cell>
          <cell r="F100">
            <v>8085</v>
          </cell>
          <cell r="G100" t="str">
            <v>3.6.4.8.4</v>
          </cell>
          <cell r="H100" t="str">
            <v>3.6.4.8.4</v>
          </cell>
        </row>
        <row r="101">
          <cell r="A101" t="str">
            <v>433.5</v>
          </cell>
          <cell r="B101" t="str">
            <v>433-07</v>
          </cell>
          <cell r="D101" t="str">
            <v>LECHADA ASFALTICA CON EMULSION CRL-1HM TIPO LA-1</v>
          </cell>
          <cell r="E101" t="str">
            <v>M²</v>
          </cell>
          <cell r="F101">
            <v>5414</v>
          </cell>
          <cell r="G101" t="str">
            <v>3.6.4.8.5</v>
          </cell>
          <cell r="H101" t="str">
            <v>3.6.4.8.5</v>
          </cell>
        </row>
        <row r="102">
          <cell r="A102" t="str">
            <v>433.6</v>
          </cell>
          <cell r="B102" t="str">
            <v>433-07</v>
          </cell>
          <cell r="D102" t="str">
            <v>LECHADA ASFALTICA CON EMULSION CRL-1HM TIPO LA-2</v>
          </cell>
          <cell r="E102" t="str">
            <v>M²</v>
          </cell>
          <cell r="F102">
            <v>7127</v>
          </cell>
          <cell r="G102" t="str">
            <v>3.6.4.8.6</v>
          </cell>
          <cell r="H102" t="str">
            <v>3.6.4.8.6</v>
          </cell>
        </row>
        <row r="103">
          <cell r="A103" t="str">
            <v>433.7</v>
          </cell>
          <cell r="B103" t="str">
            <v>433-07</v>
          </cell>
          <cell r="D103" t="str">
            <v>LECHADA ASFALTICA CON EMULSION CRL-1HM TIPO LA-3</v>
          </cell>
          <cell r="E103" t="str">
            <v>M²</v>
          </cell>
          <cell r="F103">
            <v>7409</v>
          </cell>
          <cell r="G103" t="str">
            <v>3.6.4.8.7</v>
          </cell>
          <cell r="H103" t="str">
            <v>3.6.4.8.7</v>
          </cell>
        </row>
        <row r="104">
          <cell r="A104" t="str">
            <v>433.8</v>
          </cell>
          <cell r="B104" t="str">
            <v>433-07</v>
          </cell>
          <cell r="D104" t="str">
            <v>LECHADA ASFALTICA CON EMULSION CRL-1HM TIPO LA-4</v>
          </cell>
          <cell r="E104" t="str">
            <v>M²</v>
          </cell>
          <cell r="F104">
            <v>8840</v>
          </cell>
          <cell r="G104" t="str">
            <v>3.6.4.8.8</v>
          </cell>
          <cell r="H104" t="str">
            <v>3.6.4.8.8</v>
          </cell>
        </row>
        <row r="105">
          <cell r="A105" t="str">
            <v>440.1</v>
          </cell>
          <cell r="B105" t="str">
            <v>440-07</v>
          </cell>
          <cell r="D105" t="str">
            <v>MEZCLA DENSA EN FRIO MDF-1</v>
          </cell>
          <cell r="E105" t="str">
            <v>M³</v>
          </cell>
          <cell r="F105">
            <v>202527</v>
          </cell>
          <cell r="G105" t="str">
            <v>3.6.4.9.1</v>
          </cell>
          <cell r="H105" t="str">
            <v>3.6.4.9.1</v>
          </cell>
        </row>
        <row r="106">
          <cell r="A106" t="str">
            <v>440.1P</v>
          </cell>
          <cell r="B106" t="str">
            <v>440-07</v>
          </cell>
          <cell r="D106" t="str">
            <v>MEZCLA DENSA EN FRIO MDF-1</v>
          </cell>
          <cell r="E106" t="str">
            <v>M³</v>
          </cell>
          <cell r="F106">
            <v>509486</v>
          </cell>
          <cell r="G106" t="str">
            <v>3.6.4.9.5</v>
          </cell>
          <cell r="H106" t="str">
            <v>3.6.4.9</v>
          </cell>
        </row>
        <row r="107">
          <cell r="A107" t="str">
            <v>440.2</v>
          </cell>
          <cell r="B107" t="str">
            <v>440-07</v>
          </cell>
          <cell r="D107" t="str">
            <v>MEZCLA DENSA EN FRIO MDF-2</v>
          </cell>
          <cell r="E107" t="str">
            <v>M³</v>
          </cell>
          <cell r="F107">
            <v>202527</v>
          </cell>
          <cell r="G107" t="str">
            <v>3.6.4.9.2</v>
          </cell>
          <cell r="H107" t="str">
            <v>3.6.4.9.2</v>
          </cell>
        </row>
        <row r="108">
          <cell r="A108" t="str">
            <v xml:space="preserve">440.2P </v>
          </cell>
          <cell r="B108" t="str">
            <v>440-07</v>
          </cell>
          <cell r="D108" t="str">
            <v>MEZCLA DENSA EN FRIO MDF-2</v>
          </cell>
          <cell r="E108" t="str">
            <v>M³</v>
          </cell>
          <cell r="F108">
            <v>501361</v>
          </cell>
          <cell r="G108" t="str">
            <v>3.6.4.9.6</v>
          </cell>
          <cell r="H108" t="e">
            <v>#N/A</v>
          </cell>
        </row>
        <row r="109">
          <cell r="A109" t="str">
            <v>440.3</v>
          </cell>
          <cell r="B109" t="str">
            <v>440-07</v>
          </cell>
          <cell r="D109" t="str">
            <v>MEZCLA DENSA EN FRIO MDF-3</v>
          </cell>
          <cell r="E109" t="str">
            <v>M³</v>
          </cell>
          <cell r="F109">
            <v>202527</v>
          </cell>
          <cell r="G109" t="str">
            <v>3.6.4.9.3</v>
          </cell>
          <cell r="H109" t="str">
            <v>3.6.4.9.3</v>
          </cell>
        </row>
        <row r="110">
          <cell r="A110" t="str">
            <v>440.3P</v>
          </cell>
          <cell r="B110" t="str">
            <v>440-07</v>
          </cell>
          <cell r="D110" t="str">
            <v>MEZCLA DENSA EN FRIO MDF-3</v>
          </cell>
          <cell r="E110" t="str">
            <v>M³</v>
          </cell>
          <cell r="F110">
            <v>496008</v>
          </cell>
          <cell r="G110" t="str">
            <v>3.6.4.9.7</v>
          </cell>
          <cell r="H110" t="str">
            <v>3.6.4.9</v>
          </cell>
        </row>
        <row r="111">
          <cell r="A111" t="str">
            <v>440.4</v>
          </cell>
          <cell r="B111" t="str">
            <v>440-07</v>
          </cell>
          <cell r="D111" t="str">
            <v>MEZCLA DENSA EN FRIO PARA BACHEO</v>
          </cell>
          <cell r="E111" t="str">
            <v>M³</v>
          </cell>
          <cell r="F111">
            <v>593536</v>
          </cell>
          <cell r="H111" t="str">
            <v>3.6.4.9.4</v>
          </cell>
        </row>
        <row r="112">
          <cell r="A112" t="str">
            <v>441.1</v>
          </cell>
          <cell r="B112" t="str">
            <v>441-07</v>
          </cell>
          <cell r="D112" t="str">
            <v>MEZCLA ABIERTA EN FRIO TIPO MAF-1</v>
          </cell>
          <cell r="E112" t="str">
            <v>M³</v>
          </cell>
          <cell r="F112">
            <v>202527</v>
          </cell>
          <cell r="G112" t="str">
            <v>3.6.4.10.1</v>
          </cell>
          <cell r="H112" t="str">
            <v>3.6.4.10.1</v>
          </cell>
        </row>
        <row r="113">
          <cell r="A113" t="str">
            <v>441.1P</v>
          </cell>
          <cell r="B113" t="str">
            <v>441-07</v>
          </cell>
          <cell r="D113" t="str">
            <v>MEZCLA ABIERTA EN FRIO TIPO MAF-1</v>
          </cell>
          <cell r="E113" t="str">
            <v>M³</v>
          </cell>
          <cell r="F113">
            <v>460736</v>
          </cell>
          <cell r="G113" t="str">
            <v>3.6.4.10.5</v>
          </cell>
          <cell r="H113" t="str">
            <v>3.6.4.10</v>
          </cell>
        </row>
        <row r="114">
          <cell r="A114" t="str">
            <v>441.2</v>
          </cell>
          <cell r="B114" t="str">
            <v>441-07</v>
          </cell>
          <cell r="D114" t="str">
            <v>MEZCLA ABIERTA EN FRIO TIPO MAF-2</v>
          </cell>
          <cell r="E114" t="str">
            <v>M³</v>
          </cell>
          <cell r="F114">
            <v>202527</v>
          </cell>
          <cell r="G114" t="str">
            <v>3.6.4.10.2</v>
          </cell>
          <cell r="H114" t="str">
            <v>3.6.4.10.2</v>
          </cell>
        </row>
        <row r="115">
          <cell r="A115" t="str">
            <v>441.2P</v>
          </cell>
          <cell r="B115" t="str">
            <v>441-07</v>
          </cell>
          <cell r="D115" t="str">
            <v>MEZCLA ABIERTA EN FRIO TIPO MAF-2</v>
          </cell>
          <cell r="E115" t="str">
            <v>M³</v>
          </cell>
          <cell r="F115">
            <v>452611</v>
          </cell>
          <cell r="G115" t="str">
            <v>3.6.4.10.6</v>
          </cell>
          <cell r="H115" t="str">
            <v>3.6.4.10</v>
          </cell>
        </row>
        <row r="116">
          <cell r="A116" t="str">
            <v>441.3</v>
          </cell>
          <cell r="B116" t="str">
            <v>441-07</v>
          </cell>
          <cell r="D116" t="str">
            <v>MEZCLA ABIERTA EN FRIO TIPO MAF-3</v>
          </cell>
          <cell r="E116" t="str">
            <v>M³</v>
          </cell>
          <cell r="F116">
            <v>202527</v>
          </cell>
          <cell r="G116" t="str">
            <v>3.6.4.10.3</v>
          </cell>
          <cell r="H116" t="str">
            <v>3.6.4.10.3</v>
          </cell>
        </row>
        <row r="117">
          <cell r="A117" t="str">
            <v>441.3P</v>
          </cell>
          <cell r="B117" t="str">
            <v>441-07</v>
          </cell>
          <cell r="D117" t="str">
            <v>MEZCLA ABIERTA EN FRIO TIPO MAF-3</v>
          </cell>
          <cell r="E117" t="str">
            <v>M³</v>
          </cell>
          <cell r="F117">
            <v>444486</v>
          </cell>
          <cell r="G117" t="str">
            <v>3.6.4.10.7</v>
          </cell>
          <cell r="H117" t="str">
            <v>3.6.4.10</v>
          </cell>
        </row>
        <row r="118">
          <cell r="A118" t="str">
            <v>441.4</v>
          </cell>
          <cell r="B118" t="str">
            <v>441-07</v>
          </cell>
          <cell r="D118" t="str">
            <v>MEZCLA ABIERTA EN FRIO PARA BACHEO</v>
          </cell>
          <cell r="E118" t="str">
            <v>M³</v>
          </cell>
          <cell r="F118">
            <v>542836</v>
          </cell>
          <cell r="H118" t="str">
            <v>3.6.4.10.4</v>
          </cell>
        </row>
        <row r="119">
          <cell r="A119" t="str">
            <v>450.P</v>
          </cell>
          <cell r="B119" t="str">
            <v>450-07</v>
          </cell>
          <cell r="D119" t="str">
            <v>MEZCLA DENSA EN CALIENTE MDC-0</v>
          </cell>
          <cell r="E119" t="str">
            <v>M³</v>
          </cell>
          <cell r="F119">
            <v>191704</v>
          </cell>
          <cell r="G119" t="str">
            <v>3.6.4.11.11</v>
          </cell>
          <cell r="H119" t="e">
            <v>#N/A</v>
          </cell>
          <cell r="I119" t="str">
            <v>NO INCLUIDO EN ESPECIFICACIONES 2007</v>
          </cell>
        </row>
        <row r="120">
          <cell r="A120" t="str">
            <v>450.P1</v>
          </cell>
          <cell r="B120" t="str">
            <v>450-07</v>
          </cell>
          <cell r="D120" t="str">
            <v>MEZCLA DENSA EN CALIENTE MDC-0</v>
          </cell>
          <cell r="E120" t="str">
            <v>M³</v>
          </cell>
          <cell r="F120">
            <v>578197</v>
          </cell>
          <cell r="G120" t="str">
            <v>3.6.4.11.15</v>
          </cell>
          <cell r="H120" t="e">
            <v>#N/A</v>
          </cell>
          <cell r="I120" t="str">
            <v>NO INCLUIDO EN ESPECIFICACIONES 2007</v>
          </cell>
        </row>
        <row r="121">
          <cell r="A121" t="str">
            <v>450.1</v>
          </cell>
          <cell r="B121" t="str">
            <v>450-07</v>
          </cell>
          <cell r="D121" t="str">
            <v>MEZCLA DENSA EN CALIENTE TIPO MDC-1</v>
          </cell>
          <cell r="E121" t="str">
            <v>M³</v>
          </cell>
          <cell r="F121">
            <v>191704</v>
          </cell>
          <cell r="G121" t="str">
            <v>3.6.4.11.12</v>
          </cell>
          <cell r="H121" t="str">
            <v>3.6.4.11.2</v>
          </cell>
        </row>
        <row r="122">
          <cell r="A122" t="str">
            <v>450.1P</v>
          </cell>
          <cell r="B122" t="str">
            <v>450-07</v>
          </cell>
          <cell r="C122" t="str">
            <v>450-07P</v>
          </cell>
          <cell r="D122" t="str">
            <v>MEZCLA DENSA EN CALIENTE TIPO MDC-1</v>
          </cell>
          <cell r="E122" t="str">
            <v>M³</v>
          </cell>
          <cell r="F122">
            <v>578197</v>
          </cell>
          <cell r="G122" t="str">
            <v>3.6.4.11.16</v>
          </cell>
          <cell r="H122" t="str">
            <v>3.6.4.11</v>
          </cell>
        </row>
        <row r="123">
          <cell r="A123" t="str">
            <v>450.2</v>
          </cell>
          <cell r="B123" t="str">
            <v>450-07</v>
          </cell>
          <cell r="D123" t="str">
            <v>MEZCLA DENSA EN CALIENTE TIPO MDC-2</v>
          </cell>
          <cell r="E123" t="str">
            <v>M³</v>
          </cell>
          <cell r="F123">
            <v>191704</v>
          </cell>
          <cell r="G123" t="str">
            <v>3.6.4.11.13</v>
          </cell>
          <cell r="H123" t="str">
            <v>3.6.4.11.3</v>
          </cell>
        </row>
        <row r="124">
          <cell r="A124" t="str">
            <v>450.2P</v>
          </cell>
          <cell r="B124" t="str">
            <v>450-07</v>
          </cell>
          <cell r="C124" t="str">
            <v>450-07P</v>
          </cell>
          <cell r="D124" t="str">
            <v>MEZCLA DENSA EN CALIENTE TIPO MDC-2</v>
          </cell>
          <cell r="E124" t="str">
            <v>M³</v>
          </cell>
          <cell r="F124">
            <v>595097</v>
          </cell>
          <cell r="G124" t="str">
            <v>3.6.4.11.19</v>
          </cell>
          <cell r="H124" t="str">
            <v>3.6.4.11</v>
          </cell>
        </row>
        <row r="125">
          <cell r="A125" t="str">
            <v>450.3</v>
          </cell>
          <cell r="B125" t="str">
            <v>450-07</v>
          </cell>
          <cell r="D125" t="str">
            <v>MEZCLA DENSA EN CALIENTE TIPO MDC-3</v>
          </cell>
          <cell r="E125" t="str">
            <v>M³</v>
          </cell>
          <cell r="F125">
            <v>191704</v>
          </cell>
          <cell r="G125" t="str">
            <v>3.6.4.11.14</v>
          </cell>
          <cell r="H125" t="str">
            <v>3.6.4.11.4</v>
          </cell>
        </row>
        <row r="126">
          <cell r="A126" t="str">
            <v>450.3P</v>
          </cell>
          <cell r="B126" t="str">
            <v>450-07</v>
          </cell>
          <cell r="C126" t="str">
            <v>450-07P</v>
          </cell>
          <cell r="D126" t="str">
            <v>MEZCLA DENSA EN CALIENTE TIPO MDC-3</v>
          </cell>
          <cell r="E126" t="str">
            <v>M³</v>
          </cell>
          <cell r="F126">
            <v>586647</v>
          </cell>
          <cell r="G126" t="str">
            <v>3.6.4.11.18</v>
          </cell>
          <cell r="H126" t="str">
            <v>3.6.4.11</v>
          </cell>
        </row>
        <row r="127">
          <cell r="A127" t="str">
            <v>450.4</v>
          </cell>
          <cell r="B127" t="str">
            <v>450-07</v>
          </cell>
          <cell r="C127" t="str">
            <v>450-07P</v>
          </cell>
          <cell r="D127" t="str">
            <v>MEZCLA SEMIDENSA EN CALIENTE TIPO MSC-1</v>
          </cell>
          <cell r="E127" t="str">
            <v>M³</v>
          </cell>
          <cell r="F127">
            <v>191704</v>
          </cell>
          <cell r="H127" t="str">
            <v>3.6.4</v>
          </cell>
        </row>
        <row r="128">
          <cell r="A128" t="str">
            <v>450.5</v>
          </cell>
          <cell r="B128" t="str">
            <v>450-07</v>
          </cell>
          <cell r="C128" t="str">
            <v>450-07P</v>
          </cell>
          <cell r="D128" t="str">
            <v>MEZCLA SEMIDENSA EN CALIENTE TIPO MSC-2</v>
          </cell>
          <cell r="E128" t="str">
            <v>M³</v>
          </cell>
          <cell r="F128">
            <v>191704</v>
          </cell>
          <cell r="H128" t="str">
            <v>3.6.4</v>
          </cell>
        </row>
        <row r="129">
          <cell r="A129" t="str">
            <v>450.6</v>
          </cell>
          <cell r="B129" t="str">
            <v>450-07</v>
          </cell>
          <cell r="C129" t="str">
            <v>450-07P</v>
          </cell>
          <cell r="D129" t="str">
            <v>MEZCLA GRUESA EN CALIENTE TIPO MGC-0</v>
          </cell>
          <cell r="E129" t="str">
            <v>M³</v>
          </cell>
          <cell r="F129">
            <v>191704</v>
          </cell>
          <cell r="H129" t="str">
            <v>3.6.4</v>
          </cell>
        </row>
        <row r="130">
          <cell r="A130" t="str">
            <v>450.7</v>
          </cell>
          <cell r="B130" t="str">
            <v>450-07</v>
          </cell>
          <cell r="C130" t="str">
            <v>450-07P</v>
          </cell>
          <cell r="D130" t="str">
            <v>MEZCLA GRUESA EN CALIENTE TIPO MGC-1</v>
          </cell>
          <cell r="E130" t="str">
            <v>M³</v>
          </cell>
          <cell r="F130">
            <v>191704</v>
          </cell>
          <cell r="H130" t="str">
            <v>3.6.4</v>
          </cell>
        </row>
        <row r="131">
          <cell r="A131" t="str">
            <v>450.8</v>
          </cell>
          <cell r="B131" t="str">
            <v>450-07</v>
          </cell>
          <cell r="C131" t="str">
            <v>450-07P</v>
          </cell>
          <cell r="D131" t="str">
            <v>MEZCLA DE ALTO MODULO</v>
          </cell>
          <cell r="E131" t="str">
            <v>M³</v>
          </cell>
          <cell r="F131">
            <v>191704</v>
          </cell>
          <cell r="H131" t="str">
            <v>3.6.4</v>
          </cell>
        </row>
        <row r="132">
          <cell r="A132" t="str">
            <v>450.9</v>
          </cell>
          <cell r="B132" t="str">
            <v>450-07</v>
          </cell>
          <cell r="C132" t="str">
            <v>450-07P</v>
          </cell>
          <cell r="D132" t="str">
            <v>MEZCLA EN CALIENTE PARA BACHEO</v>
          </cell>
          <cell r="E132" t="str">
            <v>M³</v>
          </cell>
          <cell r="F132">
            <v>590992</v>
          </cell>
          <cell r="G132" t="str">
            <v>3.6.4.11.10</v>
          </cell>
          <cell r="H132" t="str">
            <v>3.6.4.11.5</v>
          </cell>
        </row>
        <row r="133">
          <cell r="A133" t="str">
            <v>451.1</v>
          </cell>
          <cell r="B133" t="str">
            <v>451-07</v>
          </cell>
          <cell r="D133" t="str">
            <v>MEZCLA ABIERTA EN CALIENTE TIPO MAC-1</v>
          </cell>
          <cell r="E133" t="str">
            <v>M³</v>
          </cell>
          <cell r="F133">
            <v>191704</v>
          </cell>
          <cell r="G133" t="str">
            <v>3.6.4.12.1</v>
          </cell>
          <cell r="H133" t="str">
            <v>3.6.4.12.1</v>
          </cell>
        </row>
        <row r="134">
          <cell r="A134" t="str">
            <v>451.1P</v>
          </cell>
          <cell r="B134" t="str">
            <v>451-07</v>
          </cell>
          <cell r="D134" t="str">
            <v>MEZCLA ABIERTA EN CALIENTE TIPO MAC-1</v>
          </cell>
          <cell r="E134" t="str">
            <v>M³</v>
          </cell>
          <cell r="F134">
            <v>485247</v>
          </cell>
          <cell r="G134" t="str">
            <v>3.6.4.12.1</v>
          </cell>
          <cell r="H134" t="str">
            <v>3.6.4.12</v>
          </cell>
        </row>
        <row r="135">
          <cell r="A135" t="str">
            <v>451.2</v>
          </cell>
          <cell r="B135" t="str">
            <v>451-07</v>
          </cell>
          <cell r="D135" t="str">
            <v>MEZCLA ABIERTA EN CALIENTE TIPO MAC-2</v>
          </cell>
          <cell r="E135" t="str">
            <v>M³</v>
          </cell>
          <cell r="F135">
            <v>191704</v>
          </cell>
          <cell r="G135" t="str">
            <v>3.6.4.12.2</v>
          </cell>
          <cell r="H135" t="str">
            <v>3.6.4.12.2</v>
          </cell>
        </row>
        <row r="136">
          <cell r="A136" t="str">
            <v>451.2P</v>
          </cell>
          <cell r="B136" t="str">
            <v>451-07</v>
          </cell>
          <cell r="D136" t="str">
            <v>MEZCLA ABIERTA EN CALIENTE TIPO MAC-2</v>
          </cell>
          <cell r="E136" t="str">
            <v>M³</v>
          </cell>
          <cell r="F136">
            <v>502147</v>
          </cell>
          <cell r="G136" t="str">
            <v>3.6.4.13.6</v>
          </cell>
          <cell r="H136" t="str">
            <v>3.6.4.12</v>
          </cell>
        </row>
        <row r="137">
          <cell r="A137" t="str">
            <v>451.3</v>
          </cell>
          <cell r="B137" t="str">
            <v>451-07</v>
          </cell>
          <cell r="D137" t="str">
            <v>MEZCLA ABIERTA EN CALIENTE TIPO MAC-3</v>
          </cell>
          <cell r="E137" t="str">
            <v>M³</v>
          </cell>
          <cell r="F137">
            <v>191704</v>
          </cell>
          <cell r="G137" t="str">
            <v>3.6.4.12.3</v>
          </cell>
          <cell r="H137" t="str">
            <v>3.6.4.12.3</v>
          </cell>
        </row>
        <row r="138">
          <cell r="A138" t="str">
            <v>451.3P</v>
          </cell>
          <cell r="B138" t="str">
            <v>451-07</v>
          </cell>
          <cell r="D138" t="str">
            <v>MEZCLA ABIERTA EN CALIENTE TIPO MAC-3</v>
          </cell>
          <cell r="E138" t="str">
            <v>M³</v>
          </cell>
          <cell r="F138">
            <v>510597</v>
          </cell>
          <cell r="G138" t="str">
            <v>3.6.4.12.6</v>
          </cell>
          <cell r="H138" t="str">
            <v>3.6.4.12</v>
          </cell>
        </row>
        <row r="139">
          <cell r="A139" t="str">
            <v>451.4</v>
          </cell>
          <cell r="B139" t="str">
            <v>451-07</v>
          </cell>
          <cell r="D139" t="str">
            <v>MEZCLA ABIERTA EN CALIENTE TIPO MAC-3 PARA BACHEO</v>
          </cell>
          <cell r="E139" t="str">
            <v>M³</v>
          </cell>
          <cell r="F139">
            <v>548612</v>
          </cell>
          <cell r="H139" t="str">
            <v>3.6.4.12</v>
          </cell>
        </row>
        <row r="140">
          <cell r="A140" t="str">
            <v>452.1</v>
          </cell>
          <cell r="B140" t="str">
            <v>452-07</v>
          </cell>
          <cell r="D140" t="str">
            <v>MEZCLA DISCONTINUA EN CALIENTE TIPO M-1</v>
          </cell>
          <cell r="E140" t="str">
            <v>M³</v>
          </cell>
          <cell r="F140">
            <v>191704</v>
          </cell>
          <cell r="G140" t="str">
            <v>3.6.4.13.1</v>
          </cell>
          <cell r="H140" t="str">
            <v>3.6.4.13.1</v>
          </cell>
        </row>
        <row r="141">
          <cell r="A141" t="str">
            <v>452.1P</v>
          </cell>
          <cell r="B141" t="str">
            <v>452-07</v>
          </cell>
          <cell r="D141" t="str">
            <v>MEZCLA DISCONTINUA EN CALIENTE TIPO M-1</v>
          </cell>
          <cell r="E141" t="str">
            <v>M³</v>
          </cell>
          <cell r="F141">
            <v>306361</v>
          </cell>
          <cell r="G141" t="str">
            <v>3.6.4.13.5</v>
          </cell>
          <cell r="H141" t="str">
            <v>3.6.4.13.1 </v>
          </cell>
        </row>
        <row r="142">
          <cell r="A142" t="str">
            <v>452.2</v>
          </cell>
          <cell r="B142" t="str">
            <v>452-07</v>
          </cell>
          <cell r="D142" t="str">
            <v>MEZCLA DISCONTINUA EN CALIENTE TIPO M-2</v>
          </cell>
          <cell r="E142" t="str">
            <v>M³</v>
          </cell>
          <cell r="F142">
            <v>191704</v>
          </cell>
          <cell r="G142" t="str">
            <v>3.6.4.13.2</v>
          </cell>
          <cell r="H142" t="str">
            <v>3.6.4.13.2</v>
          </cell>
        </row>
        <row r="143">
          <cell r="A143" t="str">
            <v>452.2P</v>
          </cell>
          <cell r="B143" t="str">
            <v>452-07</v>
          </cell>
          <cell r="D143" t="str">
            <v>MEZCLA DISCONTINUA EN CALIENTE TIPO M-2</v>
          </cell>
          <cell r="E143" t="str">
            <v>M³</v>
          </cell>
          <cell r="F143">
            <v>306361</v>
          </cell>
          <cell r="G143" t="str">
            <v>3.6.4.13.6</v>
          </cell>
          <cell r="H143" t="str">
            <v>3.6.4.13.2</v>
          </cell>
        </row>
        <row r="144">
          <cell r="A144" t="str">
            <v>452.3</v>
          </cell>
          <cell r="B144" t="str">
            <v>452-07</v>
          </cell>
          <cell r="D144" t="str">
            <v>MEZCLA DISCONTINUA EN CALIENTE TIPO F-1</v>
          </cell>
          <cell r="E144" t="str">
            <v>M³</v>
          </cell>
          <cell r="F144">
            <v>191704</v>
          </cell>
          <cell r="G144" t="str">
            <v>3.6.4.13.3</v>
          </cell>
          <cell r="H144" t="str">
            <v>3.6.4.13.7</v>
          </cell>
        </row>
        <row r="145">
          <cell r="A145" t="str">
            <v>452.3P</v>
          </cell>
          <cell r="B145" t="str">
            <v>452-07</v>
          </cell>
          <cell r="D145" t="str">
            <v>MEZCLA DISCONTINUA EN CALIENTE TIPO F-1</v>
          </cell>
          <cell r="E145" t="str">
            <v>M³</v>
          </cell>
          <cell r="F145">
            <v>309133</v>
          </cell>
          <cell r="G145" t="str">
            <v>3.6.4.13.7</v>
          </cell>
          <cell r="H145" t="str">
            <v>3.6.4.13.7</v>
          </cell>
        </row>
        <row r="146">
          <cell r="A146" t="str">
            <v>452.4</v>
          </cell>
          <cell r="B146" t="str">
            <v>452-07</v>
          </cell>
          <cell r="D146" t="str">
            <v>MEZCLA DISCONTINUA EN CALIENTE TIPO F-2</v>
          </cell>
          <cell r="E146" t="str">
            <v>M³</v>
          </cell>
          <cell r="F146">
            <v>191704</v>
          </cell>
          <cell r="G146" t="str">
            <v>3.6.4.13.4</v>
          </cell>
          <cell r="H146" t="str">
            <v>3.6.4.13.8</v>
          </cell>
        </row>
        <row r="147">
          <cell r="A147" t="str">
            <v>452.4P</v>
          </cell>
          <cell r="B147" t="str">
            <v>452-07</v>
          </cell>
          <cell r="D147" t="str">
            <v>MEZCLA DISCONTINUA EN CALIENTE TIPO F-2</v>
          </cell>
          <cell r="E147" t="str">
            <v>M³</v>
          </cell>
          <cell r="F147">
            <v>306361</v>
          </cell>
          <cell r="G147" t="str">
            <v>3.6.4.13.8</v>
          </cell>
          <cell r="H147" t="str">
            <v>3.6.4.13.8 </v>
          </cell>
        </row>
        <row r="148">
          <cell r="A148" t="str">
            <v>453.1</v>
          </cell>
          <cell r="B148" t="str">
            <v>453-07</v>
          </cell>
          <cell r="D148" t="str">
            <v>MEZCLA DRENANTE</v>
          </cell>
          <cell r="E148" t="str">
            <v>M³</v>
          </cell>
          <cell r="F148">
            <v>194239</v>
          </cell>
          <cell r="G148" t="str">
            <v>3.6.4.14.2</v>
          </cell>
          <cell r="H148" t="str">
            <v>3.6.4.13.7</v>
          </cell>
        </row>
        <row r="149">
          <cell r="A149" t="str">
            <v>460.1</v>
          </cell>
          <cell r="B149" t="str">
            <v>460-07</v>
          </cell>
          <cell r="D149" t="str">
            <v>FRESADO DE UN PAVIMENTO ASFALTICO EN ESPESOR E 5 CM</v>
          </cell>
          <cell r="E149" t="str">
            <v>M²</v>
          </cell>
          <cell r="F149">
            <v>2902</v>
          </cell>
          <cell r="G149" t="str">
            <v>3.6.4.15.1</v>
          </cell>
          <cell r="H149" t="str">
            <v>3.6.4.15.2</v>
          </cell>
        </row>
        <row r="150">
          <cell r="A150" t="str">
            <v>460.1P</v>
          </cell>
          <cell r="B150" t="str">
            <v>460-07</v>
          </cell>
          <cell r="C150" t="str">
            <v>460-07P</v>
          </cell>
          <cell r="D150" t="str">
            <v>FRESADO DE UN PAVIMENTO ASFALTICO</v>
          </cell>
          <cell r="E150" t="str">
            <v>M³</v>
          </cell>
          <cell r="F150">
            <v>54119</v>
          </cell>
          <cell r="G150" t="str">
            <v>3.6.4.15.4</v>
          </cell>
          <cell r="H150" t="e">
            <v>#N/A</v>
          </cell>
        </row>
        <row r="151">
          <cell r="A151" t="str">
            <v>461.1</v>
          </cell>
          <cell r="B151" t="str">
            <v>461-07</v>
          </cell>
          <cell r="D151" t="str">
            <v>PAVIMENTO RECICLADO EN FRIO EN EL LUGAR CON EMULSION ASFALTICA</v>
          </cell>
          <cell r="E151" t="str">
            <v>M³</v>
          </cell>
          <cell r="F151">
            <v>95060</v>
          </cell>
          <cell r="G151" t="str">
            <v>3.6.4.16.1</v>
          </cell>
          <cell r="H151" t="str">
            <v>3.6.4.16.1</v>
          </cell>
        </row>
        <row r="152">
          <cell r="A152" t="str">
            <v>461.2</v>
          </cell>
          <cell r="B152" t="str">
            <v>461-07</v>
          </cell>
          <cell r="D152" t="str">
            <v>PAVIMENTO RECICLADO EN FRIO EN EL LUGAR CON CEMENTO ASFALTICO ESPUMADO</v>
          </cell>
          <cell r="E152" t="str">
            <v>M³</v>
          </cell>
          <cell r="F152">
            <v>97836</v>
          </cell>
          <cell r="G152" t="str">
            <v>3.6.4.16.2</v>
          </cell>
          <cell r="H152" t="str">
            <v>3.6.4.16.2</v>
          </cell>
        </row>
        <row r="153">
          <cell r="A153" t="str">
            <v>462.1P</v>
          </cell>
          <cell r="B153" t="str">
            <v>462-07</v>
          </cell>
          <cell r="D153" t="str">
            <v>PAVIMENTO ASFALTICO RECICLADO EN CALIENTE MDC-0</v>
          </cell>
          <cell r="E153" t="str">
            <v>M³</v>
          </cell>
          <cell r="F153">
            <v>95363</v>
          </cell>
          <cell r="G153" t="str">
            <v>3.6.4.17.1</v>
          </cell>
          <cell r="H153" t="str">
            <v>3.6.4.17</v>
          </cell>
        </row>
        <row r="154">
          <cell r="A154" t="str">
            <v>462.1</v>
          </cell>
          <cell r="B154" t="str">
            <v>462-07</v>
          </cell>
          <cell r="D154" t="str">
            <v>PAVIMENTO ASFALTICO RECICLADO EN CALIENTE MDC-1</v>
          </cell>
          <cell r="E154" t="str">
            <v>M³</v>
          </cell>
          <cell r="F154">
            <v>95363</v>
          </cell>
          <cell r="G154" t="str">
            <v>3.6.4.17.2</v>
          </cell>
          <cell r="H154" t="str">
            <v>3.6.4.17.1 </v>
          </cell>
        </row>
        <row r="155">
          <cell r="A155" t="str">
            <v>462.1.1</v>
          </cell>
          <cell r="B155" t="str">
            <v>462-07</v>
          </cell>
          <cell r="D155" t="str">
            <v>MEZCLA ASFALTICA RECICLADA EN CALIENTE DEL TIPO MDC-2</v>
          </cell>
          <cell r="E155" t="str">
            <v>M³</v>
          </cell>
          <cell r="F155">
            <v>98621</v>
          </cell>
          <cell r="G155" t="str">
            <v>3.6.4.17.3</v>
          </cell>
          <cell r="H155" t="str">
            <v>3.6.4.17.3</v>
          </cell>
        </row>
        <row r="156">
          <cell r="A156" t="str">
            <v>462.4P</v>
          </cell>
          <cell r="B156" t="str">
            <v>462-07</v>
          </cell>
          <cell r="D156" t="str">
            <v>PAVIMENTO ASFALTICO RECICLADO EN CALIENTE MDC-3</v>
          </cell>
          <cell r="E156" t="str">
            <v>M³</v>
          </cell>
          <cell r="F156">
            <v>96893</v>
          </cell>
          <cell r="G156" t="str">
            <v>3.6.4.17.4</v>
          </cell>
          <cell r="H156" t="str">
            <v>3.6.4.17</v>
          </cell>
        </row>
        <row r="157">
          <cell r="A157" t="str">
            <v>462.2</v>
          </cell>
          <cell r="B157" t="str">
            <v>462-07</v>
          </cell>
          <cell r="D157" t="str">
            <v>PAVIMENTO ASFALTICO RECICLADO EN CALIENTE PARA BACHEO</v>
          </cell>
          <cell r="E157" t="str">
            <v>M³</v>
          </cell>
          <cell r="F157">
            <v>237466</v>
          </cell>
          <cell r="G157" t="str">
            <v>3.6.4.17.5</v>
          </cell>
          <cell r="H157" t="str">
            <v>3.6.4.17</v>
          </cell>
          <cell r="I157" t="str">
            <v>************************************</v>
          </cell>
        </row>
        <row r="158">
          <cell r="A158" t="str">
            <v>464.1</v>
          </cell>
          <cell r="B158" t="str">
            <v>464-07</v>
          </cell>
          <cell r="D158" t="str">
            <v>GEOTEXTIL PARA REHABILITACION DE PAVIMENTOS ASFALTICOS</v>
          </cell>
          <cell r="E158" t="str">
            <v>M²</v>
          </cell>
          <cell r="F158">
            <v>5906</v>
          </cell>
          <cell r="H158" t="str">
            <v>3.6.8</v>
          </cell>
        </row>
        <row r="159">
          <cell r="A159" t="str">
            <v>464.2</v>
          </cell>
          <cell r="B159" t="str">
            <v>464-07</v>
          </cell>
          <cell r="D159" t="str">
            <v>SUMINISTRO DE CEMENTO ASFALTICO</v>
          </cell>
          <cell r="E159" t="str">
            <v>KG</v>
          </cell>
          <cell r="F159">
            <v>2613</v>
          </cell>
          <cell r="H159" t="str">
            <v>3.6.4.8 </v>
          </cell>
        </row>
        <row r="160">
          <cell r="A160" t="str">
            <v>464.3</v>
          </cell>
          <cell r="B160" t="str">
            <v>464-07</v>
          </cell>
          <cell r="D160" t="str">
            <v>SUMINISTRO DE EMULSION ASFALTICA CONVENCIONAL</v>
          </cell>
          <cell r="E160" t="str">
            <v>LT</v>
          </cell>
          <cell r="F160">
            <v>2864</v>
          </cell>
          <cell r="H160" t="str">
            <v>3.6.4.2</v>
          </cell>
        </row>
        <row r="161">
          <cell r="A161" t="str">
            <v>464.4</v>
          </cell>
          <cell r="B161" t="str">
            <v>464-07</v>
          </cell>
          <cell r="D161" t="str">
            <v>SUMINISTRO DE EMULSION ASFALTICA MODIFICADA CON POLIMEROS</v>
          </cell>
          <cell r="E161" t="str">
            <v>LT</v>
          </cell>
          <cell r="F161">
            <v>3967</v>
          </cell>
          <cell r="H161" t="str">
            <v> 3.6.4.2.5 </v>
          </cell>
        </row>
        <row r="162">
          <cell r="A162" t="str">
            <v>465.1</v>
          </cell>
          <cell r="B162" t="str">
            <v>465-07</v>
          </cell>
          <cell r="D162" t="str">
            <v>EXCAVACIONES PARA REPARACION DE PAVIMENTO ASFALTICO EXISTENTE</v>
          </cell>
          <cell r="E162" t="str">
            <v>M³</v>
          </cell>
          <cell r="F162">
            <v>54391</v>
          </cell>
          <cell r="G162" t="str">
            <v>3.6.1.3.32</v>
          </cell>
          <cell r="H162" t="str">
            <v>3.6.2.1</v>
          </cell>
        </row>
        <row r="163">
          <cell r="A163" t="str">
            <v>466.1</v>
          </cell>
          <cell r="D163" t="str">
            <v>SELLO DE GRIETAS EN PAVIMENTO ASFALTICO SIN RUTEO</v>
          </cell>
          <cell r="E163" t="str">
            <v>ML</v>
          </cell>
          <cell r="F163">
            <v>3892</v>
          </cell>
          <cell r="H163" t="str">
            <v>3.6.4.7</v>
          </cell>
        </row>
        <row r="164">
          <cell r="A164" t="str">
            <v>466.2</v>
          </cell>
          <cell r="D164" t="str">
            <v>SELLO DE GRIETAS EN PAVIMENTO ASFALTICO CON RUTEO</v>
          </cell>
          <cell r="E164" t="str">
            <v>ML</v>
          </cell>
          <cell r="F164">
            <v>3892</v>
          </cell>
          <cell r="H164" t="str">
            <v>3.6.4.7</v>
          </cell>
        </row>
        <row r="165">
          <cell r="A165" t="str">
            <v>500.1</v>
          </cell>
          <cell r="B165" t="str">
            <v>500-07</v>
          </cell>
          <cell r="D165" t="str">
            <v>PAVIMENTO DE CONCRETO HIDRAULICO</v>
          </cell>
          <cell r="E165" t="str">
            <v>M³</v>
          </cell>
          <cell r="F165">
            <v>638004</v>
          </cell>
          <cell r="G165" t="str">
            <v>3,6,5,1,10</v>
          </cell>
          <cell r="H165" t="str">
            <v>3.6.5.1</v>
          </cell>
        </row>
        <row r="166">
          <cell r="A166" t="str">
            <v>500.1P</v>
          </cell>
          <cell r="B166" t="str">
            <v>500-07</v>
          </cell>
          <cell r="D166" t="str">
            <v>PAVIMENTO DE CONCRETO HIDRAULICO (FASTRAK)</v>
          </cell>
          <cell r="E166" t="str">
            <v>M³</v>
          </cell>
          <cell r="F166">
            <v>911004</v>
          </cell>
          <cell r="H166" t="str">
            <v>3.6.5.1</v>
          </cell>
        </row>
        <row r="167">
          <cell r="A167" t="str">
            <v>501.1</v>
          </cell>
          <cell r="B167" t="str">
            <v>501-07</v>
          </cell>
          <cell r="D167" t="str">
            <v>CEMENTO PORTLAND NORMAL</v>
          </cell>
          <cell r="E167" t="str">
            <v>KG</v>
          </cell>
          <cell r="F167">
            <v>520</v>
          </cell>
          <cell r="H167" t="str">
            <v>1.35.1.1.3</v>
          </cell>
        </row>
        <row r="168">
          <cell r="A168" t="str">
            <v>510.1</v>
          </cell>
          <cell r="B168" t="str">
            <v>510-07</v>
          </cell>
          <cell r="D168" t="str">
            <v>PAVIMENTO DE ADOQUINES DE CONCRETO</v>
          </cell>
          <cell r="E168" t="str">
            <v>M²</v>
          </cell>
          <cell r="F168">
            <v>50172</v>
          </cell>
          <cell r="G168" t="str">
            <v>3.6.5.2.7</v>
          </cell>
          <cell r="H168" t="str">
            <v>3.6.5.2.10</v>
          </cell>
        </row>
        <row r="169">
          <cell r="A169" t="str">
            <v>510.1P1</v>
          </cell>
          <cell r="B169" t="str">
            <v>510-07</v>
          </cell>
          <cell r="D169" t="str">
            <v>ADOQUIN GRAMA</v>
          </cell>
          <cell r="E169" t="str">
            <v>M²</v>
          </cell>
          <cell r="F169">
            <v>52309.053431818189</v>
          </cell>
          <cell r="H169" t="str">
            <v>3.6.5.2</v>
          </cell>
        </row>
        <row r="170">
          <cell r="A170" t="str">
            <v>510.1P2</v>
          </cell>
          <cell r="B170" t="str">
            <v>510-07</v>
          </cell>
          <cell r="D170" t="str">
            <v>ADOQUIN COLOR</v>
          </cell>
          <cell r="E170" t="str">
            <v>M²</v>
          </cell>
          <cell r="F170">
            <v>52781.8655</v>
          </cell>
          <cell r="H170" t="str">
            <v>3.6.5.2.2</v>
          </cell>
        </row>
        <row r="171">
          <cell r="A171" t="str">
            <v>510.1P3</v>
          </cell>
          <cell r="B171" t="str">
            <v>510-07</v>
          </cell>
          <cell r="D171" t="str">
            <v>DILATACION EN ADOQUIN</v>
          </cell>
          <cell r="E171" t="str">
            <v>ML</v>
          </cell>
          <cell r="F171">
            <v>9092.2039000000004</v>
          </cell>
          <cell r="H171" t="str">
            <v>3.6.5.2</v>
          </cell>
        </row>
        <row r="172">
          <cell r="A172" t="str">
            <v>600.1</v>
          </cell>
          <cell r="B172" t="str">
            <v>600-07</v>
          </cell>
          <cell r="D172" t="str">
            <v>EXCAVACIONES VARIAS SIN CLASIFICAR</v>
          </cell>
          <cell r="E172" t="str">
            <v>M³</v>
          </cell>
          <cell r="F172">
            <v>13845</v>
          </cell>
          <cell r="G172" t="str">
            <v>3.6.6.1.1</v>
          </cell>
          <cell r="H172" t="str">
            <v>3.6.6.1.9</v>
          </cell>
        </row>
        <row r="173">
          <cell r="A173" t="str">
            <v>600.2</v>
          </cell>
          <cell r="B173" t="str">
            <v>600-07</v>
          </cell>
          <cell r="D173" t="str">
            <v>EXCAVACIONES VARIAS EN ROCA EN SECO</v>
          </cell>
          <cell r="E173" t="str">
            <v>M³</v>
          </cell>
          <cell r="F173">
            <v>48557</v>
          </cell>
          <cell r="G173" t="str">
            <v>3.6.6.1.9</v>
          </cell>
          <cell r="H173" t="str">
            <v>3.6.6.1.9</v>
          </cell>
        </row>
        <row r="174">
          <cell r="A174" t="str">
            <v>600.3</v>
          </cell>
          <cell r="B174" t="str">
            <v>600-07</v>
          </cell>
          <cell r="D174" t="str">
            <v>EXCAVACIONES VARIAS EN ROCA BAJO AGUA</v>
          </cell>
          <cell r="E174" t="str">
            <v>M³</v>
          </cell>
          <cell r="F174">
            <v>80484</v>
          </cell>
          <cell r="H174" t="str">
            <v>3.6.6.1.9</v>
          </cell>
        </row>
        <row r="175">
          <cell r="A175" t="str">
            <v>600.4</v>
          </cell>
          <cell r="B175" t="str">
            <v>600-07</v>
          </cell>
          <cell r="D175" t="str">
            <v>EXCAVACIONES VARIAS EN MATERIAL COMUN EN SECO</v>
          </cell>
          <cell r="E175" t="str">
            <v>M³</v>
          </cell>
          <cell r="F175">
            <v>15167</v>
          </cell>
          <cell r="G175" t="str">
            <v>3.6.6.1.10</v>
          </cell>
          <cell r="H175" t="str">
            <v xml:space="preserve">3.6.6.1.10  </v>
          </cell>
        </row>
        <row r="176">
          <cell r="A176" t="str">
            <v>600.4P</v>
          </cell>
          <cell r="B176" t="str">
            <v>600-07</v>
          </cell>
          <cell r="C176" t="str">
            <v>600-07P</v>
          </cell>
          <cell r="D176" t="str">
            <v>EXCAVACIONES VARIAS EN MATERIA COMUN EN SECO A MANO</v>
          </cell>
          <cell r="E176" t="str">
            <v>M³</v>
          </cell>
          <cell r="F176">
            <v>23590</v>
          </cell>
          <cell r="G176" t="str">
            <v>3.6.6.1.10</v>
          </cell>
          <cell r="H176" t="str">
            <v>3.6.6.1</v>
          </cell>
        </row>
        <row r="177">
          <cell r="A177" t="str">
            <v>600.5</v>
          </cell>
          <cell r="B177" t="str">
            <v>600-07</v>
          </cell>
          <cell r="D177" t="str">
            <v>EXCAVACIONES VARIAS EN MATERIAL COMUN BAJO AGUA</v>
          </cell>
          <cell r="E177" t="str">
            <v>M³</v>
          </cell>
          <cell r="F177">
            <v>22564</v>
          </cell>
          <cell r="G177" t="str">
            <v>3.6.6.1.11</v>
          </cell>
          <cell r="H177" t="str">
            <v>3.6.6.1.11</v>
          </cell>
        </row>
        <row r="178">
          <cell r="A178" t="str">
            <v>600.5P</v>
          </cell>
          <cell r="B178" t="str">
            <v>600-07</v>
          </cell>
          <cell r="C178" t="str">
            <v>600-07P</v>
          </cell>
          <cell r="D178" t="str">
            <v>EXCAVACIONES VARIAS EN MATERIAL COMUN BAJO AGUA A MANO</v>
          </cell>
          <cell r="E178" t="str">
            <v>M³</v>
          </cell>
          <cell r="F178">
            <v>36555</v>
          </cell>
          <cell r="H178" t="str">
            <v>3.6.6.1</v>
          </cell>
        </row>
        <row r="179">
          <cell r="A179" t="str">
            <v>610.1</v>
          </cell>
          <cell r="B179" t="str">
            <v>610-07</v>
          </cell>
          <cell r="D179" t="str">
            <v>RELLENO PARA ESTRUCTURAS</v>
          </cell>
          <cell r="E179" t="str">
            <v>M³</v>
          </cell>
          <cell r="F179">
            <v>95722</v>
          </cell>
          <cell r="G179" t="str">
            <v>3.6.6.2.3</v>
          </cell>
          <cell r="H179" t="str">
            <v xml:space="preserve">3.6.6.2.1   </v>
          </cell>
        </row>
        <row r="180">
          <cell r="A180" t="str">
            <v>610.2</v>
          </cell>
          <cell r="B180" t="str">
            <v>610-07</v>
          </cell>
          <cell r="D180" t="str">
            <v>RELLENOS CON MATERIAL FILTRANTE</v>
          </cell>
          <cell r="E180" t="str">
            <v>M³</v>
          </cell>
          <cell r="F180">
            <v>115346</v>
          </cell>
          <cell r="H180" t="str">
            <v>3.6.6.2.4</v>
          </cell>
        </row>
        <row r="181">
          <cell r="A181" t="str">
            <v>620.1</v>
          </cell>
          <cell r="B181" t="str">
            <v>620-07</v>
          </cell>
          <cell r="D181" t="str">
            <v>PILOTES PREFABRICADOS DE CONCRETO</v>
          </cell>
          <cell r="E181" t="str">
            <v>ML</v>
          </cell>
          <cell r="F181">
            <v>0</v>
          </cell>
          <cell r="H181" t="str">
            <v>3.6.6.3.1</v>
          </cell>
        </row>
        <row r="182">
          <cell r="A182" t="str">
            <v>620.2</v>
          </cell>
          <cell r="B182" t="str">
            <v>620-07</v>
          </cell>
          <cell r="D182" t="str">
            <v>EXTENSION DE PILOTES</v>
          </cell>
          <cell r="E182" t="str">
            <v>ML</v>
          </cell>
          <cell r="F182">
            <v>0</v>
          </cell>
          <cell r="H182" t="str">
            <v>3.6.6.3.2</v>
          </cell>
        </row>
        <row r="183">
          <cell r="A183" t="str">
            <v>620.3</v>
          </cell>
          <cell r="B183" t="str">
            <v>620-07</v>
          </cell>
          <cell r="D183" t="str">
            <v>PRUEBA DE CARGA</v>
          </cell>
          <cell r="E183" t="str">
            <v>ML</v>
          </cell>
          <cell r="F183">
            <v>0</v>
          </cell>
          <cell r="H183" t="str">
            <v>3.6.6.4.6</v>
          </cell>
        </row>
        <row r="184">
          <cell r="A184" t="str">
            <v>620P</v>
          </cell>
          <cell r="B184" t="str">
            <v>620-07</v>
          </cell>
          <cell r="D184" t="str">
            <v>PILOTE EN MADERA DE D=15CM</v>
          </cell>
          <cell r="E184" t="str">
            <v>ML</v>
          </cell>
          <cell r="F184">
            <v>95807</v>
          </cell>
          <cell r="H184" t="str">
            <v>3.6.6.4</v>
          </cell>
        </row>
        <row r="185">
          <cell r="A185" t="str">
            <v>621.1</v>
          </cell>
          <cell r="B185" t="str">
            <v>621-07</v>
          </cell>
          <cell r="D185" t="str">
            <v>PILOTE DE CONCRETO FUNDIDO EN SITIO D=1M L=12M</v>
          </cell>
          <cell r="E185" t="str">
            <v>ML</v>
          </cell>
          <cell r="F185">
            <v>1342412</v>
          </cell>
          <cell r="G185" t="str">
            <v>3.6.6.3.1</v>
          </cell>
          <cell r="H185" t="str">
            <v>3.6.6.4.1</v>
          </cell>
        </row>
        <row r="186">
          <cell r="A186" t="str">
            <v>621.2</v>
          </cell>
          <cell r="B186" t="str">
            <v>621-07</v>
          </cell>
          <cell r="D186" t="str">
            <v>BASE ACAMPANADA FUNDIDA EN SITIO</v>
          </cell>
          <cell r="E186" t="str">
            <v>M³</v>
          </cell>
          <cell r="F186">
            <v>1450904</v>
          </cell>
          <cell r="H186" t="str">
            <v>3.6.6.4.2</v>
          </cell>
        </row>
        <row r="187">
          <cell r="A187" t="str">
            <v>621.3</v>
          </cell>
          <cell r="B187" t="str">
            <v>621-07</v>
          </cell>
          <cell r="D187" t="str">
            <v>PILOTE DE PRUEBA DE DIAMETRO</v>
          </cell>
          <cell r="E187" t="str">
            <v>ML</v>
          </cell>
          <cell r="F187">
            <v>0</v>
          </cell>
          <cell r="H187" t="str">
            <v>3.6.6.4.3</v>
          </cell>
        </row>
        <row r="188">
          <cell r="A188" t="str">
            <v>621.4</v>
          </cell>
          <cell r="B188" t="str">
            <v>621-07</v>
          </cell>
          <cell r="D188" t="str">
            <v>BASE ACAMPANADA DE PRUEBA</v>
          </cell>
          <cell r="E188" t="str">
            <v>M³</v>
          </cell>
          <cell r="F188">
            <v>0</v>
          </cell>
          <cell r="H188" t="str">
            <v xml:space="preserve"> 3.6.6.4.4</v>
          </cell>
        </row>
        <row r="189">
          <cell r="A189" t="str">
            <v>621.5</v>
          </cell>
          <cell r="B189" t="str">
            <v>621-07</v>
          </cell>
          <cell r="D189" t="str">
            <v>CAMISA PERMANENTE DE DIAMETRO EXTERIOR</v>
          </cell>
          <cell r="E189" t="str">
            <v>ML</v>
          </cell>
          <cell r="F189">
            <v>2908013</v>
          </cell>
          <cell r="G189" t="str">
            <v>3.6.6.4.5</v>
          </cell>
          <cell r="H189" t="str">
            <v>3.6.6.5.5</v>
          </cell>
        </row>
        <row r="190">
          <cell r="A190" t="str">
            <v>621.5P</v>
          </cell>
          <cell r="B190" t="str">
            <v>621-07</v>
          </cell>
          <cell r="C190" t="str">
            <v>621-07P</v>
          </cell>
          <cell r="D190" t="str">
            <v>CAMISA PERMANENTE DE DIAMETRO INTERIOR D=1M EN CONCRETO</v>
          </cell>
          <cell r="E190" t="str">
            <v>ML</v>
          </cell>
          <cell r="F190">
            <v>199845</v>
          </cell>
          <cell r="G190" t="str">
            <v>3.6.6.4.5</v>
          </cell>
          <cell r="H190" t="str">
            <v>3.6.6.4.5</v>
          </cell>
        </row>
        <row r="191">
          <cell r="A191" t="str">
            <v>621.6</v>
          </cell>
          <cell r="B191" t="str">
            <v>621-07</v>
          </cell>
          <cell r="D191" t="str">
            <v>PRUEBA DE CARGA</v>
          </cell>
          <cell r="E191" t="str">
            <v>U</v>
          </cell>
          <cell r="F191">
            <v>110628933</v>
          </cell>
          <cell r="H191" t="str">
            <v xml:space="preserve"> 3.6.6.4.6 </v>
          </cell>
        </row>
        <row r="192">
          <cell r="A192" t="str">
            <v>621.7</v>
          </cell>
          <cell r="B192" t="str">
            <v>621-07</v>
          </cell>
          <cell r="D192" t="str">
            <v>CAISSONS DE DIAMETRO INTERIOR 1,20 M EN CONCRETO CLASE C Y ANILLO E = 0,15 INCLUYE EXCAVACION BAJO AGUA Y BOMBEOS MAS PLASTIFICANTE SIKAMENT (SEGÚN REQUERIMIENTOS DE FABRICANTE) ( NO INCLUYE ACERO DE REFUERZO).</v>
          </cell>
          <cell r="E192" t="str">
            <v>M³</v>
          </cell>
          <cell r="F192">
            <v>1917004</v>
          </cell>
          <cell r="H192" t="str">
            <v>3.6.6.4</v>
          </cell>
          <cell r="I192" t="str">
            <v>NO INCLUIDO EN ESPECIFICACIONES 2007</v>
          </cell>
        </row>
        <row r="193">
          <cell r="A193" t="str">
            <v>622.1</v>
          </cell>
          <cell r="B193" t="str">
            <v>622-07</v>
          </cell>
          <cell r="D193" t="str">
            <v>TABLESTACADO DE MADERA</v>
          </cell>
          <cell r="E193" t="str">
            <v>M²</v>
          </cell>
          <cell r="F193">
            <v>329783</v>
          </cell>
          <cell r="H193" t="str">
            <v>3.6.6.5.1</v>
          </cell>
        </row>
        <row r="194">
          <cell r="A194" t="str">
            <v>622.2</v>
          </cell>
          <cell r="B194" t="str">
            <v>622-07</v>
          </cell>
          <cell r="D194" t="str">
            <v>TABLESTACADO METALICO</v>
          </cell>
          <cell r="E194" t="str">
            <v>M²</v>
          </cell>
          <cell r="F194">
            <v>0</v>
          </cell>
          <cell r="H194" t="str">
            <v>3.6.6.5.3</v>
          </cell>
        </row>
        <row r="195">
          <cell r="A195" t="str">
            <v>622.3</v>
          </cell>
          <cell r="B195" t="str">
            <v>622-07</v>
          </cell>
          <cell r="D195" t="str">
            <v>TABLESTACADO DE CONCRETO REFORZADO</v>
          </cell>
          <cell r="E195" t="str">
            <v>M²</v>
          </cell>
          <cell r="F195">
            <v>0</v>
          </cell>
          <cell r="H195" t="str">
            <v>3.6.6.5.2</v>
          </cell>
        </row>
        <row r="196">
          <cell r="A196" t="str">
            <v>622.4</v>
          </cell>
          <cell r="B196" t="str">
            <v>622-07</v>
          </cell>
          <cell r="D196" t="str">
            <v>TABLESTACADO DE CONCRETO PREESFORZADO</v>
          </cell>
          <cell r="E196" t="str">
            <v>M²</v>
          </cell>
          <cell r="F196">
            <v>0</v>
          </cell>
          <cell r="H196" t="str">
            <v>3.6.6.5.4 </v>
          </cell>
        </row>
        <row r="197">
          <cell r="A197" t="str">
            <v>622.5</v>
          </cell>
          <cell r="B197" t="str">
            <v>622-07</v>
          </cell>
          <cell r="D197" t="str">
            <v>CORTE DEL EXTREMO SUPERIOR DEL ELEMENTO</v>
          </cell>
          <cell r="E197" t="str">
            <v>ML</v>
          </cell>
          <cell r="F197">
            <v>34261.624130793462</v>
          </cell>
          <cell r="H197" t="str">
            <v>3.6.6.5.5</v>
          </cell>
          <cell r="I197" t="str">
            <v>POR REALIZAR UNITARIOS DE ITEMS 623,1Y 623,2</v>
          </cell>
        </row>
        <row r="198">
          <cell r="A198" t="str">
            <v>623.1</v>
          </cell>
          <cell r="B198" t="str">
            <v>623-07</v>
          </cell>
          <cell r="D198" t="str">
            <v>ANCLAJE TIPO</v>
          </cell>
          <cell r="E198" t="str">
            <v>ML</v>
          </cell>
          <cell r="H198" t="str">
            <v>3.6.6.8</v>
          </cell>
        </row>
        <row r="199">
          <cell r="A199" t="str">
            <v>623.2</v>
          </cell>
          <cell r="B199" t="str">
            <v>623-07</v>
          </cell>
          <cell r="D199" t="str">
            <v>PRUEBA DE CARGA</v>
          </cell>
          <cell r="E199" t="str">
            <v>U</v>
          </cell>
          <cell r="H199" t="str">
            <v>3.6.6.8</v>
          </cell>
        </row>
        <row r="200">
          <cell r="A200" t="str">
            <v>630.1</v>
          </cell>
          <cell r="B200" t="str">
            <v>630-07</v>
          </cell>
          <cell r="D200" t="str">
            <v>CONCRETO CLASE A</v>
          </cell>
          <cell r="E200" t="str">
            <v>M³</v>
          </cell>
          <cell r="F200">
            <v>1009680</v>
          </cell>
          <cell r="H200" t="str">
            <v>3.6.6.6.8</v>
          </cell>
        </row>
        <row r="201">
          <cell r="A201" t="str">
            <v>630.2</v>
          </cell>
          <cell r="B201" t="str">
            <v>630-07</v>
          </cell>
          <cell r="D201" t="str">
            <v>CONCRETO CLASE B</v>
          </cell>
          <cell r="E201" t="str">
            <v>M³</v>
          </cell>
          <cell r="F201">
            <v>920504</v>
          </cell>
          <cell r="H201" t="str">
            <v>3.6.6.6.17</v>
          </cell>
        </row>
        <row r="202">
          <cell r="A202" t="str">
            <v>630.3</v>
          </cell>
          <cell r="B202" t="str">
            <v>630-07</v>
          </cell>
          <cell r="D202" t="str">
            <v>CONCRETO CLASE C</v>
          </cell>
          <cell r="E202" t="str">
            <v>M³</v>
          </cell>
          <cell r="F202">
            <v>620984</v>
          </cell>
          <cell r="G202" t="str">
            <v>3.6.6.6.26</v>
          </cell>
          <cell r="H202" t="str">
            <v xml:space="preserve"> 3.6.6.6.26</v>
          </cell>
        </row>
        <row r="203">
          <cell r="A203" t="str">
            <v>630.4</v>
          </cell>
          <cell r="B203" t="str">
            <v>630-07</v>
          </cell>
          <cell r="D203" t="str">
            <v>CONCRETO CLASE D</v>
          </cell>
          <cell r="E203" t="str">
            <v>M³</v>
          </cell>
          <cell r="F203">
            <v>500999</v>
          </cell>
          <cell r="G203" t="str">
            <v>3.6.6.6.35</v>
          </cell>
          <cell r="H203" t="str">
            <v xml:space="preserve">3.6.6.6.35 </v>
          </cell>
        </row>
        <row r="204">
          <cell r="A204" t="str">
            <v>630.5</v>
          </cell>
          <cell r="B204" t="str">
            <v>630-07</v>
          </cell>
          <cell r="D204" t="str">
            <v>CONCRETO CLASE E</v>
          </cell>
          <cell r="E204" t="str">
            <v>M³</v>
          </cell>
          <cell r="F204">
            <v>473816</v>
          </cell>
          <cell r="G204" t="str">
            <v>3.6.6.6.44</v>
          </cell>
          <cell r="H204" t="str">
            <v>3.6.6.6.44</v>
          </cell>
        </row>
        <row r="205">
          <cell r="A205" t="str">
            <v>630.6</v>
          </cell>
          <cell r="B205" t="str">
            <v>630-07</v>
          </cell>
          <cell r="D205" t="str">
            <v>CONCRETO CLASE F</v>
          </cell>
          <cell r="E205" t="str">
            <v>M³</v>
          </cell>
          <cell r="F205">
            <v>410242</v>
          </cell>
          <cell r="G205" t="str">
            <v>3.6.6.6.46</v>
          </cell>
          <cell r="H205" t="str">
            <v>3.6.6.6.46</v>
          </cell>
        </row>
        <row r="206">
          <cell r="A206" t="str">
            <v>630.7</v>
          </cell>
          <cell r="B206" t="str">
            <v>630-07</v>
          </cell>
          <cell r="D206" t="str">
            <v>CONCRETO CLASE G</v>
          </cell>
          <cell r="E206" t="str">
            <v>M³</v>
          </cell>
          <cell r="F206">
            <v>333042</v>
          </cell>
          <cell r="G206" t="str">
            <v>3.6.6.6.47</v>
          </cell>
          <cell r="H206" t="str">
            <v>3.6.6.6.47</v>
          </cell>
        </row>
        <row r="207">
          <cell r="A207" t="str">
            <v>630P</v>
          </cell>
          <cell r="B207" t="str">
            <v>630-07</v>
          </cell>
          <cell r="D207" t="str">
            <v>MORTERO 1.3</v>
          </cell>
          <cell r="E207" t="str">
            <v>M³</v>
          </cell>
          <cell r="F207">
            <v>372309</v>
          </cell>
          <cell r="H207" t="str">
            <v>3.3.5.3.6</v>
          </cell>
        </row>
        <row r="208">
          <cell r="A208" t="str">
            <v>631P</v>
          </cell>
          <cell r="B208" t="str">
            <v>631-07</v>
          </cell>
          <cell r="C208" t="str">
            <v>631-07P</v>
          </cell>
          <cell r="D208" t="str">
            <v>BOLSACRETOS</v>
          </cell>
          <cell r="E208" t="str">
            <v>M³</v>
          </cell>
          <cell r="F208">
            <v>644801.33704999997</v>
          </cell>
          <cell r="G208" t="str">
            <v>3.6.6.21.2</v>
          </cell>
          <cell r="H208" t="str">
            <v>3.6.6.21.2</v>
          </cell>
        </row>
        <row r="209">
          <cell r="A209" t="str">
            <v>632.1</v>
          </cell>
          <cell r="B209" t="str">
            <v>632-07</v>
          </cell>
          <cell r="D209" t="str">
            <v>BARANDA DE CONCRETO 1.05*0.35</v>
          </cell>
          <cell r="E209" t="str">
            <v>ML</v>
          </cell>
          <cell r="F209">
            <v>110953</v>
          </cell>
          <cell r="G209" t="str">
            <v>3.6.6.7.1</v>
          </cell>
          <cell r="H209" t="str">
            <v>3.6.6.7.1</v>
          </cell>
        </row>
        <row r="210">
          <cell r="A210" t="str">
            <v>632P</v>
          </cell>
          <cell r="B210" t="str">
            <v>632-07</v>
          </cell>
          <cell r="C210" t="str">
            <v>632-07P</v>
          </cell>
          <cell r="D210" t="str">
            <v>BARANDA METALICA</v>
          </cell>
          <cell r="E210" t="str">
            <v>ML</v>
          </cell>
          <cell r="F210">
            <v>346943</v>
          </cell>
          <cell r="H210" t="str">
            <v>3.6.6.11</v>
          </cell>
        </row>
        <row r="211">
          <cell r="A211" t="str">
            <v>640.1.1</v>
          </cell>
          <cell r="B211" t="str">
            <v>640-07</v>
          </cell>
          <cell r="D211" t="str">
            <v>ACERO DE REFUERZO fy 260 Mpa</v>
          </cell>
          <cell r="E211" t="str">
            <v>KG</v>
          </cell>
          <cell r="F211">
            <v>4225</v>
          </cell>
          <cell r="H211" t="str">
            <v>3.6.6.8.1 </v>
          </cell>
        </row>
        <row r="212">
          <cell r="A212" t="str">
            <v>640.2</v>
          </cell>
          <cell r="B212" t="str">
            <v>640-07</v>
          </cell>
          <cell r="D212" t="str">
            <v>MALLA DE REFUERZO fy 260 Mpa</v>
          </cell>
          <cell r="E212" t="str">
            <v>KG</v>
          </cell>
          <cell r="F212">
            <v>3952</v>
          </cell>
          <cell r="H212" t="str">
            <v> 3.6.6.8.2 </v>
          </cell>
          <cell r="I212" t="str">
            <v>NO INCLUIDO EN ESPECIFICACIONES 2007</v>
          </cell>
        </row>
        <row r="213">
          <cell r="A213" t="str">
            <v>640.1</v>
          </cell>
          <cell r="B213" t="str">
            <v>640-07</v>
          </cell>
          <cell r="D213" t="str">
            <v>ACERO DE REFUERZO fy 480 Mpa</v>
          </cell>
          <cell r="E213" t="str">
            <v>KG</v>
          </cell>
          <cell r="F213">
            <v>4225</v>
          </cell>
          <cell r="G213" t="str">
            <v>3.6.6.8.3</v>
          </cell>
          <cell r="H213" t="str">
            <v>3.6.6.8.1 </v>
          </cell>
          <cell r="I213" t="str">
            <v>NO INCLUIDO EN ESPECIFICACIONES 2007</v>
          </cell>
        </row>
        <row r="214">
          <cell r="A214" t="str">
            <v>641.1</v>
          </cell>
          <cell r="B214" t="str">
            <v>641-07</v>
          </cell>
          <cell r="D214" t="str">
            <v>ACERO DE PREESFUERZO</v>
          </cell>
          <cell r="E214" t="str">
            <v>TON-M</v>
          </cell>
          <cell r="F214">
            <v>1290</v>
          </cell>
          <cell r="G214" t="str">
            <v>3.6.6.9.1</v>
          </cell>
          <cell r="H214" t="str">
            <v>3.6.6.9.1</v>
          </cell>
        </row>
        <row r="215">
          <cell r="A215" t="str">
            <v>641P</v>
          </cell>
          <cell r="B215" t="str">
            <v>641-07</v>
          </cell>
          <cell r="D215" t="str">
            <v>ANCLAJE EN ROCA DE D=4" CON 3 TORONES DE 1/2" POSTENSADOS</v>
          </cell>
          <cell r="E215" t="str">
            <v>TON-M</v>
          </cell>
          <cell r="F215">
            <v>344739</v>
          </cell>
          <cell r="H215" t="str">
            <v>3.6.6.9</v>
          </cell>
        </row>
        <row r="216">
          <cell r="A216" t="str">
            <v>642.1</v>
          </cell>
          <cell r="B216" t="str">
            <v>642-07</v>
          </cell>
          <cell r="D216" t="str">
            <v>APOYO ELASTOMERICO</v>
          </cell>
          <cell r="E216" t="str">
            <v>U (DM³)</v>
          </cell>
          <cell r="F216">
            <v>397840</v>
          </cell>
          <cell r="G216" t="str">
            <v>3.6.6.10.1</v>
          </cell>
          <cell r="H216" t="str">
            <v>3.6.6.10.1</v>
          </cell>
        </row>
        <row r="217">
          <cell r="A217" t="str">
            <v>642.2</v>
          </cell>
          <cell r="B217" t="str">
            <v>642-07</v>
          </cell>
          <cell r="D217" t="str">
            <v>SELLO PARA JUNTAS DE PUENTES</v>
          </cell>
          <cell r="E217" t="str">
            <v>ML</v>
          </cell>
          <cell r="F217">
            <v>46791</v>
          </cell>
          <cell r="G217" t="str">
            <v>3.6.6.10.2</v>
          </cell>
          <cell r="H217" t="str">
            <v>3.6.6.10.2</v>
          </cell>
        </row>
        <row r="218">
          <cell r="A218" t="str">
            <v>642P1</v>
          </cell>
          <cell r="B218" t="str">
            <v>642-07</v>
          </cell>
          <cell r="D218" t="str">
            <v>CONSTRUCCION JUNTAS ELASTOMERICAS DE 30CM DE ANCHO</v>
          </cell>
          <cell r="E218" t="str">
            <v>ML</v>
          </cell>
          <cell r="F218">
            <v>889267</v>
          </cell>
          <cell r="H218" t="str">
            <v>3.6.6.10</v>
          </cell>
        </row>
        <row r="219">
          <cell r="A219" t="str">
            <v>642P2</v>
          </cell>
          <cell r="B219" t="str">
            <v>642-07</v>
          </cell>
          <cell r="D219" t="str">
            <v>JUNTA ELASTOMERICA M100</v>
          </cell>
          <cell r="E219" t="str">
            <v>ML</v>
          </cell>
          <cell r="F219">
            <v>1888489.8716303227</v>
          </cell>
          <cell r="G219" t="str">
            <v>3.6.6.10.2</v>
          </cell>
          <cell r="H219" t="str">
            <v>3.6.6.10</v>
          </cell>
        </row>
        <row r="220">
          <cell r="A220" t="str">
            <v>642P3</v>
          </cell>
          <cell r="B220" t="str">
            <v>642-07</v>
          </cell>
          <cell r="D220" t="str">
            <v>JUNTA ELASTOMERICA M60</v>
          </cell>
          <cell r="E220" t="str">
            <v>ML</v>
          </cell>
          <cell r="F220">
            <v>1555915.8116303226</v>
          </cell>
          <cell r="H220" t="str">
            <v>3.6.6.10</v>
          </cell>
        </row>
        <row r="221">
          <cell r="A221" t="str">
            <v>650.1</v>
          </cell>
          <cell r="B221" t="str">
            <v>650-07</v>
          </cell>
          <cell r="D221" t="str">
            <v>DISEÑO Y FABRICACION DE ESTRUCTURA METALICA</v>
          </cell>
          <cell r="E221" t="str">
            <v>KG</v>
          </cell>
          <cell r="F221">
            <v>0</v>
          </cell>
          <cell r="H221" t="str">
            <v>3.6.6.11.1</v>
          </cell>
        </row>
        <row r="222">
          <cell r="A222" t="str">
            <v>650.2</v>
          </cell>
          <cell r="B222" t="str">
            <v>650-07</v>
          </cell>
          <cell r="D222" t="str">
            <v>FABRICACION DE LA ESTRUCTURA METALICA</v>
          </cell>
          <cell r="E222" t="str">
            <v>KG</v>
          </cell>
          <cell r="F222">
            <v>9539</v>
          </cell>
          <cell r="H222" t="str">
            <v>3.6.6.11.2</v>
          </cell>
        </row>
        <row r="223">
          <cell r="A223" t="str">
            <v>650.3</v>
          </cell>
          <cell r="B223" t="str">
            <v>650-07</v>
          </cell>
          <cell r="D223" t="str">
            <v>TRANSPORTE DE LA ESTRUCTURA METALICA</v>
          </cell>
          <cell r="E223" t="str">
            <v>KG</v>
          </cell>
          <cell r="F223">
            <v>4550</v>
          </cell>
          <cell r="H223" t="str">
            <v>3.6.6.11.7</v>
          </cell>
        </row>
        <row r="224">
          <cell r="A224" t="str">
            <v>650.3 OTRO</v>
          </cell>
          <cell r="B224" t="str">
            <v>650-07</v>
          </cell>
          <cell r="D224" t="str">
            <v>TRANSPORTE DE LA ESTRUCTURA METALICA</v>
          </cell>
          <cell r="E224" t="str">
            <v>KG</v>
          </cell>
          <cell r="F224">
            <v>342</v>
          </cell>
          <cell r="H224" t="str">
            <v>3.6.6.11.7</v>
          </cell>
        </row>
        <row r="225">
          <cell r="A225" t="str">
            <v>650.4</v>
          </cell>
          <cell r="B225" t="str">
            <v>650-07</v>
          </cell>
          <cell r="D225" t="str">
            <v>MONTAJE Y PINTURA DE ESTRUCTURA METALICA</v>
          </cell>
          <cell r="E225" t="str">
            <v>KG</v>
          </cell>
          <cell r="F225">
            <v>1243</v>
          </cell>
          <cell r="H225" t="str">
            <v>3.6.6.11.6</v>
          </cell>
        </row>
        <row r="226">
          <cell r="A226" t="str">
            <v>660.1</v>
          </cell>
          <cell r="B226" t="str">
            <v>660-07</v>
          </cell>
          <cell r="D226" t="str">
            <v>TUBERIA DE CONCRETO SIMPLE DE DIAMETRO 450 MM</v>
          </cell>
          <cell r="E226" t="str">
            <v>ML</v>
          </cell>
          <cell r="F226">
            <v>299172</v>
          </cell>
          <cell r="G226" t="str">
            <v>3.6.6.12.7</v>
          </cell>
          <cell r="H226" t="str">
            <v>3.6.6.12.9 </v>
          </cell>
        </row>
        <row r="227">
          <cell r="A227" t="str">
            <v>660.2</v>
          </cell>
          <cell r="B227" t="str">
            <v>660-07</v>
          </cell>
          <cell r="D227" t="str">
            <v>TUBERIA DE CONCRETO SIMPLE 500 MM</v>
          </cell>
          <cell r="E227" t="str">
            <v>ML</v>
          </cell>
          <cell r="F227">
            <v>367961</v>
          </cell>
          <cell r="G227" t="str">
            <v>3.6.6.12.18</v>
          </cell>
          <cell r="H227" t="str">
            <v>3.6.6.12.8</v>
          </cell>
        </row>
        <row r="228">
          <cell r="A228" t="str">
            <v>660.3</v>
          </cell>
          <cell r="B228" t="str">
            <v>660-07</v>
          </cell>
          <cell r="D228" t="str">
            <v>TUBERIA DE CONCRETO SIMPLE 600 MM</v>
          </cell>
          <cell r="E228" t="str">
            <v>ML</v>
          </cell>
          <cell r="F228">
            <v>488243</v>
          </cell>
          <cell r="G228" t="str">
            <v>3.6.6.12.17</v>
          </cell>
          <cell r="H228" t="str">
            <v>3.6.6.12.9</v>
          </cell>
        </row>
        <row r="229">
          <cell r="A229" t="str">
            <v>661.1</v>
          </cell>
          <cell r="B229" t="str">
            <v>661-07</v>
          </cell>
          <cell r="D229" t="str">
            <v>TUBERIA DE CONCRETO REFORZADO 900 MM DE DIAMETRO INTERIOR</v>
          </cell>
          <cell r="E229" t="str">
            <v>ML</v>
          </cell>
          <cell r="F229">
            <v>556903</v>
          </cell>
          <cell r="G229" t="str">
            <v>3.6.6.13.4</v>
          </cell>
          <cell r="H229" t="str">
            <v>3.6.6.13.4</v>
          </cell>
        </row>
        <row r="230">
          <cell r="A230">
            <v>661</v>
          </cell>
          <cell r="B230" t="str">
            <v>661-07</v>
          </cell>
          <cell r="D230" t="str">
            <v>TUBERIA DE CONCRETO REFORZADO 900 MM (TIPO 2)</v>
          </cell>
          <cell r="E230" t="str">
            <v>ML</v>
          </cell>
          <cell r="F230">
            <v>485457</v>
          </cell>
          <cell r="G230" t="str">
            <v>3.6.6.13.20</v>
          </cell>
          <cell r="H230" t="e">
            <v>#N/A</v>
          </cell>
          <cell r="I230" t="str">
            <v>NO INCLUIDO EN ESPECIFICACIONES 2007</v>
          </cell>
        </row>
        <row r="231">
          <cell r="A231" t="str">
            <v>661 OTRO</v>
          </cell>
          <cell r="B231" t="str">
            <v>661-07</v>
          </cell>
          <cell r="D231" t="str">
            <v>TUBERIA DE CONCRETO REFORZADO 900 MM</v>
          </cell>
          <cell r="E231" t="str">
            <v>ML</v>
          </cell>
          <cell r="F231">
            <v>334371</v>
          </cell>
          <cell r="G231" t="str">
            <v>3.6.6.13.4</v>
          </cell>
          <cell r="H231" t="str">
            <v>3.6.6.13</v>
          </cell>
        </row>
        <row r="232">
          <cell r="A232" t="str">
            <v>662.1</v>
          </cell>
          <cell r="B232" t="str">
            <v>662-07</v>
          </cell>
          <cell r="D232" t="str">
            <v>TUBERIA CORRUGADA DE ACERO GALVANIZADO</v>
          </cell>
          <cell r="E232" t="str">
            <v>ML</v>
          </cell>
          <cell r="F232">
            <v>458078</v>
          </cell>
          <cell r="H232" t="str">
            <v>3.3.14.19.1</v>
          </cell>
        </row>
        <row r="233">
          <cell r="A233" t="str">
            <v>662.2</v>
          </cell>
          <cell r="B233" t="str">
            <v>662-07</v>
          </cell>
          <cell r="D233" t="str">
            <v>TUBERIA CORRUGADA DE ACERO CON RECUBRIMIENTO BITUMINOSO</v>
          </cell>
          <cell r="E233" t="str">
            <v>ML</v>
          </cell>
          <cell r="F233">
            <v>449215</v>
          </cell>
          <cell r="H233" t="str">
            <v>3.6.6.14</v>
          </cell>
        </row>
        <row r="234">
          <cell r="A234" t="str">
            <v>670.1</v>
          </cell>
          <cell r="B234" t="str">
            <v>670-07</v>
          </cell>
          <cell r="D234" t="str">
            <v>DISIPADOR DE ENERGIA Y SEDIMENTADOR EN GAVIONES (con recubrimiento)</v>
          </cell>
          <cell r="E234" t="str">
            <v>M³</v>
          </cell>
          <cell r="F234">
            <v>244187</v>
          </cell>
          <cell r="G234" t="str">
            <v>3.6.6.15.1</v>
          </cell>
          <cell r="H234" t="str">
            <v>3.6.6.15.2</v>
          </cell>
        </row>
        <row r="235">
          <cell r="A235" t="str">
            <v>670.2</v>
          </cell>
          <cell r="B235" t="str">
            <v>670-07</v>
          </cell>
          <cell r="D235" t="str">
            <v>DISIPADOR DE ENERGIA Y SEDIMENTADOR EN CONCRETO CICLOPEO</v>
          </cell>
          <cell r="E235" t="str">
            <v>M³</v>
          </cell>
          <cell r="F235">
            <v>438967</v>
          </cell>
          <cell r="G235" t="str">
            <v>3.6.6.15.2</v>
          </cell>
          <cell r="H235" t="str">
            <v>3.6.6.15.2</v>
          </cell>
        </row>
        <row r="236">
          <cell r="A236" t="str">
            <v>671.1</v>
          </cell>
          <cell r="B236" t="str">
            <v>671-07</v>
          </cell>
          <cell r="D236" t="str">
            <v>CUNETAS DE CONCRETO FUNDIDA EN EL LUGAR</v>
          </cell>
          <cell r="E236" t="str">
            <v>M³</v>
          </cell>
          <cell r="F236">
            <v>600321</v>
          </cell>
          <cell r="G236" t="str">
            <v>3.6.6.16.5</v>
          </cell>
          <cell r="H236" t="str">
            <v>3.6.6.16.1</v>
          </cell>
        </row>
        <row r="237">
          <cell r="A237" t="str">
            <v>671.2</v>
          </cell>
          <cell r="B237" t="str">
            <v>671-07</v>
          </cell>
          <cell r="D237" t="str">
            <v>CUNETA PREFABRICADA DE CONCRETO</v>
          </cell>
          <cell r="E237" t="str">
            <v>ML</v>
          </cell>
          <cell r="F237">
            <v>194388</v>
          </cell>
          <cell r="H237" t="str">
            <v> 3.6.6.16.8</v>
          </cell>
        </row>
        <row r="238">
          <cell r="A238" t="str">
            <v>672.1</v>
          </cell>
          <cell r="B238" t="str">
            <v>672-07</v>
          </cell>
          <cell r="D238" t="str">
            <v>BORDILLO DE CONCRETO</v>
          </cell>
          <cell r="E238" t="str">
            <v>ML</v>
          </cell>
          <cell r="F238">
            <v>129001</v>
          </cell>
          <cell r="G238" t="str">
            <v>3.6.6.17.14</v>
          </cell>
          <cell r="H238" t="str">
            <v>3.6.6.19.2</v>
          </cell>
        </row>
        <row r="239">
          <cell r="A239" t="str">
            <v>673.2</v>
          </cell>
          <cell r="B239" t="str">
            <v>673-07</v>
          </cell>
          <cell r="D239" t="str">
            <v>GEOTEXTIL</v>
          </cell>
          <cell r="E239" t="str">
            <v>M²</v>
          </cell>
          <cell r="F239">
            <v>5720</v>
          </cell>
          <cell r="G239" t="str">
            <v>3.6.8.2.5</v>
          </cell>
          <cell r="H239" t="str">
            <v>3.6.8.1.2</v>
          </cell>
        </row>
        <row r="240">
          <cell r="A240" t="str">
            <v>673.1</v>
          </cell>
          <cell r="B240" t="str">
            <v>673-07</v>
          </cell>
          <cell r="D240" t="str">
            <v>MATERIAL GRANULAR FILTRANTE</v>
          </cell>
          <cell r="E240" t="str">
            <v>M³</v>
          </cell>
          <cell r="F240">
            <v>122853</v>
          </cell>
          <cell r="G240" t="str">
            <v>3.6.6.19.1</v>
          </cell>
          <cell r="H240" t="str">
            <v>3.6.6.19.2</v>
          </cell>
        </row>
        <row r="241">
          <cell r="A241" t="str">
            <v>673.3</v>
          </cell>
          <cell r="B241" t="str">
            <v>673-07</v>
          </cell>
          <cell r="D241" t="str">
            <v>MATERIAL DE COBERTURA</v>
          </cell>
          <cell r="E241" t="str">
            <v>M³</v>
          </cell>
          <cell r="F241">
            <v>145231</v>
          </cell>
          <cell r="H241" t="str">
            <v>3.6.8.1.2</v>
          </cell>
        </row>
        <row r="242">
          <cell r="A242" t="str">
            <v>674.1</v>
          </cell>
          <cell r="B242" t="str">
            <v>674-07</v>
          </cell>
          <cell r="D242" t="str">
            <v>DREN HORIZONTAL DE LONGITU MENOR O IGUAL A 10 M</v>
          </cell>
          <cell r="E242" t="str">
            <v>ML</v>
          </cell>
          <cell r="F242">
            <v>130159</v>
          </cell>
          <cell r="H242" t="str">
            <v>3.6.6.20.1</v>
          </cell>
        </row>
        <row r="243">
          <cell r="A243" t="str">
            <v>674.2</v>
          </cell>
          <cell r="B243" t="str">
            <v>674-07</v>
          </cell>
          <cell r="D243" t="str">
            <v>DREN HORIZONTAL DE LONGITU MAYOR O IGUAL A 10 M</v>
          </cell>
          <cell r="E243" t="str">
            <v>ML</v>
          </cell>
          <cell r="F243">
            <v>168508</v>
          </cell>
          <cell r="H243" t="str">
            <v>3.6.6.20.2</v>
          </cell>
        </row>
        <row r="244">
          <cell r="A244" t="str">
            <v>675.1</v>
          </cell>
          <cell r="B244" t="str">
            <v>675-07</v>
          </cell>
          <cell r="D244" t="str">
            <v>GEOTEXTIL PARA PAVIMENTACION Y REPAVIMENTACION</v>
          </cell>
          <cell r="E244" t="str">
            <v>M²</v>
          </cell>
          <cell r="F244">
            <v>5906</v>
          </cell>
          <cell r="H244" t="str">
            <v> 3.6.8.2.6 </v>
          </cell>
          <cell r="I244" t="str">
            <v>NO INCLUIDO EN ESPECIFICACIONES 2007</v>
          </cell>
        </row>
        <row r="245">
          <cell r="A245" t="str">
            <v>675.2</v>
          </cell>
          <cell r="B245" t="str">
            <v>675-07</v>
          </cell>
          <cell r="D245" t="str">
            <v>EMULSION ASFALTICA PARA RETENCION DE GEOTEXTILES</v>
          </cell>
          <cell r="E245" t="str">
            <v>LT</v>
          </cell>
          <cell r="F245">
            <v>2864</v>
          </cell>
          <cell r="H245" t="str">
            <v>3.6.4.2</v>
          </cell>
          <cell r="I245" t="str">
            <v>NO INCLUIDO EN ESPECIFICACIONES 2007</v>
          </cell>
        </row>
        <row r="246">
          <cell r="A246" t="str">
            <v>675.3</v>
          </cell>
          <cell r="B246" t="str">
            <v>675-07</v>
          </cell>
          <cell r="D246" t="str">
            <v>CEMENTO ASFALTICO PARA RETENCION DE GEOTEXTILES</v>
          </cell>
          <cell r="E246" t="str">
            <v>KG</v>
          </cell>
          <cell r="F246">
            <v>2613</v>
          </cell>
          <cell r="H246" t="str">
            <v>3.6.4.1.2</v>
          </cell>
          <cell r="I246" t="str">
            <v>NO INCLUIDO EN ESPECIFICACIONES 2007</v>
          </cell>
        </row>
        <row r="247">
          <cell r="A247" t="str">
            <v>680.1</v>
          </cell>
          <cell r="B247" t="str">
            <v>680-07</v>
          </cell>
          <cell r="D247" t="str">
            <v>ESCAMAS EN CONCRETO</v>
          </cell>
          <cell r="E247" t="str">
            <v>M²</v>
          </cell>
          <cell r="F247">
            <v>330234</v>
          </cell>
          <cell r="G247" t="str">
            <v>3.6.6.20.1</v>
          </cell>
          <cell r="H247" t="str">
            <v>3.6.6.20.1</v>
          </cell>
        </row>
        <row r="248">
          <cell r="A248" t="str">
            <v>680.2</v>
          </cell>
          <cell r="B248" t="str">
            <v>680-07</v>
          </cell>
          <cell r="D248" t="str">
            <v>ARMADURA GALVANIZADA</v>
          </cell>
          <cell r="E248" t="str">
            <v>ML</v>
          </cell>
          <cell r="F248">
            <v>202127</v>
          </cell>
          <cell r="G248" t="str">
            <v>3.6.6.20.2</v>
          </cell>
          <cell r="H248" t="str">
            <v>3.6.6.20.2</v>
          </cell>
        </row>
        <row r="249">
          <cell r="A249" t="str">
            <v>680.3</v>
          </cell>
          <cell r="B249" t="str">
            <v>680-07</v>
          </cell>
          <cell r="D249" t="str">
            <v>RELLENO GRANULAR PARA TIERRA ARMADA</v>
          </cell>
          <cell r="E249" t="str">
            <v>M³</v>
          </cell>
          <cell r="F249">
            <v>159963</v>
          </cell>
          <cell r="G249" t="str">
            <v>3.6.6.20.3</v>
          </cell>
          <cell r="H249" t="str">
            <v>3.6.6.20.3</v>
          </cell>
        </row>
        <row r="250">
          <cell r="A250" t="str">
            <v>680P</v>
          </cell>
          <cell r="B250" t="str">
            <v>680-07</v>
          </cell>
          <cell r="D250" t="str">
            <v>EMPEDRADO PARA TALUDES</v>
          </cell>
          <cell r="E250" t="str">
            <v>M²</v>
          </cell>
          <cell r="F250">
            <v>56342.903174999999</v>
          </cell>
          <cell r="H250" t="str">
            <v>3.3.11.3</v>
          </cell>
        </row>
        <row r="251">
          <cell r="A251" t="str">
            <v>681.1</v>
          </cell>
          <cell r="B251" t="str">
            <v>681-07</v>
          </cell>
          <cell r="D251" t="str">
            <v>GAVIONES</v>
          </cell>
          <cell r="E251" t="str">
            <v>M³</v>
          </cell>
          <cell r="F251">
            <v>190725</v>
          </cell>
          <cell r="G251" t="str">
            <v>3.6.6.21.1</v>
          </cell>
          <cell r="H251" t="str">
            <v xml:space="preserve">3.6.6.21.1  </v>
          </cell>
        </row>
        <row r="252">
          <cell r="A252" t="str">
            <v>680.1P</v>
          </cell>
          <cell r="B252" t="str">
            <v>682-07</v>
          </cell>
          <cell r="D252" t="str">
            <v>MURO DE CONTENCION DE SUELO REFORZADO CON GEOTEXTIL</v>
          </cell>
          <cell r="E252" t="str">
            <v>M³</v>
          </cell>
          <cell r="F252">
            <v>170476</v>
          </cell>
          <cell r="G252" t="str">
            <v>3.6.6.22.1</v>
          </cell>
          <cell r="H252" t="str">
            <v>3.6.6.20.1 </v>
          </cell>
        </row>
        <row r="253">
          <cell r="A253" t="str">
            <v>682.1</v>
          </cell>
          <cell r="B253" t="str">
            <v>682-07</v>
          </cell>
          <cell r="D253" t="str">
            <v>COLCHOGAVIONES</v>
          </cell>
          <cell r="E253" t="str">
            <v>M³</v>
          </cell>
          <cell r="F253">
            <v>150562</v>
          </cell>
          <cell r="G253" t="str">
            <v>3.2.7.5.3</v>
          </cell>
          <cell r="H253" t="str">
            <v>3.2.7.5.3</v>
          </cell>
        </row>
        <row r="254">
          <cell r="A254" t="str">
            <v>690.1</v>
          </cell>
          <cell r="B254" t="str">
            <v>690-07</v>
          </cell>
          <cell r="D254" t="str">
            <v>IMPERMEABILIZACION DE ESTRUCTURAS</v>
          </cell>
          <cell r="E254" t="str">
            <v>M²</v>
          </cell>
          <cell r="F254">
            <v>35930</v>
          </cell>
          <cell r="H254" t="str">
            <v>3.6.7.1.1</v>
          </cell>
        </row>
        <row r="255">
          <cell r="A255" t="str">
            <v>700.1</v>
          </cell>
          <cell r="B255" t="str">
            <v>700-07</v>
          </cell>
          <cell r="D255" t="str">
            <v>LINEA DE DEMARCACION CON PINTURA EN FRIO</v>
          </cell>
          <cell r="E255" t="str">
            <v>ML</v>
          </cell>
          <cell r="F255">
            <v>1396</v>
          </cell>
          <cell r="G255" t="str">
            <v>3.6.7.1.3</v>
          </cell>
          <cell r="H255" t="str">
            <v>3.6.7.1.1</v>
          </cell>
        </row>
        <row r="256">
          <cell r="A256" t="str">
            <v>700.2</v>
          </cell>
          <cell r="B256" t="str">
            <v>700-07</v>
          </cell>
          <cell r="D256" t="str">
            <v>LINEA DE DEMARCACION CON RESINA TERMOPLASTICA</v>
          </cell>
          <cell r="E256" t="str">
            <v>ML</v>
          </cell>
          <cell r="F256">
            <v>8085</v>
          </cell>
          <cell r="H256" t="str">
            <v>3.6.7.1.6</v>
          </cell>
        </row>
        <row r="257">
          <cell r="A257" t="str">
            <v>700.3</v>
          </cell>
          <cell r="B257" t="str">
            <v>700-07</v>
          </cell>
          <cell r="D257" t="str">
            <v>MARCA VIAL CON PINTURA EN FRIO</v>
          </cell>
          <cell r="E257" t="str">
            <v>M²</v>
          </cell>
          <cell r="F257">
            <v>21512</v>
          </cell>
          <cell r="G257" t="str">
            <v>3,6,7,1,4</v>
          </cell>
          <cell r="H257" t="str">
            <v> 3.6.7.1.2</v>
          </cell>
        </row>
        <row r="258">
          <cell r="A258" t="str">
            <v>700.4</v>
          </cell>
          <cell r="B258" t="str">
            <v>700-07</v>
          </cell>
          <cell r="D258" t="str">
            <v>MARCA VIAL CON RESINA TERMOPLASTICA</v>
          </cell>
          <cell r="E258" t="str">
            <v>M²</v>
          </cell>
          <cell r="F258">
            <v>27537</v>
          </cell>
          <cell r="H258" t="str">
            <v>3.6.7.1.6</v>
          </cell>
        </row>
        <row r="259">
          <cell r="A259" t="str">
            <v>700P</v>
          </cell>
          <cell r="B259" t="str">
            <v>700-07</v>
          </cell>
          <cell r="C259" t="str">
            <v>700-07P</v>
          </cell>
          <cell r="D259" t="str">
            <v>BANDAS SONORAS REDUCTORAS DE VELOCIDAD</v>
          </cell>
          <cell r="E259" t="str">
            <v>M²</v>
          </cell>
          <cell r="F259">
            <v>316188.29803437501</v>
          </cell>
          <cell r="H259" t="str">
            <v>3.6.7</v>
          </cell>
        </row>
        <row r="260">
          <cell r="A260" t="str">
            <v>701.1</v>
          </cell>
          <cell r="B260" t="str">
            <v>701-07</v>
          </cell>
          <cell r="D260" t="str">
            <v>TACHAS REFLECTIVAS</v>
          </cell>
          <cell r="E260" t="str">
            <v>U</v>
          </cell>
          <cell r="F260">
            <v>9674</v>
          </cell>
          <cell r="G260" t="str">
            <v>3.6.7.2.1</v>
          </cell>
          <cell r="H260" t="str">
            <v>3.6.7.2.1</v>
          </cell>
        </row>
        <row r="261">
          <cell r="A261" t="str">
            <v>710.1</v>
          </cell>
          <cell r="B261" t="str">
            <v>710-07</v>
          </cell>
          <cell r="D261" t="str">
            <v>SEÑALES DE TRANSITO GRUPO 1 (75*75)</v>
          </cell>
          <cell r="E261" t="str">
            <v>U</v>
          </cell>
          <cell r="F261">
            <v>299478</v>
          </cell>
          <cell r="G261" t="str">
            <v>3.6.7.3.13</v>
          </cell>
          <cell r="H261" t="str">
            <v>3.6.7.3.13</v>
          </cell>
        </row>
        <row r="262">
          <cell r="A262" t="str">
            <v>710.2</v>
          </cell>
          <cell r="B262" t="str">
            <v>710-07</v>
          </cell>
          <cell r="D262" t="str">
            <v>SEÑALES DE TRANSITO GRUPO 2 (1.20*0.4)</v>
          </cell>
          <cell r="E262" t="str">
            <v>U</v>
          </cell>
          <cell r="F262">
            <v>286478</v>
          </cell>
          <cell r="H262" t="str">
            <v>3.6.7.3</v>
          </cell>
        </row>
        <row r="263">
          <cell r="A263" t="str">
            <v>710.3</v>
          </cell>
          <cell r="B263" t="str">
            <v>710-07</v>
          </cell>
          <cell r="D263" t="str">
            <v>SEÑALES DE TRANSITO GRUPO 3 (SP-54 LA FERREA)</v>
          </cell>
          <cell r="E263" t="str">
            <v>U</v>
          </cell>
          <cell r="F263">
            <v>364478</v>
          </cell>
          <cell r="H263" t="str">
            <v>3.6.7.3</v>
          </cell>
        </row>
        <row r="264">
          <cell r="A264" t="str">
            <v>710.4</v>
          </cell>
          <cell r="B264" t="str">
            <v>710-07</v>
          </cell>
          <cell r="D264" t="str">
            <v>SEÑALES DE TRANSITO GRUPO 4 (DELINEADOR DE CURVA)</v>
          </cell>
          <cell r="E264" t="str">
            <v>U</v>
          </cell>
          <cell r="F264">
            <v>363428</v>
          </cell>
          <cell r="H264" t="str">
            <v>3.6.7.3</v>
          </cell>
        </row>
        <row r="265">
          <cell r="A265" t="str">
            <v>710.5</v>
          </cell>
          <cell r="B265" t="str">
            <v>710-07</v>
          </cell>
          <cell r="D265" t="str">
            <v>SEÑALES DE TRANSITO GRUPO 5 (INFORMATIVAS)</v>
          </cell>
          <cell r="E265" t="str">
            <v>M²</v>
          </cell>
          <cell r="F265">
            <v>640676</v>
          </cell>
          <cell r="H265" t="str">
            <v>3.6.7.3</v>
          </cell>
        </row>
        <row r="266">
          <cell r="A266" t="str">
            <v>720.1</v>
          </cell>
          <cell r="B266" t="str">
            <v>720-07</v>
          </cell>
          <cell r="D266" t="str">
            <v>POSTE DE REFERENCIA</v>
          </cell>
          <cell r="E266" t="str">
            <v>U</v>
          </cell>
          <cell r="F266">
            <v>129560</v>
          </cell>
          <cell r="G266" t="str">
            <v>3,6,7,4,1</v>
          </cell>
          <cell r="H266" t="str">
            <v>3.6.7.4.1</v>
          </cell>
        </row>
        <row r="267">
          <cell r="A267" t="str">
            <v>730.1</v>
          </cell>
          <cell r="B267" t="str">
            <v>730-07</v>
          </cell>
          <cell r="D267" t="str">
            <v>DEFENSA METALICA</v>
          </cell>
          <cell r="E267" t="str">
            <v>ML</v>
          </cell>
          <cell r="F267">
            <v>184258</v>
          </cell>
          <cell r="G267" t="str">
            <v>3.6.7.5.1</v>
          </cell>
          <cell r="H267" t="str">
            <v>3.6.7.5.1</v>
          </cell>
        </row>
        <row r="268">
          <cell r="A268" t="str">
            <v>730.2</v>
          </cell>
          <cell r="B268" t="str">
            <v>730-07</v>
          </cell>
          <cell r="D268" t="str">
            <v>SECCION FINAL</v>
          </cell>
          <cell r="E268" t="str">
            <v>U</v>
          </cell>
          <cell r="F268">
            <v>79588</v>
          </cell>
          <cell r="G268" t="str">
            <v>3.6.7.5.2</v>
          </cell>
          <cell r="H268" t="str">
            <v>3.6.7.5.2</v>
          </cell>
        </row>
        <row r="269">
          <cell r="A269" t="str">
            <v>730.3</v>
          </cell>
          <cell r="B269" t="str">
            <v>730-07</v>
          </cell>
          <cell r="D269" t="str">
            <v>SECCION DE TOPE</v>
          </cell>
          <cell r="E269" t="str">
            <v>U</v>
          </cell>
          <cell r="F269">
            <v>93888</v>
          </cell>
          <cell r="G269" t="str">
            <v>3.6.7.5.3</v>
          </cell>
          <cell r="H269" t="str">
            <v>3.6.7.5.3</v>
          </cell>
        </row>
        <row r="270">
          <cell r="A270" t="str">
            <v>731.1</v>
          </cell>
          <cell r="B270" t="str">
            <v>731-07</v>
          </cell>
          <cell r="D270" t="str">
            <v>DEFENSA DE CONCRETO</v>
          </cell>
          <cell r="E270" t="str">
            <v>ML</v>
          </cell>
          <cell r="F270">
            <v>145243</v>
          </cell>
          <cell r="H270" t="str">
            <v>3.6.6.21</v>
          </cell>
        </row>
        <row r="271">
          <cell r="A271" t="str">
            <v>740.1</v>
          </cell>
          <cell r="B271" t="str">
            <v>740-07</v>
          </cell>
          <cell r="D271" t="str">
            <v>CAPTAFAROS</v>
          </cell>
          <cell r="E271" t="str">
            <v>U</v>
          </cell>
          <cell r="F271">
            <v>15863</v>
          </cell>
          <cell r="G271" t="str">
            <v>3.6.7.6.1</v>
          </cell>
          <cell r="H271" t="str">
            <v>3.6.7.6.1</v>
          </cell>
        </row>
        <row r="272">
          <cell r="A272" t="str">
            <v>741.1</v>
          </cell>
          <cell r="B272" t="str">
            <v>741-07</v>
          </cell>
          <cell r="D272" t="str">
            <v>DELINEADOR DE CORONA</v>
          </cell>
          <cell r="E272" t="str">
            <v>U</v>
          </cell>
          <cell r="F272">
            <v>515528</v>
          </cell>
          <cell r="H272" t="str">
            <v>3.6.7</v>
          </cell>
        </row>
        <row r="273">
          <cell r="A273" t="str">
            <v>800.1</v>
          </cell>
          <cell r="B273" t="str">
            <v>740-07</v>
          </cell>
          <cell r="D273" t="str">
            <v>CERCA DE ALAMBRE DE PUAS CON POSTES DE MADERA</v>
          </cell>
          <cell r="E273" t="str">
            <v>ML</v>
          </cell>
          <cell r="F273">
            <v>11390</v>
          </cell>
          <cell r="G273" t="str">
            <v>3.6.9.1.2</v>
          </cell>
          <cell r="H273" t="str">
            <v>3.6.9.1.4</v>
          </cell>
        </row>
        <row r="274">
          <cell r="A274" t="str">
            <v>800.2</v>
          </cell>
          <cell r="B274" t="str">
            <v>800-07</v>
          </cell>
          <cell r="D274" t="str">
            <v>CERCA DE ALAMBRE DE PUAS CON POSTES DE CONCRETO</v>
          </cell>
          <cell r="E274" t="str">
            <v>ML</v>
          </cell>
          <cell r="F274">
            <v>19221</v>
          </cell>
          <cell r="H274" t="str">
            <v>3.6.9.1.10</v>
          </cell>
        </row>
        <row r="275">
          <cell r="A275" t="str">
            <v>800.3</v>
          </cell>
          <cell r="B275" t="str">
            <v>800-07</v>
          </cell>
          <cell r="D275" t="str">
            <v>CERCAS DE MALLA CON POSTES DE MADERA</v>
          </cell>
          <cell r="E275" t="str">
            <v>ML</v>
          </cell>
          <cell r="F275">
            <v>75813</v>
          </cell>
          <cell r="H275" t="str">
            <v>3.6.9.1.6</v>
          </cell>
        </row>
        <row r="276">
          <cell r="A276" t="str">
            <v>800.4</v>
          </cell>
          <cell r="B276" t="str">
            <v>800-07</v>
          </cell>
          <cell r="D276" t="str">
            <v>CERCAS DE MALLA CON POSTES DE CONCRETO</v>
          </cell>
          <cell r="E276" t="str">
            <v>ML</v>
          </cell>
          <cell r="F276">
            <v>82619</v>
          </cell>
          <cell r="H276" t="str">
            <v>3.6.9.1.13</v>
          </cell>
        </row>
        <row r="277">
          <cell r="A277" t="str">
            <v>800P</v>
          </cell>
          <cell r="B277" t="str">
            <v>800-07</v>
          </cell>
          <cell r="D277" t="str">
            <v>CERRAMIENTO EN MALLA ESLABONADA</v>
          </cell>
          <cell r="E277" t="str">
            <v>ML</v>
          </cell>
          <cell r="F277">
            <v>150320.027</v>
          </cell>
          <cell r="H277" t="str">
            <v>3.6.9.1.30</v>
          </cell>
        </row>
        <row r="278">
          <cell r="A278" t="str">
            <v>801.1</v>
          </cell>
          <cell r="B278" t="str">
            <v>801-07</v>
          </cell>
          <cell r="D278" t="str">
            <v>ROCERIA</v>
          </cell>
          <cell r="E278" t="str">
            <v>HA</v>
          </cell>
          <cell r="F278">
            <v>724876.97916666663</v>
          </cell>
          <cell r="H278" t="str">
            <v>3.6.1.2</v>
          </cell>
        </row>
        <row r="279">
          <cell r="A279" t="str">
            <v>801.2</v>
          </cell>
          <cell r="D279" t="str">
            <v>LIMPIEZA DE BERMAS</v>
          </cell>
          <cell r="E279" t="str">
            <v>M²</v>
          </cell>
          <cell r="F279">
            <v>5514.5323133333341</v>
          </cell>
          <cell r="H279" t="str">
            <v>3.6.9.4.12</v>
          </cell>
        </row>
        <row r="280">
          <cell r="A280" t="str">
            <v>801.3</v>
          </cell>
          <cell r="D280" t="str">
            <v>LIMPIEZA A MANO DE CUNETAS EN TIERRA</v>
          </cell>
          <cell r="E280" t="str">
            <v>ML</v>
          </cell>
          <cell r="F280">
            <v>2709.0646266666668</v>
          </cell>
          <cell r="H280" t="str">
            <v>3.6.9.4.12</v>
          </cell>
        </row>
        <row r="281">
          <cell r="A281" t="str">
            <v>801.4</v>
          </cell>
          <cell r="D281" t="str">
            <v>LIMPIEZA A MANO DE CUNETAS EN CONCRETO</v>
          </cell>
          <cell r="E281" t="str">
            <v>ML</v>
          </cell>
          <cell r="F281">
            <v>1874.5323133333334</v>
          </cell>
          <cell r="H281" t="str">
            <v>3.6.9.4.12</v>
          </cell>
        </row>
        <row r="282">
          <cell r="A282" t="str">
            <v>801.5</v>
          </cell>
          <cell r="D282" t="str">
            <v>LIMPIEZA A MANO DE ENCOLES Y DESCOLES</v>
          </cell>
          <cell r="E282" t="str">
            <v>ML</v>
          </cell>
          <cell r="F282">
            <v>3434.5323133333331</v>
          </cell>
          <cell r="H282" t="str">
            <v>3.6.9.4.8</v>
          </cell>
        </row>
        <row r="283">
          <cell r="A283" t="str">
            <v>801.6</v>
          </cell>
          <cell r="D283" t="str">
            <v>LIMPIEZA A MANO DE ALCANTARILLAS DE TUBO DE 600 A 900 mm</v>
          </cell>
          <cell r="E283" t="str">
            <v>UN</v>
          </cell>
          <cell r="F283">
            <v>120359.694</v>
          </cell>
          <cell r="H283" t="str">
            <v>3.6.9.4.10</v>
          </cell>
        </row>
        <row r="284">
          <cell r="A284" t="str">
            <v>801.7</v>
          </cell>
          <cell r="D284" t="str">
            <v>LIMPIEZA A MANO DE PONTONES Y PUENTES</v>
          </cell>
          <cell r="E284" t="str">
            <v>ML</v>
          </cell>
          <cell r="F284">
            <v>31326.615666666668</v>
          </cell>
          <cell r="H284" t="str">
            <v>3.6.9.4</v>
          </cell>
        </row>
        <row r="285">
          <cell r="A285" t="str">
            <v>810.1</v>
          </cell>
          <cell r="B285" t="str">
            <v>810-07</v>
          </cell>
          <cell r="D285" t="str">
            <v>PROTECCION DE TALUDES CON BLOQUES DE CESPED</v>
          </cell>
          <cell r="E285" t="str">
            <v>M²</v>
          </cell>
          <cell r="F285">
            <v>11197</v>
          </cell>
          <cell r="H285" t="str">
            <v>3.6.9.2.1</v>
          </cell>
        </row>
        <row r="286">
          <cell r="A286" t="str">
            <v>810.1P</v>
          </cell>
          <cell r="B286" t="str">
            <v>810-07</v>
          </cell>
          <cell r="C286" t="str">
            <v>810-07P</v>
          </cell>
          <cell r="D286" t="str">
            <v>PROTECCION DE TALUDES CON BIOMANTO</v>
          </cell>
          <cell r="E286" t="str">
            <v>M²</v>
          </cell>
          <cell r="F286">
            <v>11473</v>
          </cell>
          <cell r="H286" t="str">
            <v> 3.6.9.2</v>
          </cell>
        </row>
        <row r="287">
          <cell r="A287" t="str">
            <v>810.2</v>
          </cell>
          <cell r="B287" t="str">
            <v>810-07</v>
          </cell>
          <cell r="D287" t="str">
            <v>PROTECCION DE TALUDES CON TIERRA ORGANICA</v>
          </cell>
          <cell r="E287" t="str">
            <v>M²</v>
          </cell>
          <cell r="F287">
            <v>9830</v>
          </cell>
          <cell r="H287" t="str">
            <v>3.6.9.2.2</v>
          </cell>
        </row>
        <row r="288">
          <cell r="A288" t="str">
            <v>815P</v>
          </cell>
          <cell r="B288" t="str">
            <v>815-07</v>
          </cell>
          <cell r="C288" t="str">
            <v>815-07P</v>
          </cell>
          <cell r="D288" t="str">
            <v>ARBORIZACION</v>
          </cell>
          <cell r="E288" t="str">
            <v>U</v>
          </cell>
          <cell r="F288">
            <v>38278</v>
          </cell>
          <cell r="H288" t="str">
            <v>3.2.10.3</v>
          </cell>
        </row>
        <row r="289">
          <cell r="A289" t="str">
            <v>900.1</v>
          </cell>
          <cell r="B289" t="str">
            <v>900-07</v>
          </cell>
          <cell r="D289" t="str">
            <v>TRANSPORTE DE MATERIALES PROVENIENTES DE LA EXPLAN, CANAL, PRESTA ENTRE 100 Y 1000 M</v>
          </cell>
          <cell r="E289" t="str">
            <v>M³-ESTACION</v>
          </cell>
          <cell r="F289">
            <v>975</v>
          </cell>
          <cell r="G289" t="str">
            <v>3.6.9.3.1</v>
          </cell>
          <cell r="H289" t="str">
            <v xml:space="preserve">3.6.9.3.1   </v>
          </cell>
        </row>
        <row r="290">
          <cell r="A290" t="str">
            <v>900.2</v>
          </cell>
          <cell r="B290" t="str">
            <v>900-07</v>
          </cell>
          <cell r="D290" t="str">
            <v>TRANSPORTE DE MATERIALES PROVENIENTES DE LA EXPLAN, CANAL, PRESTA MAYOR A 1000 M</v>
          </cell>
          <cell r="E290" t="str">
            <v>M³-KM</v>
          </cell>
          <cell r="F290">
            <v>1064</v>
          </cell>
          <cell r="G290" t="str">
            <v>3.6.9.3</v>
          </cell>
          <cell r="H290" t="str">
            <v xml:space="preserve">3.6.9.3.1   </v>
          </cell>
        </row>
        <row r="291">
          <cell r="A291" t="str">
            <v>900.3</v>
          </cell>
          <cell r="B291" t="str">
            <v>900-07</v>
          </cell>
          <cell r="D291" t="str">
            <v>TRANSPORTE DE MATERIAL PROVENIENTE DE DERRUMBES</v>
          </cell>
          <cell r="E291" t="str">
            <v>M³-KM</v>
          </cell>
          <cell r="F291">
            <v>1219</v>
          </cell>
          <cell r="H291" t="str">
            <v xml:space="preserve">3.6.9.3.1   </v>
          </cell>
        </row>
        <row r="303">
          <cell r="D303">
            <v>167955000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A1" t="str">
            <v>1P</v>
          </cell>
          <cell r="B1" t="str">
            <v>3.6.9 </v>
          </cell>
        </row>
        <row r="2">
          <cell r="A2" t="str">
            <v>200.1</v>
          </cell>
          <cell r="B2" t="str">
            <v>3.6.1.2.1</v>
          </cell>
        </row>
        <row r="3">
          <cell r="A3" t="str">
            <v>200.2</v>
          </cell>
          <cell r="B3" t="str">
            <v>3.6.1.2.3</v>
          </cell>
        </row>
        <row r="4">
          <cell r="A4" t="str">
            <v>200P1</v>
          </cell>
          <cell r="B4" t="str">
            <v>3.6.1.1.1 </v>
          </cell>
        </row>
        <row r="5">
          <cell r="A5" t="str">
            <v>200P2</v>
          </cell>
          <cell r="B5" t="str">
            <v> 3.6.1.1.2 </v>
          </cell>
        </row>
        <row r="6">
          <cell r="A6" t="str">
            <v>200P3</v>
          </cell>
          <cell r="B6" t="str">
            <v>3.2.1.17.1</v>
          </cell>
        </row>
        <row r="7">
          <cell r="A7" t="str">
            <v>201.1</v>
          </cell>
          <cell r="B7" t="str">
            <v>3.6.1.3.11</v>
          </cell>
        </row>
        <row r="8">
          <cell r="A8" t="str">
            <v>201.10</v>
          </cell>
          <cell r="B8" t="str">
            <v>3.6.1.3.35</v>
          </cell>
        </row>
        <row r="9">
          <cell r="A9" t="str">
            <v>201.11</v>
          </cell>
          <cell r="B9" t="str">
            <v>3.6.1.3</v>
          </cell>
        </row>
        <row r="10">
          <cell r="A10" t="str">
            <v>201.11P10</v>
          </cell>
          <cell r="B10" t="str">
            <v>3.6.1.3</v>
          </cell>
        </row>
        <row r="11">
          <cell r="A11" t="str">
            <v>201.11P7</v>
          </cell>
          <cell r="B11" t="str">
            <v>3.6.1.3</v>
          </cell>
        </row>
        <row r="12">
          <cell r="A12" t="str">
            <v>201.11P8</v>
          </cell>
          <cell r="B12" t="str">
            <v>3.6.1.3</v>
          </cell>
        </row>
        <row r="13">
          <cell r="A13" t="str">
            <v>201.11P9</v>
          </cell>
          <cell r="B13" t="str">
            <v>3.6.1.3</v>
          </cell>
        </row>
        <row r="14">
          <cell r="A14" t="str">
            <v>201.12</v>
          </cell>
          <cell r="B14" t="str">
            <v>3.6.1.3.47</v>
          </cell>
        </row>
        <row r="15">
          <cell r="A15" t="str">
            <v>201.13</v>
          </cell>
          <cell r="B15" t="str">
            <v>3.6.1.3</v>
          </cell>
        </row>
        <row r="16">
          <cell r="A16" t="str">
            <v>201.14</v>
          </cell>
          <cell r="B16" t="str">
            <v>3.6.1.3.9</v>
          </cell>
        </row>
        <row r="17">
          <cell r="A17" t="str">
            <v>201.15</v>
          </cell>
          <cell r="B17" t="str">
            <v>3.6.1.3</v>
          </cell>
        </row>
        <row r="18">
          <cell r="A18" t="str">
            <v>201.16</v>
          </cell>
          <cell r="B18" t="str">
            <v>3.6.1.3</v>
          </cell>
        </row>
        <row r="19">
          <cell r="A19" t="str">
            <v>201.17</v>
          </cell>
          <cell r="B19" t="str">
            <v>3.6.1.3</v>
          </cell>
        </row>
        <row r="20">
          <cell r="A20" t="str">
            <v>201.18</v>
          </cell>
          <cell r="B20" t="str">
            <v>3.6.1.3.1</v>
          </cell>
        </row>
        <row r="21">
          <cell r="A21" t="str">
            <v>201.19</v>
          </cell>
          <cell r="B21" t="str">
            <v>3.6.1.3</v>
          </cell>
        </row>
        <row r="22">
          <cell r="A22" t="str">
            <v>201.2</v>
          </cell>
          <cell r="B22" t="str">
            <v>3.6.1.3.11</v>
          </cell>
        </row>
        <row r="23">
          <cell r="A23" t="str">
            <v>201.20</v>
          </cell>
          <cell r="B23" t="str">
            <v>3.6.1.3</v>
          </cell>
        </row>
        <row r="24">
          <cell r="A24" t="str">
            <v>201.21</v>
          </cell>
          <cell r="B24" t="str">
            <v>3.6.1.3</v>
          </cell>
        </row>
        <row r="25">
          <cell r="A25" t="str">
            <v>201.22</v>
          </cell>
          <cell r="B25" t="str">
            <v>3.6.1.3.13</v>
          </cell>
        </row>
        <row r="26">
          <cell r="A26" t="str">
            <v>201.2P</v>
          </cell>
          <cell r="B26" t="str">
            <v>3.6.1.3.11</v>
          </cell>
        </row>
        <row r="27">
          <cell r="A27" t="str">
            <v>201.2P</v>
          </cell>
          <cell r="B27" t="str">
            <v>3.6.1.3.11</v>
          </cell>
        </row>
        <row r="28">
          <cell r="A28" t="str">
            <v>201.2P1</v>
          </cell>
          <cell r="B28" t="str">
            <v>3.6.1.3.13</v>
          </cell>
        </row>
        <row r="29">
          <cell r="A29" t="str">
            <v>201.2P2</v>
          </cell>
          <cell r="B29" t="str">
            <v>3.6.1.3.11</v>
          </cell>
        </row>
        <row r="30">
          <cell r="A30" t="str">
            <v>201.3</v>
          </cell>
          <cell r="B30" t="str">
            <v>3.6.1.3.15</v>
          </cell>
        </row>
        <row r="31">
          <cell r="A31" t="str">
            <v>201.3</v>
          </cell>
          <cell r="B31" t="str">
            <v>3.6.1.3.33</v>
          </cell>
        </row>
        <row r="32">
          <cell r="A32" t="str">
            <v>201.3P</v>
          </cell>
          <cell r="B32" t="str">
            <v>3.6.1.3.15</v>
          </cell>
        </row>
        <row r="33">
          <cell r="A33" t="str">
            <v>201.4</v>
          </cell>
          <cell r="B33" t="str">
            <v>3.6.1.3.14</v>
          </cell>
        </row>
        <row r="34">
          <cell r="A34" t="str">
            <v>201.5</v>
          </cell>
          <cell r="B34" t="str">
            <v>3.3.1.1</v>
          </cell>
        </row>
        <row r="35">
          <cell r="A35" t="str">
            <v>201.6</v>
          </cell>
          <cell r="B35" t="str">
            <v>3.6.1.3.11</v>
          </cell>
        </row>
        <row r="36">
          <cell r="A36" t="str">
            <v>201.6P</v>
          </cell>
          <cell r="B36" t="str">
            <v>3.6.1.3</v>
          </cell>
        </row>
        <row r="37">
          <cell r="A37" t="str">
            <v>201.7</v>
          </cell>
          <cell r="B37" t="str">
            <v xml:space="preserve">3.6.1.3.13  </v>
          </cell>
        </row>
        <row r="38">
          <cell r="A38" t="str">
            <v>201.7.2</v>
          </cell>
          <cell r="B38" t="str">
            <v>3.6.1.3.12</v>
          </cell>
        </row>
        <row r="39">
          <cell r="A39" t="str">
            <v>201.7.2P</v>
          </cell>
          <cell r="B39" t="str">
            <v>3.6.1.3.11</v>
          </cell>
        </row>
        <row r="40">
          <cell r="A40" t="str">
            <v>201.7.3</v>
          </cell>
          <cell r="B40" t="str">
            <v>3.6.1.3.14</v>
          </cell>
        </row>
        <row r="41">
          <cell r="A41" t="str">
            <v>201.7.3P</v>
          </cell>
          <cell r="B41" t="str">
            <v>3.6.1.3.11</v>
          </cell>
        </row>
        <row r="42">
          <cell r="A42" t="str">
            <v>201.7.4</v>
          </cell>
          <cell r="B42" t="str">
            <v>3.2.1.3.5</v>
          </cell>
        </row>
        <row r="43">
          <cell r="A43" t="str">
            <v>201.7.4P</v>
          </cell>
          <cell r="B43" t="str">
            <v>3.6.1.3.11</v>
          </cell>
        </row>
        <row r="44">
          <cell r="A44" t="str">
            <v>201.8</v>
          </cell>
          <cell r="B44" t="str">
            <v>3.6.1.3.15</v>
          </cell>
        </row>
        <row r="45">
          <cell r="A45" t="str">
            <v>201.8P</v>
          </cell>
          <cell r="B45" t="str">
            <v>3.6.1.3</v>
          </cell>
        </row>
        <row r="46">
          <cell r="A46" t="str">
            <v>201.9</v>
          </cell>
          <cell r="B46" t="str">
            <v>3.6.1.3.33</v>
          </cell>
        </row>
        <row r="47">
          <cell r="A47" t="str">
            <v>210.1</v>
          </cell>
          <cell r="B47" t="str">
            <v>3.6.2.1.1 </v>
          </cell>
        </row>
        <row r="48">
          <cell r="A48" t="str">
            <v>210.1.1</v>
          </cell>
          <cell r="B48" t="str">
            <v xml:space="preserve">3.6.2.1.1 </v>
          </cell>
        </row>
        <row r="49">
          <cell r="A49" t="str">
            <v>210.1.1</v>
          </cell>
          <cell r="B49" t="str">
            <v xml:space="preserve">3.6.2.1.1 </v>
          </cell>
        </row>
        <row r="50">
          <cell r="A50" t="str">
            <v>210.1.1 Y 210.1.2</v>
          </cell>
          <cell r="B50" t="str">
            <v>3.6.1.3.11</v>
          </cell>
        </row>
        <row r="51">
          <cell r="A51" t="str">
            <v>210.1.2</v>
          </cell>
          <cell r="B51" t="str">
            <v>3.6.2.1.3 </v>
          </cell>
        </row>
        <row r="52">
          <cell r="A52" t="str">
            <v>210.2</v>
          </cell>
          <cell r="B52" t="str">
            <v>3.6.2.1.3</v>
          </cell>
        </row>
        <row r="53">
          <cell r="A53" t="str">
            <v>210.2 OTRA</v>
          </cell>
          <cell r="B53" t="str">
            <v>3.6.1.3.11</v>
          </cell>
        </row>
        <row r="54">
          <cell r="A54" t="str">
            <v>210.2 OTRA</v>
          </cell>
          <cell r="B54" t="str">
            <v>3.6.2.1.3 </v>
          </cell>
        </row>
        <row r="55">
          <cell r="A55" t="str">
            <v>210.2.1</v>
          </cell>
          <cell r="B55" t="str">
            <v>3.6.2.1.3</v>
          </cell>
        </row>
        <row r="56">
          <cell r="A56" t="str">
            <v>210.2.1 Y 210.2.3</v>
          </cell>
          <cell r="B56" t="str">
            <v>3.6.2.1.3</v>
          </cell>
        </row>
        <row r="57">
          <cell r="A57" t="str">
            <v>210.2.2</v>
          </cell>
          <cell r="B57" t="str">
            <v>3.6.2.1.5</v>
          </cell>
        </row>
        <row r="58">
          <cell r="A58" t="str">
            <v>210.2.2 Y 210.2.4</v>
          </cell>
          <cell r="B58" t="str">
            <v>3.6.2.1.5</v>
          </cell>
        </row>
        <row r="59">
          <cell r="A59" t="str">
            <v>210.2.3</v>
          </cell>
          <cell r="B59" t="str">
            <v>3.6.2.1.5</v>
          </cell>
        </row>
        <row r="60">
          <cell r="A60" t="str">
            <v>210.2.4</v>
          </cell>
          <cell r="B60" t="str">
            <v>3.6.2.1.5</v>
          </cell>
        </row>
        <row r="61">
          <cell r="A61" t="str">
            <v>210.3</v>
          </cell>
          <cell r="B61" t="str">
            <v>3.6.2.1.5</v>
          </cell>
        </row>
        <row r="62">
          <cell r="A62" t="str">
            <v>211.1</v>
          </cell>
          <cell r="B62" t="str">
            <v xml:space="preserve">3.6.2.2.1  </v>
          </cell>
        </row>
        <row r="63">
          <cell r="A63" t="str">
            <v>211.1P</v>
          </cell>
          <cell r="B63" t="str">
            <v>3.6.2.2</v>
          </cell>
        </row>
        <row r="64">
          <cell r="A64" t="str">
            <v>211.1P1</v>
          </cell>
          <cell r="B64" t="str">
            <v>3.6.1.3</v>
          </cell>
        </row>
        <row r="65">
          <cell r="A65" t="str">
            <v>220.1</v>
          </cell>
          <cell r="B65" t="str">
            <v>3.6.2.3.1</v>
          </cell>
        </row>
        <row r="66">
          <cell r="A66" t="str">
            <v>221.1</v>
          </cell>
          <cell r="B66" t="str">
            <v>3.6.2.4.2</v>
          </cell>
        </row>
        <row r="67">
          <cell r="A67" t="str">
            <v>221.2</v>
          </cell>
          <cell r="B67" t="str">
            <v>3.6.2.4.1</v>
          </cell>
        </row>
        <row r="68">
          <cell r="A68" t="str">
            <v>225.1P</v>
          </cell>
          <cell r="B68" t="str">
            <v>3.2.8.1.1 </v>
          </cell>
        </row>
        <row r="69">
          <cell r="A69" t="str">
            <v>225.2P</v>
          </cell>
          <cell r="B69" t="str">
            <v> 3.2.8.1.2 </v>
          </cell>
        </row>
        <row r="70">
          <cell r="A70" t="str">
            <v>225P</v>
          </cell>
          <cell r="B70" t="str">
            <v>3.2.8.1.1 </v>
          </cell>
        </row>
        <row r="71">
          <cell r="A71" t="str">
            <v>230.1</v>
          </cell>
          <cell r="B71" t="str">
            <v>3.6.2.5.1</v>
          </cell>
        </row>
        <row r="72">
          <cell r="A72" t="str">
            <v>230.2</v>
          </cell>
          <cell r="B72" t="str">
            <v>3.6.2.5.2</v>
          </cell>
        </row>
        <row r="73">
          <cell r="A73" t="str">
            <v>231.1</v>
          </cell>
          <cell r="B73" t="str">
            <v>3.6.8.2 </v>
          </cell>
        </row>
        <row r="74">
          <cell r="A74" t="str">
            <v>232.1</v>
          </cell>
          <cell r="B74" t="str">
            <v>3.6.8.2 </v>
          </cell>
        </row>
        <row r="75">
          <cell r="A75" t="str">
            <v>234.1</v>
          </cell>
          <cell r="B75" t="str">
            <v>3.6.8.2 </v>
          </cell>
        </row>
        <row r="76">
          <cell r="A76" t="str">
            <v>310.1</v>
          </cell>
          <cell r="B76" t="str">
            <v>3.6.3.1.1</v>
          </cell>
        </row>
        <row r="77">
          <cell r="A77" t="str">
            <v>311.1</v>
          </cell>
          <cell r="B77" t="str">
            <v>3.6.3.2.1</v>
          </cell>
        </row>
        <row r="78">
          <cell r="A78" t="str">
            <v>311.1P1</v>
          </cell>
          <cell r="B78" t="str">
            <v>3.6.3.2</v>
          </cell>
        </row>
        <row r="79">
          <cell r="A79" t="str">
            <v>311.1P2</v>
          </cell>
          <cell r="B79" t="str">
            <v>3.6.3.2</v>
          </cell>
        </row>
        <row r="80">
          <cell r="A80" t="str">
            <v>311.1P3</v>
          </cell>
          <cell r="B80" t="str">
            <v>3.6.3.2</v>
          </cell>
        </row>
        <row r="81">
          <cell r="A81" t="str">
            <v>311P1</v>
          </cell>
          <cell r="B81" t="str">
            <v>3.6.3.2</v>
          </cell>
        </row>
        <row r="82">
          <cell r="A82" t="str">
            <v>311P2</v>
          </cell>
          <cell r="B82" t="str">
            <v>3.6.3.2</v>
          </cell>
        </row>
        <row r="83">
          <cell r="A83" t="str">
            <v>311P3</v>
          </cell>
          <cell r="B83" t="str">
            <v>3.6.3.2</v>
          </cell>
        </row>
        <row r="84">
          <cell r="A84" t="str">
            <v>312.1</v>
          </cell>
          <cell r="B84" t="str">
            <v>3.6.3.2</v>
          </cell>
        </row>
        <row r="85">
          <cell r="A85" t="str">
            <v>312.2</v>
          </cell>
          <cell r="B85" t="str">
            <v>3.6.3.2</v>
          </cell>
        </row>
        <row r="86">
          <cell r="A86" t="str">
            <v>312.3</v>
          </cell>
          <cell r="B86" t="str">
            <v>3.6.3.2</v>
          </cell>
        </row>
        <row r="87">
          <cell r="A87" t="str">
            <v>312.4</v>
          </cell>
          <cell r="B87" t="str">
            <v>3.6.3.3</v>
          </cell>
        </row>
        <row r="88">
          <cell r="A88" t="str">
            <v>320.1</v>
          </cell>
          <cell r="B88" t="str">
            <v xml:space="preserve"> 3.6.3.4.2</v>
          </cell>
        </row>
        <row r="89">
          <cell r="A89" t="str">
            <v>320.2</v>
          </cell>
          <cell r="B89" t="str">
            <v>3.6.3.4.4</v>
          </cell>
        </row>
        <row r="90">
          <cell r="A90" t="str">
            <v>320.3</v>
          </cell>
          <cell r="B90" t="str">
            <v> 3.6.3.4.4</v>
          </cell>
        </row>
        <row r="91">
          <cell r="A91" t="str">
            <v>320.4</v>
          </cell>
          <cell r="B91" t="str">
            <v>3.6.3.4.7</v>
          </cell>
        </row>
        <row r="92">
          <cell r="A92" t="str">
            <v>330.1</v>
          </cell>
          <cell r="B92" t="str">
            <v>3.6.3.6.2</v>
          </cell>
        </row>
        <row r="93">
          <cell r="A93" t="str">
            <v>330.2</v>
          </cell>
          <cell r="B93" t="str">
            <v>3.6.3.6.3</v>
          </cell>
        </row>
        <row r="94">
          <cell r="A94" t="str">
            <v>340.1</v>
          </cell>
          <cell r="B94" t="str">
            <v>3.6.3.7.1</v>
          </cell>
        </row>
        <row r="95">
          <cell r="A95" t="str">
            <v>340.2</v>
          </cell>
          <cell r="B95" t="str">
            <v>3.6.3.7.3</v>
          </cell>
        </row>
        <row r="96">
          <cell r="A96" t="str">
            <v>340.3</v>
          </cell>
          <cell r="B96" t="str">
            <v>3.6.3.7.5</v>
          </cell>
        </row>
        <row r="97">
          <cell r="A97" t="str">
            <v>340P</v>
          </cell>
          <cell r="B97" t="str">
            <v>3.6.3.7</v>
          </cell>
        </row>
        <row r="98">
          <cell r="A98" t="str">
            <v>341.1</v>
          </cell>
          <cell r="B98" t="str">
            <v>3.6.3.7</v>
          </cell>
        </row>
        <row r="99">
          <cell r="A99" t="str">
            <v>341.1P</v>
          </cell>
          <cell r="B99" t="str">
            <v> 3.6.3.7.17</v>
          </cell>
        </row>
        <row r="100">
          <cell r="A100" t="str">
            <v>341.2</v>
          </cell>
          <cell r="B100" t="str">
            <v>3.6.4.1.8</v>
          </cell>
        </row>
        <row r="101">
          <cell r="A101" t="str">
            <v>342.1</v>
          </cell>
          <cell r="B101" t="str">
            <v>3.6.4.1</v>
          </cell>
        </row>
        <row r="102">
          <cell r="A102" t="str">
            <v>342P</v>
          </cell>
          <cell r="B102" t="str">
            <v>3.6.3.7.16 </v>
          </cell>
        </row>
        <row r="103">
          <cell r="A103" t="str">
            <v>410.1</v>
          </cell>
          <cell r="B103" t="str">
            <v>3.6.4.1.1</v>
          </cell>
        </row>
        <row r="104">
          <cell r="A104" t="str">
            <v>410.2</v>
          </cell>
          <cell r="B104" t="str">
            <v>3.6.4.1.2</v>
          </cell>
        </row>
        <row r="105">
          <cell r="A105" t="str">
            <v>411.1</v>
          </cell>
          <cell r="B105" t="str">
            <v>3.6.4.2.1</v>
          </cell>
        </row>
        <row r="106">
          <cell r="A106" t="str">
            <v>411.2</v>
          </cell>
          <cell r="B106" t="str">
            <v>3.6.4.2.2</v>
          </cell>
        </row>
        <row r="107">
          <cell r="A107" t="str">
            <v>411.3</v>
          </cell>
          <cell r="B107" t="str">
            <v>3.6.4.2.3</v>
          </cell>
        </row>
        <row r="108">
          <cell r="A108" t="str">
            <v>413.1</v>
          </cell>
          <cell r="B108" t="str">
            <v>3.6.2.1</v>
          </cell>
        </row>
        <row r="109">
          <cell r="A109" t="str">
            <v>414.1</v>
          </cell>
          <cell r="B109" t="str">
            <v>3.6.4.1.3</v>
          </cell>
        </row>
        <row r="110">
          <cell r="A110" t="str">
            <v>414.2</v>
          </cell>
          <cell r="B110" t="str">
            <v>3.6.4.1.4</v>
          </cell>
        </row>
        <row r="111">
          <cell r="A111" t="str">
            <v>414.3</v>
          </cell>
          <cell r="B111" t="str">
            <v>3.6.4.1.5</v>
          </cell>
        </row>
        <row r="112">
          <cell r="A112" t="str">
            <v>414.4</v>
          </cell>
          <cell r="B112" t="str">
            <v>3.6.4.1.6</v>
          </cell>
        </row>
        <row r="113">
          <cell r="A113" t="str">
            <v>414.5</v>
          </cell>
          <cell r="B113" t="str">
            <v>3.6.4.1</v>
          </cell>
        </row>
        <row r="114">
          <cell r="A114" t="str">
            <v>415.1</v>
          </cell>
          <cell r="B114" t="str">
            <v>3.6.4.2.5</v>
          </cell>
        </row>
        <row r="115">
          <cell r="A115" t="str">
            <v>416.2</v>
          </cell>
          <cell r="B115" t="str">
            <v>3.6.4</v>
          </cell>
        </row>
        <row r="116">
          <cell r="A116" t="str">
            <v>420.1</v>
          </cell>
          <cell r="B116" t="str">
            <v xml:space="preserve">3.6.4.3.1 </v>
          </cell>
        </row>
        <row r="117">
          <cell r="A117" t="str">
            <v>420.2</v>
          </cell>
          <cell r="B117" t="str">
            <v>3.6.4.3.2</v>
          </cell>
        </row>
        <row r="118">
          <cell r="A118" t="str">
            <v>421.1</v>
          </cell>
          <cell r="B118" t="str">
            <v>3.6.4.4.2</v>
          </cell>
        </row>
        <row r="119">
          <cell r="A119" t="str">
            <v>421.2</v>
          </cell>
          <cell r="B119" t="str">
            <v>3.6.4.4.3</v>
          </cell>
        </row>
        <row r="120">
          <cell r="A120" t="str">
            <v>421.3</v>
          </cell>
          <cell r="B120" t="str">
            <v>3.6.4.4.4</v>
          </cell>
        </row>
        <row r="121">
          <cell r="A121" t="str">
            <v>421.4</v>
          </cell>
          <cell r="B121" t="str">
            <v>3.6.4.4.5</v>
          </cell>
        </row>
        <row r="122">
          <cell r="A122" t="str">
            <v>430.1</v>
          </cell>
          <cell r="B122" t="str">
            <v>3.6.4.5.1</v>
          </cell>
        </row>
        <row r="123">
          <cell r="A123" t="str">
            <v>430.2</v>
          </cell>
          <cell r="B123" t="str">
            <v>3.6.4.5.2</v>
          </cell>
        </row>
        <row r="124">
          <cell r="A124" t="str">
            <v>431.1</v>
          </cell>
          <cell r="B124" t="str">
            <v>3.6.4.6.1</v>
          </cell>
        </row>
        <row r="125">
          <cell r="A125" t="str">
            <v>431.2</v>
          </cell>
          <cell r="B125" t="str">
            <v>3.6.4.6.2</v>
          </cell>
        </row>
        <row r="126">
          <cell r="A126" t="str">
            <v>432.1</v>
          </cell>
          <cell r="B126" t="str">
            <v>3.6.4.7.1</v>
          </cell>
        </row>
        <row r="127">
          <cell r="A127" t="str">
            <v>432.2</v>
          </cell>
          <cell r="B127" t="str">
            <v>3.6.4.7.1</v>
          </cell>
        </row>
        <row r="128">
          <cell r="A128" t="str">
            <v>433.1</v>
          </cell>
          <cell r="B128" t="str">
            <v>3.6.4.8.1</v>
          </cell>
        </row>
        <row r="129">
          <cell r="A129" t="str">
            <v>433.2</v>
          </cell>
          <cell r="B129" t="str">
            <v>3.6.4.8.2</v>
          </cell>
        </row>
        <row r="130">
          <cell r="A130" t="str">
            <v>433.3</v>
          </cell>
          <cell r="B130" t="str">
            <v>3.6.4.8.3</v>
          </cell>
        </row>
        <row r="131">
          <cell r="A131" t="str">
            <v>433.4</v>
          </cell>
          <cell r="B131" t="str">
            <v>3.6.4.8.4</v>
          </cell>
        </row>
        <row r="132">
          <cell r="A132" t="str">
            <v>433.5</v>
          </cell>
          <cell r="B132" t="str">
            <v>3.6.4.8.5</v>
          </cell>
        </row>
        <row r="133">
          <cell r="A133" t="str">
            <v>433.6</v>
          </cell>
          <cell r="B133" t="str">
            <v>3.6.4.8.6</v>
          </cell>
        </row>
        <row r="134">
          <cell r="A134" t="str">
            <v>433.7</v>
          </cell>
          <cell r="B134" t="str">
            <v>3.6.4.8.7</v>
          </cell>
        </row>
        <row r="135">
          <cell r="A135" t="str">
            <v>433.8</v>
          </cell>
          <cell r="B135" t="str">
            <v>3.6.4.8.8</v>
          </cell>
        </row>
        <row r="136">
          <cell r="A136" t="str">
            <v>440.1</v>
          </cell>
          <cell r="B136" t="str">
            <v>3.6.4.9.1</v>
          </cell>
        </row>
        <row r="137">
          <cell r="A137" t="str">
            <v>440.1P</v>
          </cell>
          <cell r="B137" t="str">
            <v>3.6.4.9</v>
          </cell>
        </row>
        <row r="138">
          <cell r="A138" t="str">
            <v>440.2</v>
          </cell>
          <cell r="B138" t="str">
            <v>3.6.4.9.2</v>
          </cell>
        </row>
        <row r="139">
          <cell r="A139" t="str">
            <v>440.2P</v>
          </cell>
          <cell r="B139" t="str">
            <v>3.6.4.9</v>
          </cell>
        </row>
        <row r="140">
          <cell r="A140" t="str">
            <v>440.3</v>
          </cell>
          <cell r="B140" t="str">
            <v>3.6.4.9.3</v>
          </cell>
        </row>
        <row r="141">
          <cell r="A141" t="str">
            <v>440.3P</v>
          </cell>
          <cell r="B141" t="str">
            <v>3.6.4.9</v>
          </cell>
        </row>
        <row r="142">
          <cell r="A142" t="str">
            <v>440.4</v>
          </cell>
          <cell r="B142" t="str">
            <v>3.6.4.9.4</v>
          </cell>
        </row>
        <row r="143">
          <cell r="A143" t="str">
            <v>441.1</v>
          </cell>
          <cell r="B143" t="str">
            <v>3.6.4.10.1</v>
          </cell>
        </row>
        <row r="144">
          <cell r="A144" t="str">
            <v>441.1P</v>
          </cell>
          <cell r="B144" t="str">
            <v>3.6.4.10</v>
          </cell>
        </row>
        <row r="145">
          <cell r="A145" t="str">
            <v>441.2</v>
          </cell>
          <cell r="B145" t="str">
            <v>3.6.4.10.2</v>
          </cell>
        </row>
        <row r="146">
          <cell r="A146" t="str">
            <v>441.2P</v>
          </cell>
          <cell r="B146" t="str">
            <v>3.6.4.10</v>
          </cell>
        </row>
        <row r="147">
          <cell r="A147" t="str">
            <v>441.3</v>
          </cell>
          <cell r="B147" t="str">
            <v>3.6.4.10.3</v>
          </cell>
        </row>
        <row r="148">
          <cell r="A148" t="str">
            <v>441.3P</v>
          </cell>
          <cell r="B148" t="str">
            <v>3.6.4.10</v>
          </cell>
        </row>
        <row r="149">
          <cell r="A149" t="str">
            <v>441.4</v>
          </cell>
          <cell r="B149" t="str">
            <v>3.6.4.10.4</v>
          </cell>
        </row>
        <row r="150">
          <cell r="A150" t="str">
            <v>450.1</v>
          </cell>
          <cell r="B150" t="str">
            <v>3.6.4.11.2</v>
          </cell>
        </row>
        <row r="151">
          <cell r="A151" t="str">
            <v>450.1.1</v>
          </cell>
          <cell r="B151" t="str">
            <v>3.6.4.11</v>
          </cell>
        </row>
        <row r="152">
          <cell r="A152" t="str">
            <v>450.1.1P</v>
          </cell>
          <cell r="B152" t="str">
            <v>3.6.4</v>
          </cell>
        </row>
        <row r="153">
          <cell r="A153" t="str">
            <v>450.1.2</v>
          </cell>
          <cell r="B153" t="str">
            <v>3.6.4.11</v>
          </cell>
        </row>
        <row r="154">
          <cell r="A154" t="str">
            <v>450.1.2P</v>
          </cell>
          <cell r="B154" t="str">
            <v>3.6.4</v>
          </cell>
        </row>
        <row r="155">
          <cell r="A155" t="str">
            <v>450.1P</v>
          </cell>
          <cell r="B155" t="str">
            <v>3.6.4.11</v>
          </cell>
        </row>
        <row r="156">
          <cell r="A156" t="str">
            <v>450.2</v>
          </cell>
          <cell r="B156" t="str">
            <v>3.6.4.11.3</v>
          </cell>
        </row>
        <row r="157">
          <cell r="A157" t="str">
            <v>450.2P</v>
          </cell>
          <cell r="B157" t="str">
            <v>3.6.4.11</v>
          </cell>
        </row>
        <row r="158">
          <cell r="A158" t="str">
            <v>450.3</v>
          </cell>
          <cell r="B158" t="str">
            <v>3.6.4.11.4</v>
          </cell>
        </row>
        <row r="159">
          <cell r="A159" t="str">
            <v>450.3P</v>
          </cell>
          <cell r="B159" t="str">
            <v>3.6.4.11</v>
          </cell>
        </row>
        <row r="160">
          <cell r="A160" t="str">
            <v>450.4</v>
          </cell>
          <cell r="B160" t="str">
            <v>3.6.4</v>
          </cell>
        </row>
        <row r="161">
          <cell r="A161" t="str">
            <v>450.4P</v>
          </cell>
          <cell r="B161" t="str">
            <v>3.6.4</v>
          </cell>
        </row>
        <row r="162">
          <cell r="A162" t="str">
            <v>450.5</v>
          </cell>
          <cell r="B162" t="str">
            <v>3.6.4</v>
          </cell>
        </row>
        <row r="163">
          <cell r="A163" t="str">
            <v>450.6</v>
          </cell>
          <cell r="B163" t="str">
            <v>3.6.4</v>
          </cell>
        </row>
        <row r="164">
          <cell r="A164" t="str">
            <v>450.7</v>
          </cell>
          <cell r="B164" t="str">
            <v>3.6.4</v>
          </cell>
        </row>
        <row r="165">
          <cell r="A165" t="str">
            <v>450.8</v>
          </cell>
          <cell r="B165" t="str">
            <v>3.6.4</v>
          </cell>
        </row>
        <row r="166">
          <cell r="A166" t="str">
            <v>450.9</v>
          </cell>
          <cell r="B166" t="str">
            <v>3.6.4.11.5</v>
          </cell>
        </row>
        <row r="167">
          <cell r="A167" t="str">
            <v>450.9P</v>
          </cell>
          <cell r="B167" t="str">
            <v>3.6.4.11.5</v>
          </cell>
        </row>
        <row r="168">
          <cell r="A168" t="str">
            <v>451.1</v>
          </cell>
          <cell r="B168" t="str">
            <v>3.6.4.12.1</v>
          </cell>
        </row>
        <row r="169">
          <cell r="A169" t="str">
            <v>451.1P</v>
          </cell>
          <cell r="B169" t="str">
            <v>3.6.4.12</v>
          </cell>
        </row>
        <row r="170">
          <cell r="A170" t="str">
            <v>451.2</v>
          </cell>
          <cell r="B170" t="str">
            <v>3.6.4.12.2</v>
          </cell>
        </row>
        <row r="171">
          <cell r="A171" t="str">
            <v>451.2P</v>
          </cell>
          <cell r="B171" t="str">
            <v>3.6.4.12</v>
          </cell>
        </row>
        <row r="172">
          <cell r="A172" t="str">
            <v>451.3</v>
          </cell>
          <cell r="B172" t="str">
            <v>3.6.4.12.3</v>
          </cell>
        </row>
        <row r="173">
          <cell r="A173" t="str">
            <v>451.3P</v>
          </cell>
          <cell r="B173" t="str">
            <v>3.6.4.12</v>
          </cell>
        </row>
        <row r="174">
          <cell r="A174" t="str">
            <v>451.4</v>
          </cell>
          <cell r="B174" t="str">
            <v>3.6.4.12</v>
          </cell>
        </row>
        <row r="175">
          <cell r="A175" t="str">
            <v>452.1</v>
          </cell>
          <cell r="B175" t="str">
            <v>3.6.4.13.1</v>
          </cell>
        </row>
        <row r="176">
          <cell r="A176" t="str">
            <v>452.1P</v>
          </cell>
          <cell r="B176" t="str">
            <v>3.6.4.13.1 </v>
          </cell>
        </row>
        <row r="177">
          <cell r="A177" t="str">
            <v>452.2</v>
          </cell>
          <cell r="B177" t="str">
            <v>3.6.4.13.2</v>
          </cell>
        </row>
        <row r="178">
          <cell r="A178" t="str">
            <v>452.2P</v>
          </cell>
          <cell r="B178" t="str">
            <v>3.6.4.13.2</v>
          </cell>
        </row>
        <row r="179">
          <cell r="A179" t="str">
            <v>452.3</v>
          </cell>
          <cell r="B179" t="str">
            <v>3.6.4.13.7</v>
          </cell>
        </row>
        <row r="180">
          <cell r="A180" t="str">
            <v>452.3P</v>
          </cell>
          <cell r="B180" t="str">
            <v>3.6.4.13.7</v>
          </cell>
        </row>
        <row r="181">
          <cell r="A181" t="str">
            <v>452.4</v>
          </cell>
          <cell r="B181" t="str">
            <v>3.6.4.13.8</v>
          </cell>
        </row>
        <row r="182">
          <cell r="A182" t="str">
            <v>452.4P</v>
          </cell>
          <cell r="B182" t="str">
            <v>3.6.4.13.8 </v>
          </cell>
        </row>
        <row r="183">
          <cell r="A183" t="str">
            <v>453.1</v>
          </cell>
          <cell r="B183" t="str">
            <v>3.6.4.13.7</v>
          </cell>
        </row>
        <row r="184">
          <cell r="A184" t="str">
            <v>460.1</v>
          </cell>
          <cell r="B184" t="str">
            <v>3.6.4.15.2</v>
          </cell>
        </row>
        <row r="185">
          <cell r="A185" t="str">
            <v>460.2</v>
          </cell>
          <cell r="B185" t="str">
            <v>3.6.4.15.2</v>
          </cell>
        </row>
        <row r="186">
          <cell r="A186" t="str">
            <v>460P</v>
          </cell>
          <cell r="B186" t="str">
            <v>3.6.4.15</v>
          </cell>
        </row>
        <row r="187">
          <cell r="A187" t="str">
            <v>461.1</v>
          </cell>
          <cell r="B187" t="str">
            <v>3.6.4.16.1</v>
          </cell>
        </row>
        <row r="188">
          <cell r="A188" t="str">
            <v>461.2</v>
          </cell>
          <cell r="B188" t="str">
            <v>3.6.4.16.2</v>
          </cell>
        </row>
        <row r="189">
          <cell r="A189" t="str">
            <v>462.1</v>
          </cell>
          <cell r="B189" t="str">
            <v>3.6.4.17.1 </v>
          </cell>
        </row>
        <row r="190">
          <cell r="A190" t="str">
            <v>462.1.1</v>
          </cell>
          <cell r="B190" t="str">
            <v>3.6.4.17.3</v>
          </cell>
        </row>
        <row r="191">
          <cell r="A191" t="str">
            <v>462.1.2</v>
          </cell>
          <cell r="B191" t="str">
            <v>3.6.4.17.4</v>
          </cell>
        </row>
        <row r="192">
          <cell r="A192" t="str">
            <v>462.1.3</v>
          </cell>
          <cell r="B192" t="str">
            <v>3.6.4.17</v>
          </cell>
        </row>
        <row r="193">
          <cell r="A193" t="str">
            <v>462.1.4</v>
          </cell>
          <cell r="B193" t="str">
            <v> 3.6.4.17.4 </v>
          </cell>
        </row>
        <row r="194">
          <cell r="A194" t="str">
            <v>462.1P</v>
          </cell>
          <cell r="B194" t="str">
            <v>3.6.4.17</v>
          </cell>
        </row>
        <row r="195">
          <cell r="A195" t="str">
            <v>462.2</v>
          </cell>
          <cell r="B195" t="str">
            <v>3.6.4.17</v>
          </cell>
        </row>
        <row r="196">
          <cell r="A196" t="str">
            <v>462.2P</v>
          </cell>
          <cell r="B196" t="str">
            <v>3.6.4.17</v>
          </cell>
        </row>
        <row r="197">
          <cell r="A197" t="str">
            <v>462.3</v>
          </cell>
          <cell r="B197" t="str">
            <v> 3.6.4.17.3 </v>
          </cell>
        </row>
        <row r="198">
          <cell r="A198" t="str">
            <v>462.3P</v>
          </cell>
          <cell r="B198" t="str">
            <v>3.6.4.17</v>
          </cell>
        </row>
        <row r="199">
          <cell r="A199" t="str">
            <v>462.4</v>
          </cell>
          <cell r="B199" t="str">
            <v> 3.6.4.17.4 </v>
          </cell>
        </row>
        <row r="200">
          <cell r="A200" t="str">
            <v>462.4P</v>
          </cell>
          <cell r="B200" t="str">
            <v>3.6.4.17</v>
          </cell>
        </row>
        <row r="201">
          <cell r="A201" t="str">
            <v>462.5</v>
          </cell>
          <cell r="B201" t="str">
            <v>3.6.4.17</v>
          </cell>
        </row>
        <row r="202">
          <cell r="A202" t="str">
            <v>464.1</v>
          </cell>
          <cell r="B202" t="str">
            <v>3.6.8</v>
          </cell>
        </row>
        <row r="203">
          <cell r="A203" t="str">
            <v>464.1P</v>
          </cell>
          <cell r="B203" t="str">
            <v> 3.6.8.4.6 </v>
          </cell>
        </row>
        <row r="204">
          <cell r="A204" t="str">
            <v>464.2</v>
          </cell>
          <cell r="B204" t="str">
            <v>3.6.4.8 </v>
          </cell>
        </row>
        <row r="205">
          <cell r="A205" t="str">
            <v>464.2</v>
          </cell>
          <cell r="B205" t="str">
            <v> 3.6.8.4</v>
          </cell>
        </row>
        <row r="206">
          <cell r="A206" t="str">
            <v>464.3</v>
          </cell>
          <cell r="B206" t="str">
            <v>3.6.4.2</v>
          </cell>
        </row>
        <row r="207">
          <cell r="A207" t="str">
            <v>464.4</v>
          </cell>
          <cell r="B207" t="str">
            <v> 3.6.4.2.5 </v>
          </cell>
        </row>
        <row r="208">
          <cell r="A208" t="str">
            <v>465.1</v>
          </cell>
          <cell r="B208" t="str">
            <v>3.6.2.1</v>
          </cell>
        </row>
        <row r="209">
          <cell r="A209" t="str">
            <v>466.1</v>
          </cell>
          <cell r="B209" t="str">
            <v>3.6.4.7</v>
          </cell>
        </row>
        <row r="210">
          <cell r="A210" t="str">
            <v>466.2</v>
          </cell>
          <cell r="B210" t="str">
            <v>3.6.4.7</v>
          </cell>
        </row>
        <row r="211">
          <cell r="A211" t="str">
            <v>470.2 P</v>
          </cell>
          <cell r="B211" t="str">
            <v>3.6.4</v>
          </cell>
        </row>
        <row r="212">
          <cell r="A212" t="str">
            <v>500.1</v>
          </cell>
          <cell r="B212" t="str">
            <v>3.6.5.1</v>
          </cell>
        </row>
        <row r="213">
          <cell r="A213" t="str">
            <v>500.1P</v>
          </cell>
          <cell r="B213" t="str">
            <v>3.6.5.1</v>
          </cell>
        </row>
        <row r="214">
          <cell r="A214" t="str">
            <v>501.1</v>
          </cell>
          <cell r="B214" t="str">
            <v>1.35.1.1.3</v>
          </cell>
        </row>
        <row r="215">
          <cell r="A215" t="str">
            <v>510.1</v>
          </cell>
          <cell r="B215" t="str">
            <v>3.6.5.2.10</v>
          </cell>
        </row>
        <row r="216">
          <cell r="A216" t="str">
            <v>510.1P1</v>
          </cell>
          <cell r="B216" t="str">
            <v>3.6.5.2</v>
          </cell>
        </row>
        <row r="217">
          <cell r="A217" t="str">
            <v>510.1P2</v>
          </cell>
          <cell r="B217" t="str">
            <v>3.6.5.2.2</v>
          </cell>
        </row>
        <row r="218">
          <cell r="A218" t="str">
            <v>510.1P3</v>
          </cell>
          <cell r="B218" t="str">
            <v>3.6.5.2</v>
          </cell>
        </row>
        <row r="219">
          <cell r="A219" t="str">
            <v>510.2</v>
          </cell>
          <cell r="B219" t="str">
            <v>3.6.5.2</v>
          </cell>
        </row>
        <row r="220">
          <cell r="A220" t="str">
            <v>510.3</v>
          </cell>
          <cell r="B220" t="str">
            <v>3.6.5.2</v>
          </cell>
        </row>
        <row r="221">
          <cell r="A221" t="str">
            <v>510.4</v>
          </cell>
          <cell r="B221" t="str">
            <v>3.6.5.2</v>
          </cell>
        </row>
        <row r="222">
          <cell r="A222" t="str">
            <v>510P1</v>
          </cell>
          <cell r="B222" t="str">
            <v>3.6.5.2</v>
          </cell>
        </row>
        <row r="223">
          <cell r="A223" t="str">
            <v>510P2</v>
          </cell>
          <cell r="B223" t="str">
            <v>3.6.5.2.2</v>
          </cell>
        </row>
        <row r="224">
          <cell r="A224" t="str">
            <v>510P3</v>
          </cell>
          <cell r="B224" t="str">
            <v>3.6.5.2</v>
          </cell>
        </row>
        <row r="225">
          <cell r="A225" t="str">
            <v>600.1</v>
          </cell>
          <cell r="B225" t="str">
            <v>3.6.6.1.9</v>
          </cell>
        </row>
        <row r="226">
          <cell r="A226" t="str">
            <v>600.2</v>
          </cell>
          <cell r="B226" t="str">
            <v>3.6.6.1.9</v>
          </cell>
        </row>
        <row r="227">
          <cell r="A227" t="str">
            <v>600.2P</v>
          </cell>
          <cell r="B227" t="str">
            <v>3.6.6.1</v>
          </cell>
        </row>
        <row r="228">
          <cell r="A228" t="str">
            <v>600.3</v>
          </cell>
          <cell r="B228" t="str">
            <v>3.6.6.1.9</v>
          </cell>
        </row>
        <row r="229">
          <cell r="A229" t="str">
            <v>600.4</v>
          </cell>
          <cell r="B229" t="str">
            <v xml:space="preserve">3.6.6.1.10  </v>
          </cell>
        </row>
        <row r="230">
          <cell r="A230" t="str">
            <v>600.4P</v>
          </cell>
          <cell r="B230" t="str">
            <v>3.6.6.1</v>
          </cell>
        </row>
        <row r="231">
          <cell r="A231" t="str">
            <v>600.5</v>
          </cell>
          <cell r="B231" t="str">
            <v>3.6.6.1.11</v>
          </cell>
        </row>
        <row r="232">
          <cell r="A232" t="str">
            <v>600.5P</v>
          </cell>
          <cell r="B232" t="str">
            <v>3.6.6.1</v>
          </cell>
        </row>
        <row r="233">
          <cell r="A233" t="str">
            <v>610.1</v>
          </cell>
          <cell r="B233" t="str">
            <v xml:space="preserve">3.6.6.2.1   </v>
          </cell>
        </row>
        <row r="234">
          <cell r="A234" t="str">
            <v>610.1P</v>
          </cell>
          <cell r="B234" t="str">
            <v>3.6.2.4.2</v>
          </cell>
        </row>
        <row r="235">
          <cell r="A235" t="str">
            <v>610.2</v>
          </cell>
          <cell r="B235" t="str">
            <v>3.6.6.2.4</v>
          </cell>
        </row>
        <row r="236">
          <cell r="A236" t="str">
            <v>620.1</v>
          </cell>
          <cell r="B236" t="str">
            <v>3.6.6.3.1</v>
          </cell>
        </row>
        <row r="237">
          <cell r="A237" t="str">
            <v>620.2</v>
          </cell>
          <cell r="B237" t="str">
            <v>3.6.6.3.2</v>
          </cell>
        </row>
        <row r="238">
          <cell r="A238" t="str">
            <v>620.3</v>
          </cell>
          <cell r="B238" t="str">
            <v>3.6.6.4.6</v>
          </cell>
        </row>
        <row r="239">
          <cell r="A239" t="str">
            <v>620.4</v>
          </cell>
          <cell r="B239" t="str">
            <v>3.6.6.4</v>
          </cell>
        </row>
        <row r="240">
          <cell r="A240" t="str">
            <v>620.1P</v>
          </cell>
          <cell r="B240" t="str">
            <v>3.6.6.4</v>
          </cell>
        </row>
        <row r="241">
          <cell r="A241" t="str">
            <v>620P</v>
          </cell>
          <cell r="B241" t="str">
            <v>3.6.6.4</v>
          </cell>
        </row>
        <row r="242">
          <cell r="A242" t="str">
            <v>621.1</v>
          </cell>
          <cell r="B242" t="str">
            <v>3.6.6.4.1</v>
          </cell>
        </row>
        <row r="243">
          <cell r="A243" t="str">
            <v>621.1.2</v>
          </cell>
          <cell r="B243" t="str">
            <v>3.6.6.4.1</v>
          </cell>
        </row>
        <row r="244">
          <cell r="A244" t="str">
            <v>621.1 P</v>
          </cell>
          <cell r="B244" t="str">
            <v>3.6.6.4</v>
          </cell>
        </row>
        <row r="245">
          <cell r="A245" t="str">
            <v>621.1P</v>
          </cell>
          <cell r="B245" t="str">
            <v>3.6.6.4</v>
          </cell>
        </row>
        <row r="246">
          <cell r="A246" t="str">
            <v>621.1P2</v>
          </cell>
          <cell r="B246" t="str">
            <v>3.6.6.4</v>
          </cell>
        </row>
        <row r="247">
          <cell r="A247" t="str">
            <v>621.1P3</v>
          </cell>
          <cell r="B247" t="str">
            <v>3.6.6.4</v>
          </cell>
        </row>
        <row r="248">
          <cell r="A248" t="str">
            <v>621.1P4</v>
          </cell>
          <cell r="B248" t="str">
            <v>3.6.6.4</v>
          </cell>
        </row>
        <row r="249">
          <cell r="A249" t="str">
            <v>621.1P5</v>
          </cell>
          <cell r="B249" t="str">
            <v>3.6.6.4</v>
          </cell>
        </row>
        <row r="250">
          <cell r="A250" t="str">
            <v>621.1P6</v>
          </cell>
          <cell r="B250" t="str">
            <v>3.6.6.4</v>
          </cell>
        </row>
        <row r="251">
          <cell r="A251" t="str">
            <v>621.1P7</v>
          </cell>
          <cell r="B251" t="str">
            <v>3.6.6.4</v>
          </cell>
        </row>
        <row r="252">
          <cell r="A252" t="str">
            <v>621.2</v>
          </cell>
          <cell r="B252" t="str">
            <v>3.6.6.4.2</v>
          </cell>
        </row>
        <row r="253">
          <cell r="A253" t="str">
            <v>621.3</v>
          </cell>
          <cell r="B253" t="str">
            <v>3.6.6.4.3</v>
          </cell>
        </row>
        <row r="254">
          <cell r="A254" t="str">
            <v>621.4</v>
          </cell>
          <cell r="B254" t="str">
            <v xml:space="preserve"> 3.6.6.4.4</v>
          </cell>
        </row>
        <row r="255">
          <cell r="A255" t="str">
            <v>621.5</v>
          </cell>
          <cell r="B255" t="str">
            <v>3.6.6.5.5</v>
          </cell>
        </row>
        <row r="256">
          <cell r="A256" t="str">
            <v>621.5P</v>
          </cell>
          <cell r="B256" t="str">
            <v>3.6.6.4.5</v>
          </cell>
        </row>
        <row r="257">
          <cell r="A257" t="str">
            <v>621.6</v>
          </cell>
          <cell r="B257" t="str">
            <v xml:space="preserve"> 3.6.6.4.6 </v>
          </cell>
        </row>
        <row r="258">
          <cell r="A258" t="str">
            <v>621.7</v>
          </cell>
          <cell r="B258" t="str">
            <v>3.6.6.4</v>
          </cell>
        </row>
        <row r="259">
          <cell r="A259" t="str">
            <v>622.1</v>
          </cell>
          <cell r="B259" t="str">
            <v>3.6.6.5.1</v>
          </cell>
        </row>
        <row r="260">
          <cell r="A260" t="str">
            <v>622.2</v>
          </cell>
          <cell r="B260" t="str">
            <v>3.6.6.5.3</v>
          </cell>
        </row>
        <row r="261">
          <cell r="A261" t="str">
            <v>622.3</v>
          </cell>
          <cell r="B261" t="str">
            <v>3.6.6.5.2</v>
          </cell>
        </row>
        <row r="262">
          <cell r="A262" t="str">
            <v>622.4</v>
          </cell>
          <cell r="B262" t="str">
            <v>3.6.6.5.4 </v>
          </cell>
        </row>
        <row r="263">
          <cell r="A263" t="str">
            <v>622.5</v>
          </cell>
          <cell r="B263" t="str">
            <v>3.6.6.5.5</v>
          </cell>
        </row>
        <row r="264">
          <cell r="A264" t="str">
            <v>623.1</v>
          </cell>
          <cell r="B264" t="str">
            <v>3.6.6.8</v>
          </cell>
        </row>
        <row r="265">
          <cell r="A265" t="str">
            <v>623.2</v>
          </cell>
          <cell r="B265" t="str">
            <v>3.6.6.8</v>
          </cell>
        </row>
        <row r="266">
          <cell r="A266" t="str">
            <v>630.1</v>
          </cell>
          <cell r="B266" t="str">
            <v>3.6.6.6.8</v>
          </cell>
        </row>
        <row r="267">
          <cell r="A267" t="str">
            <v>630.1.5P</v>
          </cell>
          <cell r="B267" t="str">
            <v>3.3.6.10</v>
          </cell>
        </row>
        <row r="268">
          <cell r="A268" t="str">
            <v>630.2</v>
          </cell>
          <cell r="B268" t="str">
            <v>3.6.6.6.17</v>
          </cell>
        </row>
        <row r="269">
          <cell r="A269" t="str">
            <v>630.2P</v>
          </cell>
          <cell r="B269" t="str">
            <v> 3.3.6.10.2 </v>
          </cell>
        </row>
        <row r="270">
          <cell r="A270" t="str">
            <v>630.3</v>
          </cell>
          <cell r="B270" t="str">
            <v xml:space="preserve"> 3.6.6.6.26</v>
          </cell>
        </row>
        <row r="271">
          <cell r="A271" t="str">
            <v>630.4</v>
          </cell>
          <cell r="B271" t="str">
            <v xml:space="preserve">3.6.6.6.35 </v>
          </cell>
        </row>
        <row r="272">
          <cell r="A272" t="str">
            <v>630.4 P</v>
          </cell>
          <cell r="B272" t="str">
            <v>3.3.5.3.6</v>
          </cell>
        </row>
        <row r="273">
          <cell r="A273" t="str">
            <v>630.4 P</v>
          </cell>
          <cell r="B273" t="str">
            <v>3.6.6.6</v>
          </cell>
        </row>
        <row r="274">
          <cell r="A274" t="str">
            <v>630.4.1 P</v>
          </cell>
          <cell r="B274" t="str">
            <v>3.3.5.3.6</v>
          </cell>
        </row>
        <row r="275">
          <cell r="A275" t="str">
            <v>630.4.2 P</v>
          </cell>
          <cell r="B275" t="str">
            <v>3.6.6.21.2</v>
          </cell>
        </row>
        <row r="276">
          <cell r="A276" t="str">
            <v>630.5</v>
          </cell>
          <cell r="B276" t="str">
            <v>3.6.6.6.44</v>
          </cell>
        </row>
        <row r="277">
          <cell r="A277" t="str">
            <v>630.6</v>
          </cell>
          <cell r="B277" t="str">
            <v>3.6.6.6.46</v>
          </cell>
        </row>
        <row r="278">
          <cell r="A278" t="str">
            <v>630.7</v>
          </cell>
          <cell r="B278" t="str">
            <v>3.6.6.6.47</v>
          </cell>
        </row>
        <row r="279">
          <cell r="A279" t="str">
            <v>630.7 P</v>
          </cell>
          <cell r="B279" t="str">
            <v>3.6.6.6</v>
          </cell>
        </row>
        <row r="280">
          <cell r="A280" t="str">
            <v>6302P</v>
          </cell>
          <cell r="B280" t="str">
            <v>3.3.5.2</v>
          </cell>
        </row>
        <row r="281">
          <cell r="A281" t="str">
            <v>630P</v>
          </cell>
          <cell r="B281" t="str">
            <v>3.3.5.3.6</v>
          </cell>
        </row>
        <row r="282">
          <cell r="A282" t="str">
            <v>631.1</v>
          </cell>
          <cell r="B282" t="str">
            <v>3.6.6.21.2</v>
          </cell>
        </row>
        <row r="283">
          <cell r="A283" t="str">
            <v>631P</v>
          </cell>
          <cell r="B283" t="str">
            <v>3.6.6.21.2</v>
          </cell>
        </row>
        <row r="284">
          <cell r="A284" t="str">
            <v>631P</v>
          </cell>
          <cell r="B284" t="str">
            <v>3.6.6.21.2</v>
          </cell>
        </row>
        <row r="285">
          <cell r="A285" t="str">
            <v>632.1</v>
          </cell>
          <cell r="B285" t="str">
            <v>3.6.6.7.1</v>
          </cell>
        </row>
        <row r="286">
          <cell r="A286" t="str">
            <v>632.2</v>
          </cell>
          <cell r="B286" t="str">
            <v>3.6.6.7.2</v>
          </cell>
        </row>
        <row r="287">
          <cell r="A287" t="str">
            <v>632.2</v>
          </cell>
          <cell r="B287" t="str">
            <v>3.6.6.7</v>
          </cell>
        </row>
        <row r="288">
          <cell r="A288" t="str">
            <v>632.3</v>
          </cell>
          <cell r="B288" t="str">
            <v>3.6.6.7</v>
          </cell>
        </row>
        <row r="289">
          <cell r="A289" t="str">
            <v>632.4</v>
          </cell>
          <cell r="B289" t="str">
            <v>3.6.6.7</v>
          </cell>
        </row>
        <row r="290">
          <cell r="A290" t="str">
            <v>632P</v>
          </cell>
          <cell r="B290" t="str">
            <v>3.6.6.11</v>
          </cell>
        </row>
        <row r="291">
          <cell r="A291" t="str">
            <v>633.1</v>
          </cell>
          <cell r="B291" t="str">
            <v>3.6.6.7.2</v>
          </cell>
        </row>
        <row r="292">
          <cell r="A292" t="str">
            <v>633.3P</v>
          </cell>
          <cell r="B292" t="str">
            <v> 3.3.6.10.3 </v>
          </cell>
        </row>
        <row r="293">
          <cell r="A293" t="str">
            <v>640.1</v>
          </cell>
          <cell r="B293" t="str">
            <v>3.6.6.8.1 </v>
          </cell>
        </row>
        <row r="294">
          <cell r="A294" t="str">
            <v>640.1.1</v>
          </cell>
          <cell r="B294" t="str">
            <v>3.6.6.8.1 </v>
          </cell>
        </row>
        <row r="295">
          <cell r="A295" t="str">
            <v>640.1P</v>
          </cell>
          <cell r="B295" t="str">
            <v> 3.6.6.11</v>
          </cell>
        </row>
        <row r="296">
          <cell r="A296" t="str">
            <v>640.1P1</v>
          </cell>
          <cell r="B296" t="str">
            <v> 3.6.6.11.5</v>
          </cell>
        </row>
        <row r="297">
          <cell r="A297" t="str">
            <v>640.1P2</v>
          </cell>
          <cell r="B297" t="str">
            <v>3.6.6.11.3</v>
          </cell>
        </row>
        <row r="298">
          <cell r="A298" t="str">
            <v>640.2</v>
          </cell>
          <cell r="B298" t="str">
            <v> 3.6.6.8.2 </v>
          </cell>
        </row>
        <row r="299">
          <cell r="A299" t="str">
            <v>640.2</v>
          </cell>
          <cell r="B299" t="str">
            <v>3.6.6.11</v>
          </cell>
        </row>
        <row r="300">
          <cell r="A300" t="str">
            <v>640.3</v>
          </cell>
          <cell r="B300" t="str">
            <v> 3.6.6.8.3 </v>
          </cell>
        </row>
        <row r="301">
          <cell r="A301" t="str">
            <v>641.1</v>
          </cell>
          <cell r="B301" t="str">
            <v>3.6.6.9.1</v>
          </cell>
        </row>
        <row r="302">
          <cell r="A302" t="str">
            <v>641.1P</v>
          </cell>
          <cell r="B302" t="str">
            <v>3.6.6.9</v>
          </cell>
        </row>
        <row r="303">
          <cell r="A303" t="str">
            <v>641.2</v>
          </cell>
          <cell r="B303" t="str">
            <v>3.6.6.9</v>
          </cell>
        </row>
        <row r="304">
          <cell r="A304" t="str">
            <v>641P</v>
          </cell>
          <cell r="B304" t="str">
            <v>3.6.6.9</v>
          </cell>
        </row>
        <row r="305">
          <cell r="A305" t="str">
            <v>642.1</v>
          </cell>
          <cell r="B305" t="str">
            <v>3.6.6.10.1</v>
          </cell>
        </row>
        <row r="306">
          <cell r="A306" t="str">
            <v>642.2</v>
          </cell>
          <cell r="B306" t="str">
            <v>3.6.6.10.2</v>
          </cell>
        </row>
        <row r="307">
          <cell r="A307" t="str">
            <v>642P1</v>
          </cell>
          <cell r="B307" t="str">
            <v>3.6.6.10</v>
          </cell>
        </row>
        <row r="308">
          <cell r="A308" t="str">
            <v>642P2</v>
          </cell>
          <cell r="B308" t="str">
            <v>3.6.6.10</v>
          </cell>
        </row>
        <row r="309">
          <cell r="A309" t="str">
            <v>642P3</v>
          </cell>
          <cell r="B309" t="str">
            <v>3.6.6.10</v>
          </cell>
        </row>
        <row r="310">
          <cell r="A310" t="str">
            <v>650.1</v>
          </cell>
          <cell r="B310" t="str">
            <v>3.6.6.11.1</v>
          </cell>
        </row>
        <row r="311">
          <cell r="A311" t="str">
            <v>650.2</v>
          </cell>
          <cell r="B311" t="str">
            <v>3.6.6.11.2</v>
          </cell>
        </row>
        <row r="312">
          <cell r="A312" t="str">
            <v>650.3</v>
          </cell>
          <cell r="B312" t="str">
            <v>3.6.6.11.7</v>
          </cell>
        </row>
        <row r="313">
          <cell r="A313" t="str">
            <v>650.3 OTRO</v>
          </cell>
          <cell r="B313" t="str">
            <v>3.6.6.11.7</v>
          </cell>
        </row>
        <row r="314">
          <cell r="A314" t="str">
            <v>650.3P</v>
          </cell>
          <cell r="B314" t="str">
            <v>3.6.6.11</v>
          </cell>
        </row>
        <row r="315">
          <cell r="A315" t="str">
            <v>650.4</v>
          </cell>
          <cell r="B315" t="str">
            <v>3.6.6.11.6</v>
          </cell>
        </row>
        <row r="316">
          <cell r="A316" t="str">
            <v>650.5P</v>
          </cell>
          <cell r="B316" t="str">
            <v>3.6.9 </v>
          </cell>
        </row>
        <row r="317">
          <cell r="A317" t="str">
            <v>651.1P</v>
          </cell>
          <cell r="B317" t="str">
            <v>3.6.7.5</v>
          </cell>
        </row>
        <row r="318">
          <cell r="A318" t="str">
            <v>651.2P</v>
          </cell>
          <cell r="B318" t="str">
            <v>3.6.7.5.1</v>
          </cell>
        </row>
        <row r="319">
          <cell r="A319" t="str">
            <v>660.1</v>
          </cell>
          <cell r="B319" t="str">
            <v>3.6.6.12.9 </v>
          </cell>
        </row>
        <row r="320">
          <cell r="A320" t="str">
            <v>660.1</v>
          </cell>
          <cell r="B320" t="str">
            <v>3.6.6.12.7</v>
          </cell>
        </row>
        <row r="321">
          <cell r="A321" t="str">
            <v>660.2</v>
          </cell>
          <cell r="B321" t="str">
            <v>3.6.6.12.8</v>
          </cell>
        </row>
        <row r="322">
          <cell r="A322" t="str">
            <v>660.3</v>
          </cell>
          <cell r="B322" t="str">
            <v>3.6.6.12.9</v>
          </cell>
        </row>
        <row r="323">
          <cell r="A323" t="str">
            <v>661 OTRO</v>
          </cell>
          <cell r="B323" t="str">
            <v>3.6.6.13</v>
          </cell>
        </row>
        <row r="324">
          <cell r="A324" t="str">
            <v>661.1</v>
          </cell>
          <cell r="B324" t="str">
            <v>3.6.6.13.4</v>
          </cell>
        </row>
        <row r="325">
          <cell r="A325" t="str">
            <v>661.1.1</v>
          </cell>
          <cell r="B325" t="str">
            <v>3.6.6.13</v>
          </cell>
        </row>
        <row r="326">
          <cell r="A326" t="str">
            <v>661.1.2</v>
          </cell>
          <cell r="B326" t="str">
            <v>3.6.6.13</v>
          </cell>
        </row>
        <row r="327">
          <cell r="A327" t="str">
            <v>661.1P</v>
          </cell>
          <cell r="B327" t="str">
            <v>3.6.6.13</v>
          </cell>
        </row>
        <row r="328">
          <cell r="A328" t="str">
            <v>661.2</v>
          </cell>
          <cell r="B328" t="str">
            <v>3.6.6.13.20</v>
          </cell>
        </row>
        <row r="329">
          <cell r="A329" t="str">
            <v>661.3</v>
          </cell>
          <cell r="B329" t="str">
            <v> 3.6.6.13.4 </v>
          </cell>
        </row>
        <row r="330">
          <cell r="A330" t="str">
            <v>662.1</v>
          </cell>
          <cell r="B330" t="str">
            <v>3.3.14.19.1</v>
          </cell>
        </row>
        <row r="331">
          <cell r="A331" t="str">
            <v>662.2</v>
          </cell>
          <cell r="B331" t="str">
            <v>3.6.6.14</v>
          </cell>
        </row>
        <row r="332">
          <cell r="A332" t="str">
            <v>670.1</v>
          </cell>
          <cell r="B332" t="str">
            <v>3.6.6.15.2</v>
          </cell>
        </row>
        <row r="333">
          <cell r="A333" t="str">
            <v>670.1P</v>
          </cell>
          <cell r="B333" t="str">
            <v>3.6.6.15.2</v>
          </cell>
        </row>
        <row r="334">
          <cell r="A334" t="str">
            <v>670.2</v>
          </cell>
          <cell r="B334" t="str">
            <v>3.6.6.15.2</v>
          </cell>
        </row>
        <row r="335">
          <cell r="A335" t="str">
            <v>671.1</v>
          </cell>
          <cell r="B335" t="str">
            <v>3.6.6.16.1</v>
          </cell>
        </row>
        <row r="336">
          <cell r="A336" t="str">
            <v>671.2</v>
          </cell>
          <cell r="B336" t="str">
            <v> 3.6.6.16.8</v>
          </cell>
        </row>
        <row r="337">
          <cell r="A337" t="str">
            <v>672.1</v>
          </cell>
          <cell r="B337" t="str">
            <v>3.6.6.19.2</v>
          </cell>
        </row>
        <row r="338">
          <cell r="A338" t="str">
            <v>672.2</v>
          </cell>
          <cell r="B338" t="str">
            <v>3.6.6.19</v>
          </cell>
        </row>
        <row r="339">
          <cell r="A339" t="str">
            <v>673.1</v>
          </cell>
          <cell r="B339" t="str">
            <v>3.6.6.19.2</v>
          </cell>
        </row>
        <row r="340">
          <cell r="A340" t="str">
            <v>673.2</v>
          </cell>
          <cell r="B340" t="str">
            <v>3.6.8.1.2</v>
          </cell>
        </row>
        <row r="341">
          <cell r="A341" t="str">
            <v>673.2P</v>
          </cell>
          <cell r="B341" t="str">
            <v>3.6.8.1</v>
          </cell>
        </row>
        <row r="342">
          <cell r="A342" t="str">
            <v>673.3</v>
          </cell>
          <cell r="B342" t="str">
            <v>3.6.8.1.2</v>
          </cell>
        </row>
        <row r="343">
          <cell r="A343" t="str">
            <v>673.4P</v>
          </cell>
          <cell r="B343" t="str">
            <v>3.6.8.3.6</v>
          </cell>
        </row>
        <row r="344">
          <cell r="A344" t="str">
            <v>674.1</v>
          </cell>
          <cell r="B344" t="str">
            <v>3.6.6.20.1</v>
          </cell>
        </row>
        <row r="345">
          <cell r="A345" t="str">
            <v>674.1P</v>
          </cell>
          <cell r="B345" t="str">
            <v>3.6.6.20.1</v>
          </cell>
        </row>
        <row r="346">
          <cell r="A346" t="str">
            <v>674.2</v>
          </cell>
          <cell r="B346" t="str">
            <v>3.6.6.20.2</v>
          </cell>
        </row>
        <row r="347">
          <cell r="A347" t="str">
            <v>674P</v>
          </cell>
          <cell r="B347" t="str">
            <v> 3.6.6.14</v>
          </cell>
        </row>
        <row r="348">
          <cell r="A348" t="str">
            <v>675.1</v>
          </cell>
          <cell r="B348" t="str">
            <v> 3.6.8.2.6 </v>
          </cell>
        </row>
        <row r="349">
          <cell r="A349" t="str">
            <v>675.2</v>
          </cell>
          <cell r="B349" t="str">
            <v>3.6.4.2</v>
          </cell>
        </row>
        <row r="350">
          <cell r="A350" t="str">
            <v>675.3</v>
          </cell>
          <cell r="B350" t="str">
            <v>3.6.4.1.2</v>
          </cell>
        </row>
        <row r="351">
          <cell r="A351" t="str">
            <v>676.1</v>
          </cell>
          <cell r="B351" t="str">
            <v> 3.6.8.2.2 </v>
          </cell>
        </row>
        <row r="352">
          <cell r="A352" t="str">
            <v>680.1</v>
          </cell>
          <cell r="B352" t="str">
            <v>3.6.6.20.1</v>
          </cell>
        </row>
        <row r="353">
          <cell r="A353" t="str">
            <v>680.1P</v>
          </cell>
          <cell r="B353" t="str">
            <v>3.6.6.20.1 </v>
          </cell>
        </row>
        <row r="354">
          <cell r="A354" t="str">
            <v>680.2</v>
          </cell>
          <cell r="B354" t="str">
            <v>3.6.6.20.2</v>
          </cell>
        </row>
        <row r="355">
          <cell r="A355" t="str">
            <v>680.3</v>
          </cell>
          <cell r="B355" t="str">
            <v>3.6.6.20.3</v>
          </cell>
        </row>
        <row r="356">
          <cell r="A356" t="str">
            <v>680P</v>
          </cell>
          <cell r="B356" t="str">
            <v>3.3.11.3</v>
          </cell>
        </row>
        <row r="357">
          <cell r="A357" t="str">
            <v>681.1</v>
          </cell>
          <cell r="B357" t="str">
            <v xml:space="preserve">3.6.6.21.1  </v>
          </cell>
        </row>
        <row r="358">
          <cell r="A358" t="str">
            <v>681.1P</v>
          </cell>
          <cell r="B358" t="str">
            <v>3.6.6.21</v>
          </cell>
        </row>
        <row r="359">
          <cell r="A359" t="str">
            <v>681.2</v>
          </cell>
          <cell r="B359" t="str">
            <v>3.6.6.20.2</v>
          </cell>
        </row>
        <row r="360">
          <cell r="A360" t="str">
            <v>681.2P</v>
          </cell>
          <cell r="B360" t="str">
            <v>3.6.6.21</v>
          </cell>
        </row>
        <row r="361">
          <cell r="A361" t="str">
            <v>682.1</v>
          </cell>
          <cell r="B361" t="str">
            <v>3.2.7.5.3</v>
          </cell>
        </row>
        <row r="362">
          <cell r="A362" t="str">
            <v>682.1</v>
          </cell>
          <cell r="B362" t="str">
            <v>3.2.7.5.3</v>
          </cell>
        </row>
        <row r="363">
          <cell r="A363" t="str">
            <v>682P</v>
          </cell>
          <cell r="B363" t="str">
            <v>3.2.7.5</v>
          </cell>
        </row>
        <row r="364">
          <cell r="A364" t="str">
            <v>682P</v>
          </cell>
          <cell r="B364" t="str">
            <v>3,6,6,22,1</v>
          </cell>
        </row>
        <row r="365">
          <cell r="A365" t="str">
            <v>683P</v>
          </cell>
          <cell r="B365" t="str">
            <v> 3.6.6.14</v>
          </cell>
        </row>
        <row r="366">
          <cell r="A366" t="str">
            <v>690.1</v>
          </cell>
          <cell r="B366" t="str">
            <v>3.6.7.1.1</v>
          </cell>
        </row>
        <row r="367">
          <cell r="A367" t="str">
            <v>700.1</v>
          </cell>
          <cell r="B367" t="str">
            <v>3.6.7.1.1</v>
          </cell>
        </row>
        <row r="368">
          <cell r="A368" t="str">
            <v>700.2</v>
          </cell>
          <cell r="B368" t="str">
            <v>3.6.7.1.6</v>
          </cell>
        </row>
        <row r="369">
          <cell r="A369" t="str">
            <v>700.3</v>
          </cell>
          <cell r="B369" t="str">
            <v> 3.6.7.1.2</v>
          </cell>
        </row>
        <row r="370">
          <cell r="A370" t="str">
            <v>700.4</v>
          </cell>
          <cell r="B370" t="str">
            <v>3.6.7.1.6</v>
          </cell>
        </row>
        <row r="371">
          <cell r="A371" t="str">
            <v>700.5P</v>
          </cell>
          <cell r="B371" t="str">
            <v>3.6.7.1.6</v>
          </cell>
        </row>
        <row r="372">
          <cell r="A372" t="str">
            <v>700.6P</v>
          </cell>
          <cell r="B372" t="str">
            <v>3.6.7.1</v>
          </cell>
        </row>
        <row r="373">
          <cell r="A373" t="str">
            <v>700P</v>
          </cell>
          <cell r="B373" t="str">
            <v>3.6.7</v>
          </cell>
        </row>
        <row r="374">
          <cell r="A374" t="str">
            <v>701.1</v>
          </cell>
          <cell r="B374" t="str">
            <v>3.6.7.2.1</v>
          </cell>
        </row>
        <row r="375">
          <cell r="A375" t="str">
            <v>701.2P</v>
          </cell>
          <cell r="B375" t="str">
            <v>3.6.7.6</v>
          </cell>
        </row>
        <row r="376">
          <cell r="A376" t="str">
            <v>701P</v>
          </cell>
          <cell r="B376" t="str">
            <v>3.6.7.2</v>
          </cell>
        </row>
        <row r="377">
          <cell r="A377" t="str">
            <v>710.1</v>
          </cell>
          <cell r="B377" t="str">
            <v>3.6.7.3.13</v>
          </cell>
        </row>
        <row r="378">
          <cell r="A378" t="str">
            <v>710.1.1</v>
          </cell>
          <cell r="B378" t="str">
            <v>3.6.7.3.39</v>
          </cell>
        </row>
        <row r="379">
          <cell r="A379" t="str">
            <v>710.1.2</v>
          </cell>
          <cell r="B379" t="str">
            <v>3.6.7.3</v>
          </cell>
        </row>
        <row r="380">
          <cell r="A380" t="str">
            <v>710.1.3</v>
          </cell>
          <cell r="B380" t="str">
            <v>3.6.7.3</v>
          </cell>
        </row>
        <row r="381">
          <cell r="A381" t="str">
            <v>710.1.4</v>
          </cell>
          <cell r="B381" t="str">
            <v>3.6.7.3</v>
          </cell>
        </row>
        <row r="382">
          <cell r="A382" t="str">
            <v>710.1.5</v>
          </cell>
          <cell r="B382" t="str">
            <v>3.6.7.3</v>
          </cell>
        </row>
        <row r="383">
          <cell r="A383" t="str">
            <v>710.2</v>
          </cell>
          <cell r="B383" t="str">
            <v>3.6.7.3</v>
          </cell>
        </row>
        <row r="384">
          <cell r="A384" t="str">
            <v>710.2.1</v>
          </cell>
          <cell r="B384" t="str">
            <v>3.6.7.3</v>
          </cell>
        </row>
        <row r="385">
          <cell r="A385" t="str">
            <v>710.3</v>
          </cell>
          <cell r="B385" t="str">
            <v>3.6.7.3</v>
          </cell>
        </row>
        <row r="386">
          <cell r="A386" t="str">
            <v>710.4</v>
          </cell>
          <cell r="B386" t="str">
            <v>3.6.7.3</v>
          </cell>
        </row>
        <row r="387">
          <cell r="A387" t="str">
            <v>710.5</v>
          </cell>
          <cell r="B387" t="str">
            <v>3.6.7.3</v>
          </cell>
        </row>
        <row r="388">
          <cell r="A388" t="str">
            <v>720.1</v>
          </cell>
          <cell r="B388" t="str">
            <v>3.6.7.4.1</v>
          </cell>
        </row>
        <row r="389">
          <cell r="A389" t="str">
            <v>730.1</v>
          </cell>
          <cell r="B389" t="str">
            <v>3.6.7.5.1</v>
          </cell>
        </row>
        <row r="390">
          <cell r="A390" t="str">
            <v>730.2</v>
          </cell>
          <cell r="B390" t="str">
            <v>3.6.7.5.2</v>
          </cell>
        </row>
        <row r="391">
          <cell r="A391" t="str">
            <v>730.2</v>
          </cell>
          <cell r="B391" t="str">
            <v>3.6.7.5.2</v>
          </cell>
        </row>
        <row r="392">
          <cell r="A392" t="str">
            <v>730.3</v>
          </cell>
          <cell r="B392" t="str">
            <v>3.6.7.5.3</v>
          </cell>
        </row>
        <row r="393">
          <cell r="A393" t="str">
            <v>731.1</v>
          </cell>
          <cell r="B393" t="str">
            <v>3.6.6.21</v>
          </cell>
        </row>
        <row r="394">
          <cell r="A394" t="str">
            <v>740.1</v>
          </cell>
          <cell r="B394" t="str">
            <v>3.6.7.6.1</v>
          </cell>
        </row>
        <row r="395">
          <cell r="A395" t="str">
            <v>741.1</v>
          </cell>
          <cell r="B395" t="str">
            <v>3.6.7</v>
          </cell>
        </row>
        <row r="396">
          <cell r="A396" t="str">
            <v>741.1P1</v>
          </cell>
          <cell r="B396" t="str">
            <v>3.6.7</v>
          </cell>
        </row>
        <row r="397">
          <cell r="A397" t="str">
            <v>741.1P2</v>
          </cell>
          <cell r="B397" t="str">
            <v>3.6.7</v>
          </cell>
        </row>
        <row r="398">
          <cell r="A398" t="str">
            <v>741.1P3</v>
          </cell>
          <cell r="B398" t="str">
            <v>3.6.7</v>
          </cell>
        </row>
        <row r="399">
          <cell r="A399" t="str">
            <v>800.1</v>
          </cell>
          <cell r="B399" t="str">
            <v>3.6.9.1.4</v>
          </cell>
        </row>
        <row r="400">
          <cell r="A400" t="str">
            <v>800.2</v>
          </cell>
          <cell r="B400" t="str">
            <v>3.6.9.1.10</v>
          </cell>
        </row>
        <row r="401">
          <cell r="A401" t="str">
            <v>800.3</v>
          </cell>
          <cell r="B401" t="str">
            <v>3.6.9.1.6</v>
          </cell>
        </row>
        <row r="402">
          <cell r="A402" t="str">
            <v>800.4</v>
          </cell>
          <cell r="B402" t="str">
            <v>3.6.9.1.13</v>
          </cell>
        </row>
        <row r="403">
          <cell r="A403" t="str">
            <v>800P</v>
          </cell>
          <cell r="B403" t="str">
            <v>3.6.9.1.30</v>
          </cell>
        </row>
        <row r="404">
          <cell r="A404" t="str">
            <v>801.1</v>
          </cell>
          <cell r="B404" t="str">
            <v>3.6.1.2</v>
          </cell>
        </row>
        <row r="405">
          <cell r="A405" t="str">
            <v>801.2</v>
          </cell>
          <cell r="B405" t="str">
            <v>3.6.9.4.12</v>
          </cell>
        </row>
        <row r="406">
          <cell r="A406" t="str">
            <v>801.3</v>
          </cell>
          <cell r="B406" t="str">
            <v>3.6.9.4.12</v>
          </cell>
        </row>
        <row r="407">
          <cell r="A407" t="str">
            <v>801.4</v>
          </cell>
          <cell r="B407" t="str">
            <v>3.6.9.4.12</v>
          </cell>
        </row>
        <row r="408">
          <cell r="A408" t="str">
            <v>801.5</v>
          </cell>
          <cell r="B408" t="str">
            <v>3.6.9.4.8</v>
          </cell>
        </row>
        <row r="409">
          <cell r="A409" t="str">
            <v>801.6</v>
          </cell>
          <cell r="B409" t="str">
            <v>3.6.9.4.10</v>
          </cell>
        </row>
        <row r="410">
          <cell r="A410" t="str">
            <v>801.7</v>
          </cell>
          <cell r="B410" t="str">
            <v>3.6.9.4</v>
          </cell>
        </row>
        <row r="411">
          <cell r="A411" t="str">
            <v>810.1</v>
          </cell>
          <cell r="B411" t="str">
            <v>3.6.9.2.1</v>
          </cell>
        </row>
        <row r="412">
          <cell r="A412" t="str">
            <v>810.1P</v>
          </cell>
          <cell r="B412" t="str">
            <v> 3.6.9.2</v>
          </cell>
        </row>
        <row r="413">
          <cell r="A413" t="str">
            <v>810.2</v>
          </cell>
          <cell r="B413" t="str">
            <v>3.6.9.2.2</v>
          </cell>
        </row>
        <row r="414">
          <cell r="A414" t="str">
            <v>810.3</v>
          </cell>
          <cell r="B414" t="str">
            <v>3.2.9.1.1</v>
          </cell>
        </row>
        <row r="415">
          <cell r="A415" t="str">
            <v>811.1</v>
          </cell>
          <cell r="B415" t="str">
            <v>3.2.10.1</v>
          </cell>
        </row>
        <row r="416">
          <cell r="A416" t="str">
            <v>811.1P1</v>
          </cell>
          <cell r="B416" t="str">
            <v>3.2.10.1</v>
          </cell>
        </row>
        <row r="417">
          <cell r="A417" t="str">
            <v>811.1P10</v>
          </cell>
          <cell r="B417" t="str">
            <v>3.2.10.1</v>
          </cell>
        </row>
        <row r="418">
          <cell r="A418" t="str">
            <v>811.1P11</v>
          </cell>
          <cell r="B418" t="str">
            <v>3.2.10.1</v>
          </cell>
        </row>
        <row r="419">
          <cell r="A419" t="str">
            <v>811.1P12</v>
          </cell>
          <cell r="B419" t="str">
            <v>3.2.10.1</v>
          </cell>
        </row>
        <row r="420">
          <cell r="A420" t="str">
            <v>811.1P13</v>
          </cell>
          <cell r="B420" t="str">
            <v>3.2.10.1</v>
          </cell>
        </row>
        <row r="421">
          <cell r="A421" t="str">
            <v>811.1P14</v>
          </cell>
          <cell r="B421" t="str">
            <v>3.2.10.1</v>
          </cell>
        </row>
        <row r="422">
          <cell r="A422" t="str">
            <v>811.1P2</v>
          </cell>
          <cell r="B422" t="str">
            <v>3.2.10.1</v>
          </cell>
        </row>
        <row r="423">
          <cell r="A423" t="str">
            <v>811.1P3</v>
          </cell>
          <cell r="B423" t="str">
            <v>3.2.10.1</v>
          </cell>
        </row>
        <row r="424">
          <cell r="A424" t="str">
            <v>811.1P4</v>
          </cell>
          <cell r="B424" t="str">
            <v>3.2.10.1</v>
          </cell>
        </row>
        <row r="425">
          <cell r="A425" t="str">
            <v>811.1P5</v>
          </cell>
          <cell r="B425" t="str">
            <v>3.2.10.1</v>
          </cell>
        </row>
        <row r="426">
          <cell r="A426" t="str">
            <v>811.1P6</v>
          </cell>
          <cell r="B426" t="str">
            <v>3.2.10.1</v>
          </cell>
        </row>
        <row r="427">
          <cell r="A427" t="str">
            <v>811.1P7</v>
          </cell>
          <cell r="B427" t="str">
            <v>3.2.10.1</v>
          </cell>
        </row>
        <row r="428">
          <cell r="A428" t="str">
            <v>811.1P8</v>
          </cell>
          <cell r="B428" t="str">
            <v>3.2.10.1</v>
          </cell>
        </row>
        <row r="429">
          <cell r="A429" t="str">
            <v>811.1P9</v>
          </cell>
          <cell r="B429" t="str">
            <v>3.2.10.1</v>
          </cell>
        </row>
        <row r="430">
          <cell r="A430" t="str">
            <v>812.1</v>
          </cell>
          <cell r="B430" t="str">
            <v> 3.3.6.10.3 </v>
          </cell>
        </row>
        <row r="431">
          <cell r="A431" t="str">
            <v>815P</v>
          </cell>
          <cell r="B431" t="str">
            <v>3.2.10.3</v>
          </cell>
        </row>
        <row r="432">
          <cell r="A432" t="str">
            <v>820P1</v>
          </cell>
          <cell r="B432" t="str">
            <v>3,6,8,2,2</v>
          </cell>
        </row>
        <row r="433">
          <cell r="A433" t="str">
            <v>900.1</v>
          </cell>
          <cell r="B433" t="str">
            <v xml:space="preserve">3.6.9.3.1   </v>
          </cell>
        </row>
        <row r="434">
          <cell r="A434" t="str">
            <v>900.2</v>
          </cell>
          <cell r="B434" t="str">
            <v xml:space="preserve">3.6.9.3.1   </v>
          </cell>
        </row>
        <row r="435">
          <cell r="A435" t="str">
            <v>900.3</v>
          </cell>
          <cell r="B435" t="str">
            <v xml:space="preserve">3.6.9.3.1   </v>
          </cell>
        </row>
        <row r="436">
          <cell r="A436" t="str">
            <v>900.3P</v>
          </cell>
          <cell r="B436" t="str">
            <v xml:space="preserve">3.6.9.3.1   </v>
          </cell>
        </row>
        <row r="437">
          <cell r="A437" t="str">
            <v>900.4P</v>
          </cell>
          <cell r="B437" t="str">
            <v xml:space="preserve">3.6.9.3.1   </v>
          </cell>
        </row>
        <row r="438">
          <cell r="A438" t="str">
            <v>trinchos de madera</v>
          </cell>
          <cell r="B438" t="str">
            <v>3.2.7.5.1</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UADRO CONTROL"/>
      <sheetName val="ABL-519"/>
      <sheetName val="AEA-264"/>
      <sheetName val="AEA-944"/>
      <sheetName val="BEP-243"/>
      <sheetName val="BUD-209"/>
      <sheetName val="DUB-823"/>
      <sheetName val="DYT-026"/>
      <sheetName val="GPI 526"/>
      <sheetName val="HFB024"/>
      <sheetName val="HSJ-700"/>
      <sheetName val="ITA878"/>
      <sheetName val="JKC-583"/>
      <sheetName val="OAF853"/>
      <sheetName val="OXB-806"/>
      <sheetName val="PAJ825"/>
      <sheetName val="QFW-296"/>
      <sheetName val="QNA583"/>
      <sheetName val="SBG-021"/>
      <sheetName val="SDA-283"/>
      <sheetName val="SKG-419"/>
      <sheetName val="SUK-095"/>
      <sheetName val="SKJ452"/>
      <sheetName val="SNG_855"/>
      <sheetName val="SRC-847"/>
      <sheetName val="XKF-034"/>
      <sheetName val="XXJ617"/>
      <sheetName val="AEA- 264"/>
      <sheetName val="AEF-009"/>
      <sheetName val="SKG -419"/>
      <sheetName val="SVF-065"/>
      <sheetName val="TNE-078"/>
      <sheetName val="KFB-210"/>
      <sheetName val="GQK-096"/>
      <sheetName val="JVG-611"/>
      <sheetName val="ONG-534"/>
      <sheetName val="SUB-611"/>
      <sheetName val="XAB-669"/>
      <sheetName val="UPP-046"/>
      <sheetName val="UPP-044"/>
      <sheetName val="VEA 363"/>
      <sheetName val="VEA 374"/>
      <sheetName val="PALET DEL 21 FEB AL 5 MARZ"/>
      <sheetName val="Alcantarillas"/>
      <sheetName val="CUADRO_CONTROL1"/>
      <sheetName val="GPI_5261"/>
      <sheetName val="AEA-_2641"/>
      <sheetName val="SKG_-4191"/>
      <sheetName val="VEA_3631"/>
      <sheetName val="VEA_3741"/>
      <sheetName val="PALET_DEL_21_FEB_AL_5_MARZ1"/>
      <sheetName val="CUADRO_CONTROL"/>
      <sheetName val="GPI_526"/>
      <sheetName val="AEA-_264"/>
      <sheetName val="SKG_-419"/>
      <sheetName val="VEA_363"/>
      <sheetName val="VEA_374"/>
      <sheetName val="PALET_DEL_21_FEB_AL_5_MARZ"/>
      <sheetName val="CUADRO_CONTROL2"/>
      <sheetName val="GPI_5262"/>
      <sheetName val="AEA-_2642"/>
      <sheetName val="SKG_-4192"/>
      <sheetName val="VEA_3632"/>
      <sheetName val="VEA_3742"/>
      <sheetName val="PALET_DEL_21_FEB_AL_5_MARZ2"/>
      <sheetName val="CUADRO_CONTROL4"/>
      <sheetName val="GPI_5264"/>
      <sheetName val="AEA-_2644"/>
      <sheetName val="SKG_-4194"/>
      <sheetName val="VEA_3634"/>
      <sheetName val="VEA_3744"/>
      <sheetName val="PALET_DEL_21_FEB_AL_5_MARZ4"/>
      <sheetName val="CUADRO_CONTROL3"/>
      <sheetName val="GPI_5263"/>
      <sheetName val="AEA-_2643"/>
      <sheetName val="SKG_-4193"/>
      <sheetName val="VEA_3633"/>
      <sheetName val="VEA_3743"/>
      <sheetName val="PALET_DEL_21_FEB_AL_5_MARZ3"/>
      <sheetName val="formulario"/>
      <sheetName val="equipos"/>
      <sheetName val="MATERIALES"/>
      <sheetName val="ACARREO"/>
      <sheetName val="CUADBASI"/>
      <sheetName val="CONT_ADI"/>
      <sheetName val="Equipo"/>
      <sheetName val="otros"/>
      <sheetName val="FORMULA"/>
      <sheetName val="INV"/>
      <sheetName val="AASHTO"/>
      <sheetName val="presupuesto"/>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N Summary"/>
      <sheetName val="ABON Detail"/>
      <sheetName val="ABON Exclusions"/>
      <sheetName val="PREV.SHEET.LAST.PRINT"/>
      <sheetName val="Constants"/>
      <sheetName val="Macro1"/>
    </sheetNames>
    <sheetDataSet>
      <sheetData sheetId="0" refreshError="1"/>
      <sheetData sheetId="1" refreshError="1"/>
      <sheetData sheetId="2" refreshError="1"/>
      <sheetData sheetId="3" refreshError="1"/>
      <sheetData sheetId="4" refreshError="1">
        <row r="9">
          <cell r="B9">
            <v>39016.747021064817</v>
          </cell>
        </row>
        <row r="10">
          <cell r="B10">
            <v>75</v>
          </cell>
        </row>
      </sheetData>
      <sheetData sheetId="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PANET"/>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iseño"/>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SSUMPTIONS"/>
      <sheetName val="INPUT_TEMP"/>
      <sheetName val="W_REV"/>
      <sheetName val="W_OPEX"/>
      <sheetName val="W_CAPEX"/>
      <sheetName val="W_FUND"/>
      <sheetName val="W_EQUITY"/>
      <sheetName val="W_TAX_DEP"/>
      <sheetName val="W_TAX"/>
      <sheetName val="NOMINAL_CF_PESO"/>
      <sheetName val="NOM_IS&amp;BS_PESO"/>
      <sheetName val="NOM_IS&amp;BS_US$"/>
      <sheetName val="NOM_CF_US$"/>
      <sheetName val="ACQUISTION COSTS"/>
      <sheetName val="REAL_CF_US$"/>
      <sheetName val="SUMMARY"/>
      <sheetName val="Presentation"/>
      <sheetName val="AllCharts"/>
      <sheetName val="Historical Exchange Rate"/>
    </sheetNames>
    <sheetDataSet>
      <sheetData sheetId="0" refreshError="1">
        <row r="45">
          <cell r="G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 Capital Budget"/>
      <sheetName val="Sheet1"/>
      <sheetName val="REF - Listas"/>
    </sheetNames>
    <sheetDataSet>
      <sheetData sheetId="0">
        <row r="2">
          <cell r="E2" t="str">
            <v>A1-001</v>
          </cell>
        </row>
      </sheetData>
      <sheetData sheetId="1"/>
      <sheetData sheetId="2">
        <row r="4">
          <cell r="D4" t="str">
            <v>Administrative</v>
          </cell>
        </row>
        <row r="5">
          <cell r="D5" t="str">
            <v>Security</v>
          </cell>
        </row>
        <row r="6">
          <cell r="D6" t="str">
            <v>IT</v>
          </cell>
        </row>
        <row r="7">
          <cell r="D7" t="str">
            <v>Operations</v>
          </cell>
        </row>
        <row r="8">
          <cell r="D8" t="str">
            <v>Maintenance</v>
          </cell>
        </row>
        <row r="9">
          <cell r="D9" t="str">
            <v>Technical Services</v>
          </cell>
        </row>
        <row r="10">
          <cell r="D10" t="str">
            <v>Projects</v>
          </cell>
          <cell r="G10" t="str">
            <v>each</v>
          </cell>
        </row>
        <row r="11">
          <cell r="D11" t="str">
            <v>Investment</v>
          </cell>
          <cell r="G11" t="str">
            <v>global</v>
          </cell>
        </row>
        <row r="12">
          <cell r="D12" t="str">
            <v>Environmental</v>
          </cell>
          <cell r="G12" t="str">
            <v>hours</v>
          </cell>
        </row>
        <row r="13">
          <cell r="G13" t="str">
            <v>linear meter</v>
          </cell>
        </row>
        <row r="14">
          <cell r="G14" t="str">
            <v>kilometer</v>
          </cell>
        </row>
        <row r="15">
          <cell r="G15" t="str">
            <v>square meter (m2)</v>
          </cell>
        </row>
        <row r="16">
          <cell r="G16" t="str">
            <v>cubic meter (m3)</v>
          </cell>
        </row>
        <row r="17">
          <cell r="G17" t="str">
            <v>lot</v>
          </cell>
        </row>
        <row r="18">
          <cell r="G18" t="str">
            <v>hectares</v>
          </cell>
        </row>
        <row r="26">
          <cell r="B26" t="str">
            <v>Yes</v>
          </cell>
        </row>
        <row r="27">
          <cell r="B27" t="str">
            <v>No</v>
          </cell>
        </row>
        <row r="41">
          <cell r="B41" t="str">
            <v>Barranquilla Head Office</v>
          </cell>
        </row>
        <row r="42">
          <cell r="B42" t="str">
            <v>Jagua Mine</v>
          </cell>
        </row>
        <row r="43">
          <cell r="B43" t="str">
            <v>Calenturitas Mine</v>
          </cell>
        </row>
        <row r="44">
          <cell r="B44" t="str">
            <v>Rail</v>
          </cell>
        </row>
        <row r="45">
          <cell r="B45" t="str">
            <v>CMU</v>
          </cell>
        </row>
        <row r="46">
          <cell r="B46" t="str">
            <v>CET</v>
          </cell>
        </row>
        <row r="47">
          <cell r="B47" t="str">
            <v>Prodeco Port</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detalle de grupos"/>
      <sheetName val="PRECIOS PRODUCTOS"/>
      <sheetName val="CONTROL 1 "/>
      <sheetName val="SALARIOS"/>
      <sheetName val="COSTOS MANTENIMIENTO 2016 "/>
      <sheetName val="COSTOS MTTO 2017"/>
      <sheetName val="SALARIOS PERSONAL"/>
      <sheetName val="COSTO"/>
      <sheetName val="RESUMEN"/>
      <sheetName val="PLAZA LA PAZ COSTOS MTTO 2018 "/>
      <sheetName val="DON BOSCO REBOLO MTTO 2018"/>
      <sheetName val="GALAPA MUNDO FELI MTTO 2018 "/>
      <sheetName val="BARANOA COSTOS MTTO 2018"/>
      <sheetName val="SABANA GRANDE COSTOS MTTO 2018"/>
      <sheetName val="CANDELARIA MTTO 2018 "/>
      <sheetName val="CAMPO DE LA CRUZ MTTO 2018 "/>
      <sheetName val="SANTA LUCIA COSTOS MTTO 2018"/>
      <sheetName val="USIACURI MTTO 2018 "/>
      <sheetName val="MANATI MTTO 2018  "/>
      <sheetName val="tabla de Funguisidas e insec"/>
      <sheetName val="tabla de fertilizacion"/>
      <sheetName val="Hoja5"/>
      <sheetName val="Hoja1"/>
      <sheetName val="40%"/>
      <sheetName val="50%"/>
      <sheetName val="60%"/>
      <sheetName val="CONTROL DE COSTOS MANTENI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91">
          <cell r="D91">
            <v>22306992.326676123</v>
          </cell>
        </row>
      </sheetData>
      <sheetData sheetId="11">
        <row r="91">
          <cell r="D91">
            <v>11600950.4947591</v>
          </cell>
        </row>
      </sheetData>
      <sheetData sheetId="12">
        <row r="91">
          <cell r="D91">
            <v>12683686.418213205</v>
          </cell>
        </row>
      </sheetData>
      <sheetData sheetId="13">
        <row r="91">
          <cell r="D91">
            <v>74561019.419264346</v>
          </cell>
        </row>
      </sheetData>
      <sheetData sheetId="14">
        <row r="91">
          <cell r="D91">
            <v>59762949.630983718</v>
          </cell>
        </row>
      </sheetData>
      <sheetData sheetId="15">
        <row r="91">
          <cell r="D91">
            <v>8173960.1986628128</v>
          </cell>
        </row>
      </sheetData>
      <sheetData sheetId="16">
        <row r="91">
          <cell r="D91">
            <v>16569170.906458948</v>
          </cell>
        </row>
      </sheetData>
      <sheetData sheetId="17">
        <row r="91">
          <cell r="D91">
            <v>12343221.878502924</v>
          </cell>
        </row>
      </sheetData>
      <sheetData sheetId="18">
        <row r="91">
          <cell r="D91">
            <v>9289319.7330877706</v>
          </cell>
        </row>
      </sheetData>
      <sheetData sheetId="19">
        <row r="91">
          <cell r="D91">
            <v>12848178.131521123</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3)"/>
      <sheetName val="Design"/>
    </sheetNames>
    <sheetDataSet>
      <sheetData sheetId="0" refreshError="1"/>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ICOS"/>
      <sheetName val="deuda"/>
      <sheetName val="consumos"/>
    </sheetNames>
    <sheetDataSet>
      <sheetData sheetId="0" refreshError="1"/>
      <sheetData sheetId="1">
        <row r="1">
          <cell r="A1" t="str">
            <v>NIC</v>
          </cell>
          <cell r="B1" t="str">
            <v>DEUDA</v>
          </cell>
          <cell r="C1" t="str">
            <v>MESES</v>
          </cell>
        </row>
        <row r="2">
          <cell r="A2">
            <v>5001834</v>
          </cell>
          <cell r="B2">
            <v>540944</v>
          </cell>
          <cell r="C2">
            <v>52</v>
          </cell>
        </row>
        <row r="3">
          <cell r="A3">
            <v>5050279</v>
          </cell>
          <cell r="B3">
            <v>536171</v>
          </cell>
          <cell r="C3">
            <v>15</v>
          </cell>
        </row>
        <row r="4">
          <cell r="A4">
            <v>5051105</v>
          </cell>
          <cell r="B4">
            <v>4036031</v>
          </cell>
          <cell r="C4">
            <v>53</v>
          </cell>
        </row>
        <row r="5">
          <cell r="A5">
            <v>5055529</v>
          </cell>
          <cell r="B5">
            <v>505880</v>
          </cell>
          <cell r="C5">
            <v>2</v>
          </cell>
        </row>
        <row r="6">
          <cell r="A6">
            <v>5058930</v>
          </cell>
          <cell r="B6">
            <v>33150</v>
          </cell>
          <cell r="C6">
            <v>1</v>
          </cell>
        </row>
        <row r="7">
          <cell r="A7">
            <v>5058932</v>
          </cell>
          <cell r="B7">
            <v>23240</v>
          </cell>
          <cell r="C7">
            <v>1</v>
          </cell>
        </row>
        <row r="8">
          <cell r="A8">
            <v>5061094</v>
          </cell>
          <cell r="B8">
            <v>75160</v>
          </cell>
          <cell r="C8">
            <v>9</v>
          </cell>
        </row>
        <row r="9">
          <cell r="A9">
            <v>5062081</v>
          </cell>
          <cell r="B9">
            <v>24060</v>
          </cell>
          <cell r="C9">
            <v>1</v>
          </cell>
        </row>
        <row r="10">
          <cell r="A10">
            <v>5064546</v>
          </cell>
          <cell r="B10">
            <v>497830</v>
          </cell>
          <cell r="C10">
            <v>14</v>
          </cell>
        </row>
        <row r="11">
          <cell r="A11">
            <v>5069735</v>
          </cell>
          <cell r="B11">
            <v>2052115</v>
          </cell>
          <cell r="C11">
            <v>53</v>
          </cell>
        </row>
        <row r="12">
          <cell r="A12">
            <v>5070709</v>
          </cell>
          <cell r="B12">
            <v>175890</v>
          </cell>
          <cell r="C12">
            <v>6</v>
          </cell>
        </row>
        <row r="13">
          <cell r="A13">
            <v>5070720</v>
          </cell>
          <cell r="B13">
            <v>64320</v>
          </cell>
          <cell r="C13">
            <v>1</v>
          </cell>
        </row>
        <row r="14">
          <cell r="A14">
            <v>5070897</v>
          </cell>
          <cell r="B14">
            <v>309816</v>
          </cell>
          <cell r="C14">
            <v>17</v>
          </cell>
        </row>
        <row r="15">
          <cell r="A15">
            <v>5070927</v>
          </cell>
          <cell r="B15">
            <v>1815451</v>
          </cell>
          <cell r="C15">
            <v>41</v>
          </cell>
        </row>
        <row r="16">
          <cell r="A16">
            <v>5070970</v>
          </cell>
          <cell r="B16">
            <v>851507</v>
          </cell>
          <cell r="C16">
            <v>53</v>
          </cell>
        </row>
        <row r="17">
          <cell r="A17">
            <v>5071003</v>
          </cell>
          <cell r="B17">
            <v>84020</v>
          </cell>
          <cell r="C17">
            <v>2</v>
          </cell>
        </row>
        <row r="18">
          <cell r="A18">
            <v>5071025</v>
          </cell>
          <cell r="B18">
            <v>1979216</v>
          </cell>
          <cell r="C18">
            <v>15</v>
          </cell>
        </row>
        <row r="19">
          <cell r="A19">
            <v>5071074</v>
          </cell>
          <cell r="B19">
            <v>22100</v>
          </cell>
          <cell r="C19">
            <v>1</v>
          </cell>
        </row>
        <row r="20">
          <cell r="A20">
            <v>5071075</v>
          </cell>
          <cell r="B20">
            <v>25390</v>
          </cell>
          <cell r="C20">
            <v>1</v>
          </cell>
        </row>
        <row r="21">
          <cell r="A21">
            <v>5071121</v>
          </cell>
          <cell r="B21">
            <v>3200</v>
          </cell>
          <cell r="C21">
            <v>1</v>
          </cell>
        </row>
        <row r="22">
          <cell r="A22">
            <v>5071131</v>
          </cell>
          <cell r="B22">
            <v>54360</v>
          </cell>
          <cell r="C22">
            <v>8</v>
          </cell>
        </row>
        <row r="23">
          <cell r="A23">
            <v>5071140</v>
          </cell>
          <cell r="B23">
            <v>682940</v>
          </cell>
          <cell r="C23">
            <v>0</v>
          </cell>
        </row>
        <row r="24">
          <cell r="A24">
            <v>5071159</v>
          </cell>
          <cell r="B24">
            <v>909367</v>
          </cell>
          <cell r="C24">
            <v>33</v>
          </cell>
        </row>
        <row r="25">
          <cell r="A25">
            <v>5071170</v>
          </cell>
          <cell r="B25">
            <v>491380</v>
          </cell>
          <cell r="C25">
            <v>0</v>
          </cell>
        </row>
        <row r="26">
          <cell r="A26">
            <v>5071191</v>
          </cell>
          <cell r="B26">
            <v>8630</v>
          </cell>
          <cell r="C26">
            <v>1</v>
          </cell>
        </row>
        <row r="27">
          <cell r="A27">
            <v>5071208</v>
          </cell>
          <cell r="B27">
            <v>11450</v>
          </cell>
          <cell r="C27">
            <v>1</v>
          </cell>
        </row>
        <row r="28">
          <cell r="A28">
            <v>5071227</v>
          </cell>
          <cell r="B28">
            <v>37250</v>
          </cell>
          <cell r="C28">
            <v>2</v>
          </cell>
        </row>
        <row r="29">
          <cell r="A29">
            <v>5071260</v>
          </cell>
          <cell r="B29">
            <v>381440</v>
          </cell>
          <cell r="C29">
            <v>-1</v>
          </cell>
        </row>
        <row r="30">
          <cell r="A30">
            <v>5071302</v>
          </cell>
          <cell r="B30">
            <v>22020</v>
          </cell>
          <cell r="C30">
            <v>1</v>
          </cell>
        </row>
        <row r="31">
          <cell r="A31">
            <v>5071326</v>
          </cell>
          <cell r="B31">
            <v>6050</v>
          </cell>
          <cell r="C31">
            <v>1</v>
          </cell>
        </row>
        <row r="32">
          <cell r="A32">
            <v>5071333</v>
          </cell>
          <cell r="B32">
            <v>287340</v>
          </cell>
          <cell r="C32">
            <v>7</v>
          </cell>
        </row>
        <row r="33">
          <cell r="A33">
            <v>5071335</v>
          </cell>
          <cell r="B33">
            <v>24340</v>
          </cell>
          <cell r="C33">
            <v>1</v>
          </cell>
        </row>
        <row r="34">
          <cell r="A34">
            <v>5071341</v>
          </cell>
          <cell r="B34">
            <v>36670</v>
          </cell>
          <cell r="C34">
            <v>1</v>
          </cell>
        </row>
        <row r="35">
          <cell r="A35">
            <v>5071342</v>
          </cell>
          <cell r="B35">
            <v>838686</v>
          </cell>
          <cell r="C35">
            <v>52</v>
          </cell>
        </row>
        <row r="36">
          <cell r="A36">
            <v>5071349</v>
          </cell>
          <cell r="B36">
            <v>977974</v>
          </cell>
          <cell r="C36">
            <v>53</v>
          </cell>
        </row>
        <row r="37">
          <cell r="A37">
            <v>5071354</v>
          </cell>
          <cell r="B37">
            <v>44580</v>
          </cell>
          <cell r="C37">
            <v>1</v>
          </cell>
        </row>
        <row r="38">
          <cell r="A38">
            <v>5071361</v>
          </cell>
          <cell r="B38">
            <v>81000</v>
          </cell>
          <cell r="C38">
            <v>3</v>
          </cell>
        </row>
        <row r="39">
          <cell r="A39">
            <v>5071371</v>
          </cell>
          <cell r="B39">
            <v>1140351</v>
          </cell>
          <cell r="C39">
            <v>52</v>
          </cell>
        </row>
        <row r="40">
          <cell r="A40">
            <v>5071374</v>
          </cell>
          <cell r="B40">
            <v>11110</v>
          </cell>
          <cell r="C40">
            <v>1</v>
          </cell>
        </row>
        <row r="41">
          <cell r="A41">
            <v>5071379</v>
          </cell>
          <cell r="B41">
            <v>16660</v>
          </cell>
          <cell r="C41">
            <v>3</v>
          </cell>
        </row>
        <row r="42">
          <cell r="A42">
            <v>5071380</v>
          </cell>
          <cell r="B42">
            <v>32870</v>
          </cell>
          <cell r="C42">
            <v>2</v>
          </cell>
        </row>
        <row r="43">
          <cell r="A43">
            <v>5071382</v>
          </cell>
          <cell r="B43">
            <v>34620</v>
          </cell>
          <cell r="C43">
            <v>1</v>
          </cell>
        </row>
        <row r="44">
          <cell r="A44">
            <v>5071385</v>
          </cell>
          <cell r="B44">
            <v>146440</v>
          </cell>
          <cell r="C44">
            <v>3</v>
          </cell>
        </row>
        <row r="45">
          <cell r="A45">
            <v>5071386</v>
          </cell>
          <cell r="B45">
            <v>9640</v>
          </cell>
          <cell r="C45">
            <v>11</v>
          </cell>
        </row>
        <row r="46">
          <cell r="A46">
            <v>5071387</v>
          </cell>
          <cell r="B46">
            <v>67517</v>
          </cell>
          <cell r="C46">
            <v>15</v>
          </cell>
        </row>
        <row r="47">
          <cell r="A47">
            <v>5071388</v>
          </cell>
          <cell r="B47">
            <v>72610</v>
          </cell>
          <cell r="C47">
            <v>1</v>
          </cell>
        </row>
        <row r="48">
          <cell r="A48">
            <v>5071389</v>
          </cell>
          <cell r="B48">
            <v>1517691</v>
          </cell>
          <cell r="C48">
            <v>46</v>
          </cell>
        </row>
        <row r="49">
          <cell r="A49">
            <v>5071393</v>
          </cell>
          <cell r="B49">
            <v>288520</v>
          </cell>
          <cell r="C49">
            <v>11</v>
          </cell>
        </row>
        <row r="50">
          <cell r="A50">
            <v>5071396</v>
          </cell>
          <cell r="B50">
            <v>179870</v>
          </cell>
          <cell r="C50">
            <v>-1</v>
          </cell>
        </row>
        <row r="51">
          <cell r="A51">
            <v>5071401</v>
          </cell>
          <cell r="B51">
            <v>30404</v>
          </cell>
          <cell r="C51">
            <v>9</v>
          </cell>
        </row>
        <row r="52">
          <cell r="A52">
            <v>5071403</v>
          </cell>
          <cell r="B52">
            <v>1056686</v>
          </cell>
          <cell r="C52">
            <v>53</v>
          </cell>
        </row>
        <row r="53">
          <cell r="A53">
            <v>5071404</v>
          </cell>
          <cell r="B53">
            <v>613750</v>
          </cell>
          <cell r="C53">
            <v>6</v>
          </cell>
        </row>
        <row r="54">
          <cell r="A54">
            <v>5071406</v>
          </cell>
          <cell r="B54">
            <v>20600</v>
          </cell>
          <cell r="C54">
            <v>2</v>
          </cell>
        </row>
        <row r="55">
          <cell r="A55">
            <v>5071407</v>
          </cell>
          <cell r="B55">
            <v>14330</v>
          </cell>
          <cell r="C55">
            <v>1</v>
          </cell>
        </row>
        <row r="56">
          <cell r="A56">
            <v>5071413</v>
          </cell>
          <cell r="B56">
            <v>36670</v>
          </cell>
          <cell r="C56">
            <v>1</v>
          </cell>
        </row>
        <row r="57">
          <cell r="A57">
            <v>5071417</v>
          </cell>
          <cell r="B57">
            <v>18860</v>
          </cell>
          <cell r="C57">
            <v>1</v>
          </cell>
        </row>
        <row r="58">
          <cell r="A58">
            <v>5071427</v>
          </cell>
          <cell r="B58">
            <v>31560</v>
          </cell>
          <cell r="C58">
            <v>3</v>
          </cell>
        </row>
        <row r="59">
          <cell r="A59">
            <v>5071431</v>
          </cell>
          <cell r="B59">
            <v>34810</v>
          </cell>
          <cell r="C59">
            <v>2</v>
          </cell>
        </row>
        <row r="60">
          <cell r="A60">
            <v>5071737</v>
          </cell>
          <cell r="B60">
            <v>64130</v>
          </cell>
          <cell r="C60">
            <v>1</v>
          </cell>
        </row>
        <row r="61">
          <cell r="A61">
            <v>5071738</v>
          </cell>
          <cell r="B61">
            <v>102650</v>
          </cell>
          <cell r="C61">
            <v>3</v>
          </cell>
        </row>
        <row r="62">
          <cell r="A62">
            <v>5071739</v>
          </cell>
          <cell r="B62">
            <v>3822464</v>
          </cell>
          <cell r="C62">
            <v>38</v>
          </cell>
        </row>
        <row r="63">
          <cell r="A63">
            <v>5071740</v>
          </cell>
          <cell r="B63">
            <v>29010</v>
          </cell>
          <cell r="C63">
            <v>1</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N-001"/>
      <sheetName val="PRESUPUESTO OFICIAL SRN 001"/>
      <sheetName val="PRESUPUESTO LICITACIÓN SRN 001"/>
      <sheetName val="SRN-005"/>
      <sheetName val="PRESUPUESTO OFICIAL SRN005"/>
      <sheetName val="PRESUPUESTO LICITACIÓN  SRN005"/>
      <sheetName val="MEDIA"/>
      <sheetName val="PRESUPUESTO OFICIAL SRN002"/>
      <sheetName val="PRESUPUESTO LICITACIÓN SRN002"/>
      <sheetName val="Hoja1"/>
    </sheetNames>
    <sheetDataSet>
      <sheetData sheetId="0" refreshError="1"/>
      <sheetData sheetId="1" refreshError="1"/>
      <sheetData sheetId="2">
        <row r="8">
          <cell r="I8">
            <v>0.8</v>
          </cell>
        </row>
      </sheetData>
      <sheetData sheetId="3">
        <row r="3">
          <cell r="C3">
            <v>160496000000</v>
          </cell>
        </row>
      </sheetData>
      <sheetData sheetId="4" refreshError="1"/>
      <sheetData sheetId="5" refreshError="1"/>
      <sheetData sheetId="6" refreshError="1"/>
      <sheetData sheetId="7"/>
      <sheetData sheetId="8"/>
      <sheetData sheetId="9"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ESEL"/>
      <sheetName val="Budget per Chapter"/>
      <sheetName val="Unit Rates Summary"/>
      <sheetName val="Budget"/>
      <sheetName val="Budget Unit Cost (detailed)"/>
      <sheetName val="DataBase"/>
      <sheetName val="Cost Codes"/>
      <sheetName val="SUPPORT INFO--------&gt;"/>
      <sheetName val="CALENT. E.E"/>
      <sheetName val="C.I. Prodeco Cost Center Matrix"/>
      <sheetName val="Cover"/>
      <sheetName val="landSufAmorINGEOMINAS"/>
      <sheetName val="CARACTERIZACION"/>
      <sheetName val="VEHICLES"/>
      <sheetName val="tyres"/>
      <sheetName val="Water Tanq"/>
      <sheetName val="gen set"/>
      <sheetName val="survey equipm"/>
      <sheetName val="Dewatering"/>
      <sheetName val="Haul Roads"/>
      <sheetName val="Sed PONDS"/>
      <sheetName val="Cranes"/>
      <sheetName val="Maintenance_Coal handling"/>
      <sheetName val="AMBIENTAL"/>
      <sheetName val="DOZER"/>
      <sheetName val="executives"/>
      <sheetName val="Mine Security 06"/>
      <sheetName val="TV"/>
      <sheetName val="fuel"/>
      <sheetName val="fuel_gerardo"/>
      <sheetName val="CONSUMOS GASOLINA_NOV"/>
      <sheetName val="CONSU_DIESEL_NOV"/>
      <sheetName val="PRODECOfuelReal"/>
      <sheetName val="ACPM POR EQUIPO PRODECO"/>
      <sheetName val="internet Acces"/>
      <sheetName val="Medical Expenses"/>
      <sheetName val="ProtectiveClothing"/>
      <sheetName val="Safety_elements"/>
      <sheetName val="Personal transport"/>
      <sheetName val="avances Suelo"/>
      <sheetName val="DEPRECIACION2005"/>
      <sheetName val="Depreciation2004"/>
      <sheetName val="food&amp;cleaning"/>
      <sheetName val="POWER"/>
      <sheetName val="LOCATIVAS"/>
      <sheetName val="Forecast"/>
      <sheetName val="GENERAL EXPENSES"/>
      <sheetName val="TRM2005"/>
      <sheetName val="PREMISAS"/>
      <sheetName val="Variable Expenses"/>
      <sheetName val="Fixed Expenses"/>
      <sheetName val="Expense Element Format"/>
      <sheetName val="RESPONSABLES"/>
      <sheetName val="CMOPWM61"/>
      <sheetName val="CMOPCM61"/>
      <sheetName val="CMOPMM61"/>
      <sheetName val="CMTSM52"/>
      <sheetName val="Directos"/>
      <sheetName val="Temporales"/>
      <sheetName val="CMOPMM50"/>
      <sheetName val="CMMAMCPB"/>
      <sheetName val="CMTESM52"/>
      <sheetName val="CMTESM54"/>
      <sheetName val="CMTESM53"/>
      <sheetName val="CMSASM55"/>
      <sheetName val="CMSASM44"/>
      <sheetName val="CMSASM70"/>
      <sheetName val="CMMASM48"/>
      <sheetName val="CMOPCM40"/>
      <sheetName val="CMADAM42"/>
      <sheetName val="CMADAHM04"/>
      <sheetName val="CMSEHM45"/>
      <sheetName val="CMSEHM67"/>
      <sheetName val="CTOPTB62"/>
      <sheetName val="CMOPSM63"/>
      <sheetName val="CMSSSM58"/>
      <sheetName val="CMSISM60"/>
      <sheetName val="CMFIHM43"/>
      <sheetName val="COST CENTER MINE"/>
      <sheetName val="Expense Element Format (2)"/>
      <sheetName val="Datos del mes"/>
    </sheetNames>
    <sheetDataSet>
      <sheetData sheetId="0"/>
      <sheetData sheetId="1"/>
      <sheetData sheetId="2"/>
      <sheetData sheetId="3"/>
      <sheetData sheetId="4"/>
      <sheetData sheetId="5"/>
      <sheetData sheetId="6" refreshError="1">
        <row r="4">
          <cell r="B4" t="str">
            <v>10.10.10.10</v>
          </cell>
          <cell r="C4" t="str">
            <v>10 Waste Removal</v>
          </cell>
          <cell r="D4" t="str">
            <v>1010 Contractor Cost</v>
          </cell>
          <cell r="E4" t="str">
            <v>Contractor Cost</v>
          </cell>
          <cell r="F4" t="str">
            <v>Contractor Cost</v>
          </cell>
          <cell r="G4" t="str">
            <v>Cont. Cost:Fixed rate. Meteor. Interburden</v>
          </cell>
        </row>
        <row r="5">
          <cell r="B5" t="str">
            <v>10.10.10.11</v>
          </cell>
          <cell r="C5" t="str">
            <v>10 Waste Removal</v>
          </cell>
          <cell r="D5" t="str">
            <v>1010 Contractor Cost</v>
          </cell>
          <cell r="E5" t="str">
            <v>Contractor Cost</v>
          </cell>
          <cell r="F5" t="str">
            <v>Contractor Cost</v>
          </cell>
          <cell r="G5" t="str">
            <v>Fuel</v>
          </cell>
        </row>
        <row r="6">
          <cell r="B6" t="str">
            <v>10.10.10.12</v>
          </cell>
          <cell r="C6" t="str">
            <v>10 Waste Removal</v>
          </cell>
          <cell r="D6" t="str">
            <v>1010 Contractor Cost</v>
          </cell>
          <cell r="E6" t="str">
            <v>Contractor Cost</v>
          </cell>
          <cell r="F6" t="str">
            <v>Contractor Cost</v>
          </cell>
          <cell r="G6" t="str">
            <v>Lubrication</v>
          </cell>
        </row>
        <row r="7">
          <cell r="B7" t="str">
            <v>10.10.10.13</v>
          </cell>
          <cell r="C7" t="str">
            <v>10 Waste Removal</v>
          </cell>
          <cell r="D7" t="str">
            <v>1010 Contractor Cost</v>
          </cell>
          <cell r="E7" t="str">
            <v>Contractor Cost</v>
          </cell>
          <cell r="F7" t="str">
            <v>Contractor Cost</v>
          </cell>
          <cell r="G7" t="str">
            <v>Contractor Cost:Fixed rate Top Soil Removal</v>
          </cell>
        </row>
        <row r="8">
          <cell r="B8" t="str">
            <v>10.11.10.10</v>
          </cell>
          <cell r="C8" t="str">
            <v>10 Waste Removal</v>
          </cell>
          <cell r="D8" t="str">
            <v>1011 Equipment</v>
          </cell>
          <cell r="E8" t="str">
            <v>Equipment</v>
          </cell>
          <cell r="F8" t="str">
            <v>Equipment</v>
          </cell>
          <cell r="G8" t="str">
            <v>Maint: Spares</v>
          </cell>
        </row>
        <row r="9">
          <cell r="B9" t="str">
            <v>10.11.10.11</v>
          </cell>
          <cell r="C9" t="str">
            <v>10 Waste Removal</v>
          </cell>
          <cell r="D9" t="str">
            <v>1011 Equipment</v>
          </cell>
          <cell r="E9" t="str">
            <v>Equipment</v>
          </cell>
          <cell r="F9" t="str">
            <v>Equipment</v>
          </cell>
          <cell r="G9" t="str">
            <v>Maint: Labour/Services</v>
          </cell>
        </row>
        <row r="10">
          <cell r="B10" t="str">
            <v>10.11.10.12</v>
          </cell>
          <cell r="C10" t="str">
            <v>10 Waste Removal</v>
          </cell>
          <cell r="D10" t="str">
            <v>1011 Equipment</v>
          </cell>
          <cell r="E10" t="str">
            <v>Equipment</v>
          </cell>
          <cell r="F10" t="str">
            <v>Equipment</v>
          </cell>
          <cell r="G10" t="str">
            <v>Tyres</v>
          </cell>
        </row>
        <row r="11">
          <cell r="B11" t="str">
            <v>10.11.10.13</v>
          </cell>
          <cell r="C11" t="str">
            <v>10 Waste Removal</v>
          </cell>
          <cell r="D11" t="str">
            <v>1011 Equipment</v>
          </cell>
          <cell r="E11" t="str">
            <v>Equipment</v>
          </cell>
          <cell r="F11" t="str">
            <v>Equipment</v>
          </cell>
          <cell r="G11" t="str">
            <v>Fuel</v>
          </cell>
        </row>
        <row r="12">
          <cell r="B12" t="str">
            <v>10.11.10.14</v>
          </cell>
          <cell r="C12" t="str">
            <v>10 Waste Removal</v>
          </cell>
          <cell r="D12" t="str">
            <v>1011 Equipment</v>
          </cell>
          <cell r="E12" t="str">
            <v>Equipment</v>
          </cell>
          <cell r="F12" t="str">
            <v>Equipment</v>
          </cell>
          <cell r="G12" t="str">
            <v>Lubrication</v>
          </cell>
        </row>
        <row r="13">
          <cell r="B13" t="str">
            <v>10.11.10.15</v>
          </cell>
          <cell r="C13" t="str">
            <v>10 Waste Removal</v>
          </cell>
          <cell r="D13" t="str">
            <v>1011 Equipment</v>
          </cell>
          <cell r="E13" t="str">
            <v>Equipment</v>
          </cell>
          <cell r="F13" t="str">
            <v>Equipment</v>
          </cell>
          <cell r="G13" t="str">
            <v>Insurance</v>
          </cell>
        </row>
        <row r="14">
          <cell r="B14" t="str">
            <v>10.11.10.16</v>
          </cell>
          <cell r="C14" t="str">
            <v>10 Waste Removal</v>
          </cell>
          <cell r="D14" t="str">
            <v>1011 Equipment</v>
          </cell>
          <cell r="E14" t="str">
            <v>Equipment</v>
          </cell>
          <cell r="F14" t="str">
            <v>Equipment</v>
          </cell>
          <cell r="G14" t="str">
            <v>Other</v>
          </cell>
        </row>
        <row r="15">
          <cell r="B15" t="str">
            <v>10.11.10.17</v>
          </cell>
          <cell r="C15" t="str">
            <v>10 Waste Removal</v>
          </cell>
          <cell r="D15" t="str">
            <v>1011 Equipment</v>
          </cell>
          <cell r="E15" t="str">
            <v>Equipment</v>
          </cell>
          <cell r="F15" t="str">
            <v>Equipment</v>
          </cell>
          <cell r="G15" t="str">
            <v>Depreciation</v>
          </cell>
        </row>
        <row r="16">
          <cell r="B16" t="str">
            <v>10.12.10.10</v>
          </cell>
          <cell r="C16" t="str">
            <v>10 Waste Removal</v>
          </cell>
          <cell r="D16" t="str">
            <v>1012 Blasting</v>
          </cell>
          <cell r="E16" t="str">
            <v>Blasting</v>
          </cell>
          <cell r="F16" t="str">
            <v>Blasting</v>
          </cell>
          <cell r="G16" t="str">
            <v>Explosives</v>
          </cell>
        </row>
        <row r="17">
          <cell r="B17" t="str">
            <v>10.12.10.11</v>
          </cell>
          <cell r="C17" t="str">
            <v>10 Waste Removal</v>
          </cell>
          <cell r="D17" t="str">
            <v>1012 Blasting</v>
          </cell>
          <cell r="E17" t="str">
            <v>Blasting</v>
          </cell>
          <cell r="F17" t="str">
            <v>Blasting</v>
          </cell>
          <cell r="G17" t="str">
            <v>Emulsion</v>
          </cell>
        </row>
        <row r="18">
          <cell r="B18" t="str">
            <v>10.12.10.12</v>
          </cell>
          <cell r="C18" t="str">
            <v>10 Waste Removal</v>
          </cell>
          <cell r="D18" t="str">
            <v>1012 Blasting</v>
          </cell>
          <cell r="E18" t="str">
            <v>Blasting</v>
          </cell>
          <cell r="F18" t="str">
            <v>Blasting</v>
          </cell>
          <cell r="G18" t="str">
            <v>Anfo</v>
          </cell>
        </row>
        <row r="19">
          <cell r="B19" t="str">
            <v>10.12.10.13</v>
          </cell>
          <cell r="C19" t="str">
            <v>10 Waste Removal</v>
          </cell>
          <cell r="D19" t="str">
            <v>1012 Blasting</v>
          </cell>
          <cell r="E19" t="str">
            <v>Blasting</v>
          </cell>
          <cell r="F19" t="str">
            <v>Blasting</v>
          </cell>
          <cell r="G19" t="str">
            <v>Accessories</v>
          </cell>
        </row>
        <row r="20">
          <cell r="B20" t="str">
            <v>10.12.10.14</v>
          </cell>
          <cell r="C20" t="str">
            <v>10 Waste Removal</v>
          </cell>
          <cell r="D20" t="str">
            <v>1012 Blasting</v>
          </cell>
          <cell r="E20" t="str">
            <v>Blasting</v>
          </cell>
          <cell r="F20" t="str">
            <v>Blasting</v>
          </cell>
          <cell r="G20" t="str">
            <v>Crushed rock</v>
          </cell>
        </row>
        <row r="21">
          <cell r="B21" t="str">
            <v>10.12.10.15</v>
          </cell>
          <cell r="C21" t="str">
            <v>10 Waste Removal</v>
          </cell>
          <cell r="D21" t="str">
            <v>1012 Blasting</v>
          </cell>
          <cell r="E21" t="str">
            <v>Blasting</v>
          </cell>
          <cell r="F21" t="str">
            <v>Blasting</v>
          </cell>
          <cell r="G21" t="str">
            <v>Transport</v>
          </cell>
        </row>
        <row r="22">
          <cell r="B22" t="str">
            <v>10.12.10.16</v>
          </cell>
          <cell r="C22" t="str">
            <v>10 Waste Removal</v>
          </cell>
          <cell r="D22" t="str">
            <v>1012 Blasting</v>
          </cell>
          <cell r="E22" t="str">
            <v>Blasting</v>
          </cell>
          <cell r="F22" t="str">
            <v>Blasting</v>
          </cell>
          <cell r="G22" t="str">
            <v>Indumil</v>
          </cell>
        </row>
        <row r="23">
          <cell r="B23" t="str">
            <v>10.12.10.17</v>
          </cell>
          <cell r="C23" t="str">
            <v>10 Waste Removal</v>
          </cell>
          <cell r="D23" t="str">
            <v>1012 Blasting</v>
          </cell>
          <cell r="E23" t="str">
            <v>Blasting</v>
          </cell>
          <cell r="F23" t="str">
            <v>Blasting</v>
          </cell>
          <cell r="G23" t="str">
            <v>Security/Escort</v>
          </cell>
        </row>
        <row r="24">
          <cell r="B24" t="str">
            <v>11.10.10.10</v>
          </cell>
          <cell r="C24" t="str">
            <v>11 Coal Mining</v>
          </cell>
          <cell r="D24" t="str">
            <v>1110 Contractor Cost</v>
          </cell>
          <cell r="E24" t="str">
            <v>Contractor Cost</v>
          </cell>
          <cell r="F24" t="str">
            <v>Contractor Cost</v>
          </cell>
          <cell r="G24" t="str">
            <v>Contractor Cost: Fixed rate</v>
          </cell>
        </row>
        <row r="25">
          <cell r="B25" t="str">
            <v>11.10.10.11</v>
          </cell>
          <cell r="C25" t="str">
            <v>11 Coal Mining</v>
          </cell>
          <cell r="D25" t="str">
            <v>1110 Contractor Cost</v>
          </cell>
          <cell r="E25" t="str">
            <v>Contractor Cost</v>
          </cell>
          <cell r="F25" t="str">
            <v>Contractor Cost</v>
          </cell>
          <cell r="G25" t="str">
            <v>Fuel</v>
          </cell>
        </row>
        <row r="26">
          <cell r="B26" t="str">
            <v>11.10.10.12</v>
          </cell>
          <cell r="C26" t="str">
            <v>11 Coal Mining</v>
          </cell>
          <cell r="D26" t="str">
            <v>1110 Contractor Cost</v>
          </cell>
          <cell r="E26" t="str">
            <v>Contractor Cost</v>
          </cell>
          <cell r="F26" t="str">
            <v>Contractor Cost</v>
          </cell>
          <cell r="G26" t="str">
            <v>Lubrication</v>
          </cell>
        </row>
        <row r="27">
          <cell r="B27" t="str">
            <v>11.11.10.10</v>
          </cell>
          <cell r="C27" t="str">
            <v>11 Coal Mining</v>
          </cell>
          <cell r="D27" t="str">
            <v>1111 Equipment</v>
          </cell>
          <cell r="E27" t="str">
            <v>Equipment</v>
          </cell>
          <cell r="F27" t="str">
            <v>Equipment</v>
          </cell>
          <cell r="G27" t="str">
            <v>Maint: Spares</v>
          </cell>
        </row>
        <row r="28">
          <cell r="B28" t="str">
            <v>11.11.10.11</v>
          </cell>
          <cell r="C28" t="str">
            <v>11 Coal Mining</v>
          </cell>
          <cell r="D28" t="str">
            <v>1111 Equipment</v>
          </cell>
          <cell r="E28" t="str">
            <v>Equipment</v>
          </cell>
          <cell r="F28" t="str">
            <v>Equipment</v>
          </cell>
          <cell r="G28" t="str">
            <v>Maint: Labour/Services</v>
          </cell>
        </row>
        <row r="29">
          <cell r="B29" t="str">
            <v>11.11.10.12</v>
          </cell>
          <cell r="C29" t="str">
            <v>11 Coal Mining</v>
          </cell>
          <cell r="D29" t="str">
            <v>1111 Equipment</v>
          </cell>
          <cell r="E29" t="str">
            <v>Equipment</v>
          </cell>
          <cell r="F29" t="str">
            <v>Equipment</v>
          </cell>
          <cell r="G29" t="str">
            <v>Tyres</v>
          </cell>
        </row>
        <row r="30">
          <cell r="B30" t="str">
            <v>11.11.10.13</v>
          </cell>
          <cell r="C30" t="str">
            <v>11 Coal Mining</v>
          </cell>
          <cell r="D30" t="str">
            <v>1111 Equipment</v>
          </cell>
          <cell r="E30" t="str">
            <v>Equipment</v>
          </cell>
          <cell r="F30" t="str">
            <v>Equipment</v>
          </cell>
          <cell r="G30" t="str">
            <v>Fuel</v>
          </cell>
        </row>
        <row r="31">
          <cell r="B31" t="str">
            <v>11.11.10.14</v>
          </cell>
          <cell r="C31" t="str">
            <v>11 Coal Mining</v>
          </cell>
          <cell r="D31" t="str">
            <v>1111 Equipment</v>
          </cell>
          <cell r="E31" t="str">
            <v>Equipment</v>
          </cell>
          <cell r="F31" t="str">
            <v>Equipment</v>
          </cell>
          <cell r="G31" t="str">
            <v>Lubrication</v>
          </cell>
        </row>
        <row r="32">
          <cell r="B32" t="str">
            <v>11.11.10.15</v>
          </cell>
          <cell r="C32" t="str">
            <v>11 Coal Mining</v>
          </cell>
          <cell r="D32" t="str">
            <v>1111 Equipment</v>
          </cell>
          <cell r="E32" t="str">
            <v>Equipment</v>
          </cell>
          <cell r="F32" t="str">
            <v>Equipment</v>
          </cell>
          <cell r="G32" t="str">
            <v>Insurance</v>
          </cell>
        </row>
        <row r="33">
          <cell r="B33" t="str">
            <v>11.11.10.16</v>
          </cell>
          <cell r="C33" t="str">
            <v>11 Coal Mining</v>
          </cell>
          <cell r="D33" t="str">
            <v>1111 Equipment</v>
          </cell>
          <cell r="E33" t="str">
            <v>Equipment</v>
          </cell>
          <cell r="F33" t="str">
            <v>Equipment</v>
          </cell>
          <cell r="G33" t="str">
            <v>Other</v>
          </cell>
        </row>
        <row r="34">
          <cell r="B34" t="str">
            <v>11.11.10.17</v>
          </cell>
          <cell r="C34" t="str">
            <v>11 Coal Mining</v>
          </cell>
          <cell r="D34" t="str">
            <v>1111 Equipment</v>
          </cell>
          <cell r="E34" t="str">
            <v>Equipment</v>
          </cell>
          <cell r="F34" t="str">
            <v>Equipment</v>
          </cell>
          <cell r="G34" t="str">
            <v>Depreciation</v>
          </cell>
        </row>
        <row r="35">
          <cell r="B35" t="str">
            <v>11.11.10.18</v>
          </cell>
          <cell r="C35" t="str">
            <v>11 Coal Mining</v>
          </cell>
          <cell r="D35" t="str">
            <v>1111 Equipment</v>
          </cell>
          <cell r="E35" t="str">
            <v>Equipment</v>
          </cell>
          <cell r="F35" t="str">
            <v>Equipment</v>
          </cell>
          <cell r="G35" t="str">
            <v>Lighting Towers</v>
          </cell>
        </row>
        <row r="36">
          <cell r="B36" t="str">
            <v>11.11.10.19</v>
          </cell>
          <cell r="C36" t="str">
            <v>11 Coal Mining</v>
          </cell>
          <cell r="D36" t="str">
            <v>1111 Equipment</v>
          </cell>
          <cell r="E36" t="str">
            <v>Equipment</v>
          </cell>
          <cell r="F36" t="str">
            <v>Equipment</v>
          </cell>
          <cell r="G36" t="str">
            <v>Diesel</v>
          </cell>
        </row>
        <row r="37">
          <cell r="B37" t="str">
            <v>11.12</v>
          </cell>
          <cell r="C37" t="str">
            <v>11 Coal Mining</v>
          </cell>
          <cell r="D37" t="str">
            <v>1112 Blasting</v>
          </cell>
          <cell r="E37" t="str">
            <v>Blasting</v>
          </cell>
          <cell r="F37" t="str">
            <v>Blasting</v>
          </cell>
          <cell r="G37" t="str">
            <v>Blasting</v>
          </cell>
        </row>
        <row r="38">
          <cell r="B38" t="str">
            <v>12.10</v>
          </cell>
          <cell r="C38" t="str">
            <v>12 Support</v>
          </cell>
          <cell r="D38" t="str">
            <v>1210 Labour</v>
          </cell>
          <cell r="E38" t="str">
            <v>Labour</v>
          </cell>
          <cell r="F38" t="str">
            <v>Labour</v>
          </cell>
          <cell r="G38" t="str">
            <v>Labour</v>
          </cell>
        </row>
        <row r="39">
          <cell r="B39" t="str">
            <v>12.10.10</v>
          </cell>
          <cell r="C39" t="str">
            <v>12 Support</v>
          </cell>
          <cell r="D39" t="str">
            <v>1210 Labour</v>
          </cell>
          <cell r="E39" t="str">
            <v>Temporary Employees</v>
          </cell>
          <cell r="F39" t="str">
            <v>Temporary Employees</v>
          </cell>
          <cell r="G39" t="str">
            <v>Temporary Employees</v>
          </cell>
        </row>
        <row r="40">
          <cell r="B40" t="str">
            <v>12.11.10.10</v>
          </cell>
          <cell r="C40" t="str">
            <v>12 Support</v>
          </cell>
          <cell r="D40" t="str">
            <v>1211 Equipment</v>
          </cell>
          <cell r="E40" t="str">
            <v>Equipment</v>
          </cell>
          <cell r="F40" t="str">
            <v>Survey</v>
          </cell>
          <cell r="G40" t="str">
            <v>Vehicles</v>
          </cell>
        </row>
        <row r="41">
          <cell r="B41" t="str">
            <v>12.11.10.11</v>
          </cell>
          <cell r="C41" t="str">
            <v>12 Support</v>
          </cell>
          <cell r="D41" t="str">
            <v>1211 Equipment</v>
          </cell>
          <cell r="E41" t="str">
            <v>Equipment</v>
          </cell>
          <cell r="F41" t="str">
            <v>Survey</v>
          </cell>
          <cell r="G41" t="str">
            <v>Fuel</v>
          </cell>
        </row>
        <row r="42">
          <cell r="B42" t="str">
            <v>12.11.10.12</v>
          </cell>
          <cell r="C42" t="str">
            <v>12 Support</v>
          </cell>
          <cell r="D42" t="str">
            <v>1211 Equipment</v>
          </cell>
          <cell r="E42" t="str">
            <v>Equipment</v>
          </cell>
          <cell r="F42" t="str">
            <v>Survey</v>
          </cell>
          <cell r="G42" t="str">
            <v>Lubrication</v>
          </cell>
        </row>
        <row r="43">
          <cell r="B43" t="str">
            <v>12.11.10.13</v>
          </cell>
          <cell r="C43" t="str">
            <v>12 Support</v>
          </cell>
          <cell r="D43" t="str">
            <v>1211 Equipment</v>
          </cell>
          <cell r="E43" t="str">
            <v>Equipment</v>
          </cell>
          <cell r="F43" t="str">
            <v>Survey</v>
          </cell>
          <cell r="G43" t="str">
            <v>Survey equip</v>
          </cell>
        </row>
        <row r="44">
          <cell r="B44" t="str">
            <v>12.11.10.14</v>
          </cell>
          <cell r="C44" t="str">
            <v>12 Support</v>
          </cell>
          <cell r="D44" t="str">
            <v>1211 Equipment</v>
          </cell>
          <cell r="E44" t="str">
            <v>Equipment</v>
          </cell>
          <cell r="F44" t="str">
            <v>Survey</v>
          </cell>
          <cell r="G44" t="str">
            <v>Equip repairs</v>
          </cell>
        </row>
        <row r="45">
          <cell r="B45" t="str">
            <v>12.11.10.15</v>
          </cell>
          <cell r="C45" t="str">
            <v>12 Support</v>
          </cell>
          <cell r="D45" t="str">
            <v>1211 Equipment</v>
          </cell>
          <cell r="E45" t="str">
            <v>Equipment</v>
          </cell>
          <cell r="F45" t="str">
            <v>Survey</v>
          </cell>
          <cell r="G45" t="str">
            <v>Vehicle repairs</v>
          </cell>
        </row>
        <row r="46">
          <cell r="B46" t="str">
            <v>12.11.10.16</v>
          </cell>
          <cell r="C46" t="str">
            <v>12 Support</v>
          </cell>
          <cell r="D46" t="str">
            <v>1211 Equipment</v>
          </cell>
          <cell r="E46" t="str">
            <v>Equipment</v>
          </cell>
          <cell r="F46" t="str">
            <v>Survey</v>
          </cell>
          <cell r="G46" t="str">
            <v>Depreciation</v>
          </cell>
        </row>
        <row r="47">
          <cell r="B47" t="str">
            <v>12.11.11.10</v>
          </cell>
          <cell r="C47" t="str">
            <v>12 Support</v>
          </cell>
          <cell r="D47" t="str">
            <v>1211 Equipment</v>
          </cell>
          <cell r="E47" t="str">
            <v>Equipment</v>
          </cell>
          <cell r="F47" t="str">
            <v>Geology</v>
          </cell>
          <cell r="G47" t="str">
            <v>Vehicles</v>
          </cell>
        </row>
        <row r="48">
          <cell r="B48" t="str">
            <v>12.11.11.11</v>
          </cell>
          <cell r="C48" t="str">
            <v>12 Support</v>
          </cell>
          <cell r="D48" t="str">
            <v>1211 Equipment</v>
          </cell>
          <cell r="E48" t="str">
            <v>Equipment</v>
          </cell>
          <cell r="F48" t="str">
            <v>Geology</v>
          </cell>
          <cell r="G48" t="str">
            <v>Fuel</v>
          </cell>
        </row>
        <row r="49">
          <cell r="B49" t="str">
            <v>12.11.11.12</v>
          </cell>
          <cell r="C49" t="str">
            <v>12 Support</v>
          </cell>
          <cell r="D49" t="str">
            <v>1211 Equipment</v>
          </cell>
          <cell r="E49" t="str">
            <v>Equipment</v>
          </cell>
          <cell r="F49" t="str">
            <v>Geology</v>
          </cell>
          <cell r="G49" t="str">
            <v>Lubrication</v>
          </cell>
        </row>
        <row r="50">
          <cell r="B50" t="str">
            <v>12.11.11.13</v>
          </cell>
          <cell r="C50" t="str">
            <v>12 Support</v>
          </cell>
          <cell r="D50" t="str">
            <v>1211 Equipment</v>
          </cell>
          <cell r="E50" t="str">
            <v>Equipment</v>
          </cell>
          <cell r="F50" t="str">
            <v>Geology</v>
          </cell>
          <cell r="G50" t="str">
            <v>Equip Rental</v>
          </cell>
        </row>
        <row r="51">
          <cell r="B51" t="str">
            <v>12.11.11.14</v>
          </cell>
          <cell r="C51" t="str">
            <v>12 Support</v>
          </cell>
          <cell r="D51" t="str">
            <v>1211 Equipment</v>
          </cell>
          <cell r="E51" t="str">
            <v>Equipment</v>
          </cell>
          <cell r="F51" t="str">
            <v>Geology</v>
          </cell>
          <cell r="G51" t="str">
            <v>Equip repairs</v>
          </cell>
        </row>
        <row r="52">
          <cell r="B52" t="str">
            <v>12.11.11.15</v>
          </cell>
          <cell r="C52" t="str">
            <v>12 Support</v>
          </cell>
          <cell r="D52" t="str">
            <v>1211 Equipment</v>
          </cell>
          <cell r="E52" t="str">
            <v>Equipment</v>
          </cell>
          <cell r="F52" t="str">
            <v>Geology</v>
          </cell>
          <cell r="G52" t="str">
            <v>Vehicle repairs</v>
          </cell>
        </row>
        <row r="53">
          <cell r="B53" t="str">
            <v>12.11.11.16</v>
          </cell>
          <cell r="C53" t="str">
            <v>12 Support</v>
          </cell>
          <cell r="D53" t="str">
            <v>1211 Equipment</v>
          </cell>
          <cell r="E53" t="str">
            <v>Equipment</v>
          </cell>
          <cell r="F53" t="str">
            <v>Geology</v>
          </cell>
          <cell r="G53" t="str">
            <v>Depreciation</v>
          </cell>
        </row>
        <row r="54">
          <cell r="B54" t="str">
            <v>12.11.12.10</v>
          </cell>
          <cell r="C54" t="str">
            <v>12 Support</v>
          </cell>
          <cell r="D54" t="str">
            <v>1211 Equipment</v>
          </cell>
          <cell r="E54" t="str">
            <v>Equipment</v>
          </cell>
          <cell r="F54" t="str">
            <v>Coal Quality</v>
          </cell>
          <cell r="G54" t="str">
            <v>Vehicles</v>
          </cell>
        </row>
        <row r="55">
          <cell r="B55" t="str">
            <v>12.11.12.11</v>
          </cell>
          <cell r="C55" t="str">
            <v>12 Support</v>
          </cell>
          <cell r="D55" t="str">
            <v>1211 Equipment</v>
          </cell>
          <cell r="E55" t="str">
            <v>Equipment</v>
          </cell>
          <cell r="F55" t="str">
            <v>Coal Quality</v>
          </cell>
          <cell r="G55" t="str">
            <v>Fuel</v>
          </cell>
        </row>
        <row r="56">
          <cell r="B56" t="str">
            <v>12.11.12.12</v>
          </cell>
          <cell r="C56" t="str">
            <v>12 Support</v>
          </cell>
          <cell r="D56" t="str">
            <v>1211 Equipment</v>
          </cell>
          <cell r="E56" t="str">
            <v>Equipment</v>
          </cell>
          <cell r="F56" t="str">
            <v>Coal Quality</v>
          </cell>
          <cell r="G56" t="str">
            <v>Lubrication</v>
          </cell>
        </row>
        <row r="57">
          <cell r="B57" t="str">
            <v>12.11.12.13</v>
          </cell>
          <cell r="C57" t="str">
            <v>12 Support</v>
          </cell>
          <cell r="D57" t="str">
            <v>1211 Equipment</v>
          </cell>
          <cell r="E57" t="str">
            <v>Equipment</v>
          </cell>
          <cell r="F57" t="str">
            <v>Coal Quality</v>
          </cell>
          <cell r="G57" t="str">
            <v>Equip Rental</v>
          </cell>
        </row>
        <row r="58">
          <cell r="B58" t="str">
            <v>12.11.12.14</v>
          </cell>
          <cell r="C58" t="str">
            <v>12 Support</v>
          </cell>
          <cell r="D58" t="str">
            <v>1211 Equipment</v>
          </cell>
          <cell r="E58" t="str">
            <v>Equipment</v>
          </cell>
          <cell r="F58" t="str">
            <v>Coal Quality</v>
          </cell>
          <cell r="G58" t="str">
            <v>Equip repairs</v>
          </cell>
        </row>
        <row r="59">
          <cell r="B59" t="str">
            <v>12.11.12.15</v>
          </cell>
          <cell r="C59" t="str">
            <v>12 Support</v>
          </cell>
          <cell r="D59" t="str">
            <v>1211 Equipment</v>
          </cell>
          <cell r="E59" t="str">
            <v>Equipment</v>
          </cell>
          <cell r="F59" t="str">
            <v>Coal Quality</v>
          </cell>
          <cell r="G59" t="str">
            <v>Vehicle repairs</v>
          </cell>
        </row>
        <row r="60">
          <cell r="B60" t="str">
            <v>12.11.12.16</v>
          </cell>
          <cell r="C60" t="str">
            <v>12 Support</v>
          </cell>
          <cell r="D60" t="str">
            <v>1211 Equipment</v>
          </cell>
          <cell r="E60" t="str">
            <v>Equipment</v>
          </cell>
          <cell r="F60" t="str">
            <v>Coal Quality</v>
          </cell>
          <cell r="G60" t="str">
            <v>Depreciation</v>
          </cell>
        </row>
        <row r="61">
          <cell r="B61" t="str">
            <v>12.11.13.10</v>
          </cell>
          <cell r="C61" t="str">
            <v>12 Support</v>
          </cell>
          <cell r="D61" t="str">
            <v>1211 Equipment</v>
          </cell>
          <cell r="E61" t="str">
            <v>Equipment</v>
          </cell>
          <cell r="F61" t="str">
            <v>Mining Supervision</v>
          </cell>
          <cell r="G61" t="str">
            <v>Vehicles</v>
          </cell>
        </row>
        <row r="62">
          <cell r="B62" t="str">
            <v>12.11.13.11</v>
          </cell>
          <cell r="C62" t="str">
            <v>12 Support</v>
          </cell>
          <cell r="D62" t="str">
            <v>1211 Equipment</v>
          </cell>
          <cell r="E62" t="str">
            <v>Equipment</v>
          </cell>
          <cell r="F62" t="str">
            <v>Mining Supervision</v>
          </cell>
          <cell r="G62" t="str">
            <v>Fuel</v>
          </cell>
        </row>
        <row r="63">
          <cell r="B63" t="str">
            <v>12.11.13.12</v>
          </cell>
          <cell r="C63" t="str">
            <v>12 Support</v>
          </cell>
          <cell r="D63" t="str">
            <v>1211 Equipment</v>
          </cell>
          <cell r="E63" t="str">
            <v>Equipment</v>
          </cell>
          <cell r="F63" t="str">
            <v>Mining Supervision</v>
          </cell>
          <cell r="G63" t="str">
            <v>Lubrication</v>
          </cell>
        </row>
        <row r="64">
          <cell r="B64" t="str">
            <v>12.11.13.13</v>
          </cell>
          <cell r="C64" t="str">
            <v>12 Support</v>
          </cell>
          <cell r="D64" t="str">
            <v>1211 Equipment</v>
          </cell>
          <cell r="E64" t="str">
            <v>Equipment</v>
          </cell>
          <cell r="F64" t="str">
            <v>Mining Supervision</v>
          </cell>
          <cell r="G64" t="str">
            <v>Equip Rental</v>
          </cell>
        </row>
        <row r="65">
          <cell r="B65" t="str">
            <v>12.11.13.14</v>
          </cell>
          <cell r="C65" t="str">
            <v>12 Support</v>
          </cell>
          <cell r="D65" t="str">
            <v>1211 Equipment</v>
          </cell>
          <cell r="E65" t="str">
            <v>Equipment</v>
          </cell>
          <cell r="F65" t="str">
            <v>Mining Supervision</v>
          </cell>
          <cell r="G65" t="str">
            <v>Equip repairs</v>
          </cell>
        </row>
        <row r="66">
          <cell r="B66" t="str">
            <v>12.11.13.15</v>
          </cell>
          <cell r="C66" t="str">
            <v>12 Support</v>
          </cell>
          <cell r="D66" t="str">
            <v>1211 Equipment</v>
          </cell>
          <cell r="E66" t="str">
            <v>Equipment</v>
          </cell>
          <cell r="F66" t="str">
            <v>Mining Supervision</v>
          </cell>
          <cell r="G66" t="str">
            <v>Vehicle repairs</v>
          </cell>
        </row>
        <row r="67">
          <cell r="B67" t="str">
            <v>12.11.13.16</v>
          </cell>
          <cell r="C67" t="str">
            <v>12 Support</v>
          </cell>
          <cell r="D67" t="str">
            <v>1211 Equipment</v>
          </cell>
          <cell r="E67" t="str">
            <v>Equipment</v>
          </cell>
          <cell r="F67" t="str">
            <v>Mining Supervision</v>
          </cell>
          <cell r="G67" t="str">
            <v>Depreciation</v>
          </cell>
        </row>
        <row r="68">
          <cell r="B68" t="str">
            <v>12.11.14.10</v>
          </cell>
          <cell r="C68" t="str">
            <v>12 Support</v>
          </cell>
          <cell r="D68" t="str">
            <v>1211 Equipment</v>
          </cell>
          <cell r="E68" t="str">
            <v>Equipment</v>
          </cell>
          <cell r="F68" t="str">
            <v>Mine Planning</v>
          </cell>
          <cell r="G68" t="str">
            <v>Vehicles</v>
          </cell>
        </row>
        <row r="69">
          <cell r="B69" t="str">
            <v>12.11.14.11</v>
          </cell>
          <cell r="C69" t="str">
            <v>12 Support</v>
          </cell>
          <cell r="D69" t="str">
            <v>1211 Equipment</v>
          </cell>
          <cell r="E69" t="str">
            <v>Equipment</v>
          </cell>
          <cell r="F69" t="str">
            <v>Mine Planning</v>
          </cell>
          <cell r="G69" t="str">
            <v>Fuel</v>
          </cell>
        </row>
        <row r="70">
          <cell r="B70" t="str">
            <v>12.11.14.12</v>
          </cell>
          <cell r="C70" t="str">
            <v>12 Support</v>
          </cell>
          <cell r="D70" t="str">
            <v>1211 Equipment</v>
          </cell>
          <cell r="E70" t="str">
            <v>Equipment</v>
          </cell>
          <cell r="F70" t="str">
            <v>Mine Planning</v>
          </cell>
          <cell r="G70" t="str">
            <v>Lubrication</v>
          </cell>
        </row>
        <row r="71">
          <cell r="B71" t="str">
            <v>12.11.14.13</v>
          </cell>
          <cell r="C71" t="str">
            <v>12 Support</v>
          </cell>
          <cell r="D71" t="str">
            <v>1211 Equipment</v>
          </cell>
          <cell r="E71" t="str">
            <v>Equipment</v>
          </cell>
          <cell r="F71" t="str">
            <v>Mine Planning</v>
          </cell>
          <cell r="G71" t="str">
            <v>Equip Rental</v>
          </cell>
        </row>
        <row r="72">
          <cell r="B72" t="str">
            <v>12.11.14.14</v>
          </cell>
          <cell r="C72" t="str">
            <v>12 Support</v>
          </cell>
          <cell r="D72" t="str">
            <v>1211 Equipment</v>
          </cell>
          <cell r="E72" t="str">
            <v>Equipment</v>
          </cell>
          <cell r="F72" t="str">
            <v>Mine Planning</v>
          </cell>
          <cell r="G72" t="str">
            <v>Equip repairs</v>
          </cell>
        </row>
        <row r="73">
          <cell r="B73" t="str">
            <v>12.11.14.15</v>
          </cell>
          <cell r="C73" t="str">
            <v>12 Support</v>
          </cell>
          <cell r="D73" t="str">
            <v>1211 Equipment</v>
          </cell>
          <cell r="E73" t="str">
            <v>Equipment</v>
          </cell>
          <cell r="F73" t="str">
            <v>Mine Planning</v>
          </cell>
          <cell r="G73" t="str">
            <v>Vehicle repairs</v>
          </cell>
        </row>
        <row r="74">
          <cell r="B74" t="str">
            <v>12.11.14.16</v>
          </cell>
          <cell r="C74" t="str">
            <v>12 Support</v>
          </cell>
          <cell r="D74" t="str">
            <v>1211 Equipment</v>
          </cell>
          <cell r="E74" t="str">
            <v>Equipment</v>
          </cell>
          <cell r="F74" t="str">
            <v>Mine Planning</v>
          </cell>
          <cell r="G74" t="str">
            <v>Depreciation</v>
          </cell>
        </row>
        <row r="75">
          <cell r="B75" t="str">
            <v>12.11.15.10</v>
          </cell>
          <cell r="C75" t="str">
            <v>12 Support</v>
          </cell>
          <cell r="D75" t="str">
            <v>1211 Equipment</v>
          </cell>
          <cell r="E75" t="str">
            <v>Equipment</v>
          </cell>
          <cell r="F75" t="str">
            <v>Environmental</v>
          </cell>
          <cell r="G75" t="str">
            <v>Vehicles</v>
          </cell>
        </row>
        <row r="76">
          <cell r="B76" t="str">
            <v>12.11.15.11</v>
          </cell>
          <cell r="C76" t="str">
            <v>12 Support</v>
          </cell>
          <cell r="D76" t="str">
            <v>1211 Equipment</v>
          </cell>
          <cell r="E76" t="str">
            <v>Equipment</v>
          </cell>
          <cell r="F76" t="str">
            <v>Environmental</v>
          </cell>
          <cell r="G76" t="str">
            <v>Fuel</v>
          </cell>
        </row>
        <row r="77">
          <cell r="B77" t="str">
            <v>12.11.15.12</v>
          </cell>
          <cell r="C77" t="str">
            <v>12 Support</v>
          </cell>
          <cell r="D77" t="str">
            <v>1211 Equipment</v>
          </cell>
          <cell r="E77" t="str">
            <v>Equipment</v>
          </cell>
          <cell r="F77" t="str">
            <v>Environmental</v>
          </cell>
          <cell r="G77" t="str">
            <v>Lubrication</v>
          </cell>
        </row>
        <row r="78">
          <cell r="B78" t="str">
            <v>12.11.15.13</v>
          </cell>
          <cell r="C78" t="str">
            <v>12 Support</v>
          </cell>
          <cell r="D78" t="str">
            <v>1211 Equipment</v>
          </cell>
          <cell r="E78" t="str">
            <v>Equipment</v>
          </cell>
          <cell r="F78" t="str">
            <v>Environmental</v>
          </cell>
          <cell r="G78" t="str">
            <v>Equip Rental</v>
          </cell>
        </row>
        <row r="79">
          <cell r="B79" t="str">
            <v>12.11.15.14</v>
          </cell>
          <cell r="C79" t="str">
            <v>12 Support</v>
          </cell>
          <cell r="D79" t="str">
            <v>1211 Equipment</v>
          </cell>
          <cell r="E79" t="str">
            <v>Equipment</v>
          </cell>
          <cell r="F79" t="str">
            <v>Environmental</v>
          </cell>
          <cell r="G79" t="str">
            <v>Equip repairs</v>
          </cell>
        </row>
        <row r="80">
          <cell r="B80" t="str">
            <v>12.11.15.15</v>
          </cell>
          <cell r="C80" t="str">
            <v>12 Support</v>
          </cell>
          <cell r="D80" t="str">
            <v>1211 Equipment</v>
          </cell>
          <cell r="E80" t="str">
            <v>Equipment</v>
          </cell>
          <cell r="F80" t="str">
            <v>Environmental</v>
          </cell>
          <cell r="G80" t="str">
            <v>Vehicle repairs</v>
          </cell>
        </row>
        <row r="81">
          <cell r="B81" t="str">
            <v>12.11.15.16</v>
          </cell>
          <cell r="C81" t="str">
            <v>12 Support</v>
          </cell>
          <cell r="D81" t="str">
            <v>1211 Equipment</v>
          </cell>
          <cell r="E81" t="str">
            <v>Equipment</v>
          </cell>
          <cell r="F81" t="str">
            <v>Environmental</v>
          </cell>
          <cell r="G81" t="str">
            <v>Depreciation</v>
          </cell>
        </row>
        <row r="82">
          <cell r="B82" t="str">
            <v>12.11.16.10</v>
          </cell>
          <cell r="C82" t="str">
            <v>12 Support</v>
          </cell>
          <cell r="D82" t="str">
            <v>1211 Equipment</v>
          </cell>
          <cell r="E82" t="str">
            <v>Equipment</v>
          </cell>
          <cell r="F82" t="str">
            <v>Warehouse</v>
          </cell>
          <cell r="G82" t="str">
            <v>Vehicles</v>
          </cell>
        </row>
        <row r="83">
          <cell r="B83" t="str">
            <v>12.11.16.11</v>
          </cell>
          <cell r="C83" t="str">
            <v>12 Support</v>
          </cell>
          <cell r="D83" t="str">
            <v>1211 Equipment</v>
          </cell>
          <cell r="E83" t="str">
            <v>Equipment</v>
          </cell>
          <cell r="F83" t="str">
            <v>Warehouse</v>
          </cell>
          <cell r="G83" t="str">
            <v>Fuel</v>
          </cell>
        </row>
        <row r="84">
          <cell r="B84" t="str">
            <v>12.11.16.12</v>
          </cell>
          <cell r="C84" t="str">
            <v>12 Support</v>
          </cell>
          <cell r="D84" t="str">
            <v>1211 Equipment</v>
          </cell>
          <cell r="E84" t="str">
            <v>Equipment</v>
          </cell>
          <cell r="F84" t="str">
            <v>Warehouse</v>
          </cell>
          <cell r="G84" t="str">
            <v>Lubrication</v>
          </cell>
        </row>
        <row r="85">
          <cell r="B85" t="str">
            <v>12.11.16.13</v>
          </cell>
          <cell r="C85" t="str">
            <v>12 Support</v>
          </cell>
          <cell r="D85" t="str">
            <v>1211 Equipment</v>
          </cell>
          <cell r="E85" t="str">
            <v>Equipment</v>
          </cell>
          <cell r="F85" t="str">
            <v>Warehouse</v>
          </cell>
          <cell r="G85" t="str">
            <v>Equip Rental</v>
          </cell>
        </row>
        <row r="86">
          <cell r="B86" t="str">
            <v>12.11.16.14</v>
          </cell>
          <cell r="C86" t="str">
            <v>12 Support</v>
          </cell>
          <cell r="D86" t="str">
            <v>1211 Equipment</v>
          </cell>
          <cell r="E86" t="str">
            <v>Equipment</v>
          </cell>
          <cell r="F86" t="str">
            <v>Warehouse</v>
          </cell>
          <cell r="G86" t="str">
            <v>Equip repairs</v>
          </cell>
        </row>
        <row r="87">
          <cell r="B87" t="str">
            <v>12.11.16.15</v>
          </cell>
          <cell r="C87" t="str">
            <v>12 Support</v>
          </cell>
          <cell r="D87" t="str">
            <v>1211 Equipment</v>
          </cell>
          <cell r="E87" t="str">
            <v>Equipment</v>
          </cell>
          <cell r="F87" t="str">
            <v>Warehouse</v>
          </cell>
          <cell r="G87" t="str">
            <v>Vehicle repairs</v>
          </cell>
        </row>
        <row r="88">
          <cell r="B88" t="str">
            <v>12.11.16.16</v>
          </cell>
          <cell r="C88" t="str">
            <v>12 Support</v>
          </cell>
          <cell r="D88" t="str">
            <v>1211 Equipment</v>
          </cell>
          <cell r="E88" t="str">
            <v>Equipment</v>
          </cell>
          <cell r="F88" t="str">
            <v>Warehouse</v>
          </cell>
          <cell r="G88" t="str">
            <v>Depreciation</v>
          </cell>
        </row>
        <row r="89">
          <cell r="B89" t="str">
            <v>12.11.17.10</v>
          </cell>
          <cell r="C89" t="str">
            <v>12 Support</v>
          </cell>
          <cell r="D89" t="str">
            <v>1211 Equipment</v>
          </cell>
          <cell r="E89" t="str">
            <v>Equipment</v>
          </cell>
          <cell r="F89" t="str">
            <v>Maintenance</v>
          </cell>
          <cell r="G89" t="str">
            <v>Vehicles</v>
          </cell>
        </row>
        <row r="90">
          <cell r="B90" t="str">
            <v>12.11.17.11</v>
          </cell>
          <cell r="C90" t="str">
            <v>12 Support</v>
          </cell>
          <cell r="D90" t="str">
            <v>1211 Equipment</v>
          </cell>
          <cell r="E90" t="str">
            <v>Equipment</v>
          </cell>
          <cell r="F90" t="str">
            <v>Maintenance</v>
          </cell>
          <cell r="G90" t="str">
            <v>Fuel</v>
          </cell>
        </row>
        <row r="91">
          <cell r="B91" t="str">
            <v>12.11.17.12</v>
          </cell>
          <cell r="C91" t="str">
            <v>12 Support</v>
          </cell>
          <cell r="D91" t="str">
            <v>1211 Equipment</v>
          </cell>
          <cell r="E91" t="str">
            <v>Equipment</v>
          </cell>
          <cell r="F91" t="str">
            <v>Maintenance</v>
          </cell>
          <cell r="G91" t="str">
            <v>Lubrication</v>
          </cell>
        </row>
        <row r="92">
          <cell r="B92" t="str">
            <v>12.11.17.13</v>
          </cell>
          <cell r="C92" t="str">
            <v>12 Support</v>
          </cell>
          <cell r="D92" t="str">
            <v>1211 Equipment</v>
          </cell>
          <cell r="E92" t="str">
            <v>Equipment</v>
          </cell>
          <cell r="F92" t="str">
            <v>Maintenance</v>
          </cell>
          <cell r="G92" t="str">
            <v>Equip Rental - Small Tools</v>
          </cell>
        </row>
        <row r="93">
          <cell r="B93" t="str">
            <v>12.11.17.14</v>
          </cell>
          <cell r="C93" t="str">
            <v>12 Support</v>
          </cell>
          <cell r="D93" t="str">
            <v>1211 Equipment</v>
          </cell>
          <cell r="E93" t="str">
            <v>Equipment</v>
          </cell>
          <cell r="F93" t="str">
            <v>Maintenance</v>
          </cell>
          <cell r="G93" t="str">
            <v>Equip repairs</v>
          </cell>
        </row>
        <row r="94">
          <cell r="B94" t="str">
            <v>12.11.17.15</v>
          </cell>
          <cell r="C94" t="str">
            <v>12 Support</v>
          </cell>
          <cell r="D94" t="str">
            <v>1211 Equipment</v>
          </cell>
          <cell r="E94" t="str">
            <v>Equipment</v>
          </cell>
          <cell r="F94" t="str">
            <v>Maintenance</v>
          </cell>
          <cell r="G94" t="str">
            <v>Vehicle repairs</v>
          </cell>
        </row>
        <row r="95">
          <cell r="B95" t="str">
            <v>12.11.17.16</v>
          </cell>
          <cell r="C95" t="str">
            <v>12 Support</v>
          </cell>
          <cell r="D95" t="str">
            <v>1211 Equipment</v>
          </cell>
          <cell r="E95" t="str">
            <v>Equipment</v>
          </cell>
          <cell r="F95" t="str">
            <v>Maintenance</v>
          </cell>
          <cell r="G95" t="str">
            <v>Depreciation</v>
          </cell>
        </row>
        <row r="96">
          <cell r="B96" t="str">
            <v>12.11.18.10</v>
          </cell>
          <cell r="C96" t="str">
            <v>12 Support</v>
          </cell>
          <cell r="D96" t="str">
            <v>1211 Equipment</v>
          </cell>
          <cell r="E96" t="str">
            <v>Equipment</v>
          </cell>
          <cell r="F96" t="str">
            <v>Infrastructure(Roads etc)</v>
          </cell>
          <cell r="G96" t="str">
            <v>Vehicles</v>
          </cell>
        </row>
        <row r="97">
          <cell r="B97" t="str">
            <v>12.11.18.11</v>
          </cell>
          <cell r="C97" t="str">
            <v>12 Support</v>
          </cell>
          <cell r="D97" t="str">
            <v>1211 Equipment</v>
          </cell>
          <cell r="E97" t="str">
            <v>Equipment</v>
          </cell>
          <cell r="F97" t="str">
            <v>Infrastructure(Roads etc)</v>
          </cell>
          <cell r="G97" t="str">
            <v>Fuel</v>
          </cell>
        </row>
        <row r="98">
          <cell r="B98" t="str">
            <v>12.11.18.12</v>
          </cell>
          <cell r="C98" t="str">
            <v>12 Support</v>
          </cell>
          <cell r="D98" t="str">
            <v>1211 Equipment</v>
          </cell>
          <cell r="E98" t="str">
            <v>Equipment</v>
          </cell>
          <cell r="F98" t="str">
            <v>Infrastructure(Roads etc)</v>
          </cell>
          <cell r="G98" t="str">
            <v>Lubrication</v>
          </cell>
        </row>
        <row r="99">
          <cell r="B99" t="str">
            <v>12.11.18.13</v>
          </cell>
          <cell r="C99" t="str">
            <v>12 Support</v>
          </cell>
          <cell r="D99" t="str">
            <v>1211 Equipment</v>
          </cell>
          <cell r="E99" t="str">
            <v>Equipment</v>
          </cell>
          <cell r="F99" t="str">
            <v>Infrastructure(Roads etc)</v>
          </cell>
          <cell r="G99" t="str">
            <v>Equip Rental</v>
          </cell>
        </row>
        <row r="100">
          <cell r="B100" t="str">
            <v>12.11.18.14</v>
          </cell>
          <cell r="C100" t="str">
            <v>12 Support</v>
          </cell>
          <cell r="D100" t="str">
            <v>1211 Equipment</v>
          </cell>
          <cell r="E100" t="str">
            <v>Equipment</v>
          </cell>
          <cell r="F100" t="str">
            <v>Infrastructure(Roads etc)</v>
          </cell>
          <cell r="G100" t="str">
            <v>Equip repairs</v>
          </cell>
        </row>
        <row r="101">
          <cell r="B101" t="str">
            <v>12.11.18.15</v>
          </cell>
          <cell r="C101" t="str">
            <v>12 Support</v>
          </cell>
          <cell r="D101" t="str">
            <v>1211 Equipment</v>
          </cell>
          <cell r="E101" t="str">
            <v>Equipment</v>
          </cell>
          <cell r="F101" t="str">
            <v>Infrastructure(Roads etc)</v>
          </cell>
          <cell r="G101" t="str">
            <v>Vehicle repairs</v>
          </cell>
        </row>
        <row r="102">
          <cell r="B102" t="str">
            <v>12.11.18.16</v>
          </cell>
          <cell r="C102" t="str">
            <v>12 Support</v>
          </cell>
          <cell r="D102" t="str">
            <v>1211 Equipment</v>
          </cell>
          <cell r="E102" t="str">
            <v>Equipment</v>
          </cell>
          <cell r="F102" t="str">
            <v>Infrastructure(Roads etc)</v>
          </cell>
          <cell r="G102" t="str">
            <v>Depreciation</v>
          </cell>
        </row>
        <row r="103">
          <cell r="B103" t="str">
            <v>12.11.18.17</v>
          </cell>
          <cell r="C103" t="str">
            <v>12 Support</v>
          </cell>
          <cell r="D103" t="str">
            <v>1211 Equipment</v>
          </cell>
          <cell r="E103" t="str">
            <v>Equipment</v>
          </cell>
          <cell r="F103" t="str">
            <v>Infrastructure(Roads etc)</v>
          </cell>
          <cell r="G103" t="str">
            <v>Dozer</v>
          </cell>
        </row>
        <row r="104">
          <cell r="B104" t="str">
            <v>12.11.18.18</v>
          </cell>
          <cell r="C104" t="str">
            <v>12 Support</v>
          </cell>
          <cell r="D104" t="str">
            <v>1211 Equipment</v>
          </cell>
          <cell r="E104" t="str">
            <v>Equipment</v>
          </cell>
          <cell r="F104" t="str">
            <v>Infrastructure(Roads etc)</v>
          </cell>
          <cell r="G104" t="str">
            <v>Diesel</v>
          </cell>
        </row>
        <row r="105">
          <cell r="B105" t="str">
            <v>12.11.19.10</v>
          </cell>
          <cell r="C105" t="str">
            <v>12 Support</v>
          </cell>
          <cell r="D105" t="str">
            <v>1211 Equipment</v>
          </cell>
          <cell r="E105" t="str">
            <v>Equipment</v>
          </cell>
          <cell r="F105" t="str">
            <v>Dewatering/Pit Pumping/Drainage</v>
          </cell>
          <cell r="G105" t="str">
            <v>Vehicles</v>
          </cell>
        </row>
        <row r="106">
          <cell r="B106" t="str">
            <v>12.11.19.11</v>
          </cell>
          <cell r="C106" t="str">
            <v>12 Support</v>
          </cell>
          <cell r="D106" t="str">
            <v>1211 Equipment</v>
          </cell>
          <cell r="E106" t="str">
            <v>Equipment</v>
          </cell>
          <cell r="F106" t="str">
            <v>Dewatering/Pit Pumping/Drainage</v>
          </cell>
          <cell r="G106" t="str">
            <v>Fuel</v>
          </cell>
        </row>
        <row r="107">
          <cell r="B107" t="str">
            <v>12.11.19.12</v>
          </cell>
          <cell r="C107" t="str">
            <v>12 Support</v>
          </cell>
          <cell r="D107" t="str">
            <v>1211 Equipment</v>
          </cell>
          <cell r="E107" t="str">
            <v>Equipment</v>
          </cell>
          <cell r="F107" t="str">
            <v>Dewatering/Pit Pumping/Drainage</v>
          </cell>
          <cell r="G107" t="str">
            <v>Lubrication</v>
          </cell>
        </row>
        <row r="108">
          <cell r="B108" t="str">
            <v>12.11.19.13</v>
          </cell>
          <cell r="C108" t="str">
            <v>12 Support</v>
          </cell>
          <cell r="D108" t="str">
            <v>1211 Equipment</v>
          </cell>
          <cell r="E108" t="str">
            <v>Equipment</v>
          </cell>
          <cell r="F108" t="str">
            <v>Dewatering/Pit Pumping/Drainage</v>
          </cell>
          <cell r="G108" t="str">
            <v>Equip Rental</v>
          </cell>
        </row>
        <row r="109">
          <cell r="B109" t="str">
            <v>12.11.19.14</v>
          </cell>
          <cell r="C109" t="str">
            <v>12 Support</v>
          </cell>
          <cell r="D109" t="str">
            <v>1211 Equipment</v>
          </cell>
          <cell r="E109" t="str">
            <v>Equipment</v>
          </cell>
          <cell r="F109" t="str">
            <v>Dewatering/Pit Pumping/Drainage</v>
          </cell>
          <cell r="G109" t="str">
            <v>Equip repairs</v>
          </cell>
        </row>
        <row r="110">
          <cell r="B110" t="str">
            <v>12.11.19.15</v>
          </cell>
          <cell r="C110" t="str">
            <v>12 Support</v>
          </cell>
          <cell r="D110" t="str">
            <v>1211 Equipment</v>
          </cell>
          <cell r="E110" t="str">
            <v>Equipment</v>
          </cell>
          <cell r="F110" t="str">
            <v>Dewatering/Pit Pumping/Drainage</v>
          </cell>
          <cell r="G110" t="str">
            <v>Vehicle repairs</v>
          </cell>
        </row>
        <row r="111">
          <cell r="B111" t="str">
            <v>12.11.19.16</v>
          </cell>
          <cell r="C111" t="str">
            <v>12 Support</v>
          </cell>
          <cell r="D111" t="str">
            <v>1211 Equipment</v>
          </cell>
          <cell r="E111" t="str">
            <v>Equipment</v>
          </cell>
          <cell r="F111" t="str">
            <v>Dewatering/Pit Pumping/Drainage</v>
          </cell>
          <cell r="G111" t="str">
            <v>Depreciation</v>
          </cell>
        </row>
        <row r="112">
          <cell r="B112" t="str">
            <v>12.11.19.17</v>
          </cell>
          <cell r="C112" t="str">
            <v>12 Support</v>
          </cell>
          <cell r="D112" t="str">
            <v>1211 Equipment</v>
          </cell>
          <cell r="E112" t="str">
            <v>Equipment</v>
          </cell>
          <cell r="F112" t="str">
            <v>Dewatering/Pit Pumping/Drainage</v>
          </cell>
          <cell r="G112" t="str">
            <v>Back Up generator</v>
          </cell>
        </row>
        <row r="113">
          <cell r="B113" t="str">
            <v>12.11.19.18</v>
          </cell>
          <cell r="C113" t="str">
            <v>12 Support</v>
          </cell>
          <cell r="D113" t="str">
            <v>1211 Equipment</v>
          </cell>
          <cell r="E113" t="str">
            <v>Equipment</v>
          </cell>
          <cell r="F113" t="str">
            <v>Dewatering/Pit Pumping/Drainage</v>
          </cell>
          <cell r="G113" t="str">
            <v>Diesel</v>
          </cell>
        </row>
        <row r="114">
          <cell r="B114" t="str">
            <v>12.11.19.19</v>
          </cell>
          <cell r="C114" t="str">
            <v>12 Support</v>
          </cell>
          <cell r="D114" t="str">
            <v>1211 Equipment</v>
          </cell>
          <cell r="E114" t="str">
            <v>Equipment</v>
          </cell>
          <cell r="F114" t="str">
            <v>Dewatering/Pit Pumping/Drainage</v>
          </cell>
          <cell r="G114" t="str">
            <v>Dewatering pipe</v>
          </cell>
        </row>
        <row r="115">
          <cell r="B115" t="str">
            <v>12.11.19.20</v>
          </cell>
          <cell r="C115" t="str">
            <v>12 Support</v>
          </cell>
          <cell r="D115" t="str">
            <v>1211 Equipment</v>
          </cell>
          <cell r="E115" t="str">
            <v>Equipment</v>
          </cell>
          <cell r="F115" t="str">
            <v>Dewatering/Pit Pumping/Drainage</v>
          </cell>
          <cell r="G115" t="str">
            <v>Dozer</v>
          </cell>
        </row>
        <row r="116">
          <cell r="B116" t="str">
            <v>12.11.20.10</v>
          </cell>
          <cell r="C116" t="str">
            <v>12 Support</v>
          </cell>
          <cell r="D116" t="str">
            <v>1211 Equipment</v>
          </cell>
          <cell r="E116" t="str">
            <v>Equipment</v>
          </cell>
          <cell r="F116" t="str">
            <v>Dumps/Reclamation/Topsoil</v>
          </cell>
          <cell r="G116" t="str">
            <v>Vehicles</v>
          </cell>
        </row>
        <row r="117">
          <cell r="B117" t="str">
            <v>12.11.20.11</v>
          </cell>
          <cell r="C117" t="str">
            <v>12 Support</v>
          </cell>
          <cell r="D117" t="str">
            <v>1211 Equipment</v>
          </cell>
          <cell r="E117" t="str">
            <v>Equipment</v>
          </cell>
          <cell r="F117" t="str">
            <v>Dumps/Reclamation/Topsoil</v>
          </cell>
          <cell r="G117" t="str">
            <v>Fuel</v>
          </cell>
        </row>
        <row r="118">
          <cell r="B118" t="str">
            <v>12.11.20.12</v>
          </cell>
          <cell r="C118" t="str">
            <v>12 Support</v>
          </cell>
          <cell r="D118" t="str">
            <v>1211 Equipment</v>
          </cell>
          <cell r="E118" t="str">
            <v>Equipment</v>
          </cell>
          <cell r="F118" t="str">
            <v>Dumps/Reclamation/Topsoil</v>
          </cell>
          <cell r="G118" t="str">
            <v>Lubrication</v>
          </cell>
        </row>
        <row r="119">
          <cell r="B119" t="str">
            <v>12.11.20.13</v>
          </cell>
          <cell r="C119" t="str">
            <v>12 Support</v>
          </cell>
          <cell r="D119" t="str">
            <v>1211 Equipment</v>
          </cell>
          <cell r="E119" t="str">
            <v>Equipment</v>
          </cell>
          <cell r="F119" t="str">
            <v>Dumps/Reclamation/Topsoil</v>
          </cell>
          <cell r="G119" t="str">
            <v>Equip Rental</v>
          </cell>
        </row>
        <row r="120">
          <cell r="B120" t="str">
            <v>12.11.20.14</v>
          </cell>
          <cell r="C120" t="str">
            <v>12 Support</v>
          </cell>
          <cell r="D120" t="str">
            <v>1211 Equipment</v>
          </cell>
          <cell r="E120" t="str">
            <v>Equipment</v>
          </cell>
          <cell r="F120" t="str">
            <v>Dumps/Reclamation/Topsoil</v>
          </cell>
          <cell r="G120" t="str">
            <v>Equip repairs</v>
          </cell>
        </row>
        <row r="121">
          <cell r="B121" t="str">
            <v>12.11.20.15</v>
          </cell>
          <cell r="C121" t="str">
            <v>12 Support</v>
          </cell>
          <cell r="D121" t="str">
            <v>1211 Equipment</v>
          </cell>
          <cell r="E121" t="str">
            <v>Equipment</v>
          </cell>
          <cell r="F121" t="str">
            <v>Dumps/Reclamation/Topsoil</v>
          </cell>
          <cell r="G121" t="str">
            <v>Vehicle repairs</v>
          </cell>
        </row>
        <row r="122">
          <cell r="B122" t="str">
            <v>12.11.20.16</v>
          </cell>
          <cell r="C122" t="str">
            <v>12 Support</v>
          </cell>
          <cell r="D122" t="str">
            <v>1211 Equipment</v>
          </cell>
          <cell r="E122" t="str">
            <v>Equipment</v>
          </cell>
          <cell r="F122" t="str">
            <v>Dumps/Reclamation/Topsoil</v>
          </cell>
          <cell r="G122" t="str">
            <v>Depreciation</v>
          </cell>
        </row>
        <row r="123">
          <cell r="B123" t="str">
            <v>12.11.21.10</v>
          </cell>
          <cell r="C123" t="str">
            <v>12 Support</v>
          </cell>
          <cell r="D123" t="str">
            <v>1211 Equipment</v>
          </cell>
          <cell r="E123" t="str">
            <v>Equipment</v>
          </cell>
          <cell r="F123" t="str">
            <v>Watering</v>
          </cell>
          <cell r="G123" t="str">
            <v>Vehicles</v>
          </cell>
        </row>
        <row r="124">
          <cell r="B124" t="str">
            <v>12.11.21.11</v>
          </cell>
          <cell r="C124" t="str">
            <v>12 Support</v>
          </cell>
          <cell r="D124" t="str">
            <v>1211 Equipment</v>
          </cell>
          <cell r="E124" t="str">
            <v>Equipment</v>
          </cell>
          <cell r="F124" t="str">
            <v>Watering</v>
          </cell>
          <cell r="G124" t="str">
            <v>Fuel</v>
          </cell>
        </row>
        <row r="125">
          <cell r="B125" t="str">
            <v>12.11.21.12</v>
          </cell>
          <cell r="C125" t="str">
            <v>12 Support</v>
          </cell>
          <cell r="D125" t="str">
            <v>1211 Equipment</v>
          </cell>
          <cell r="E125" t="str">
            <v>Equipment</v>
          </cell>
          <cell r="F125" t="str">
            <v>Watering</v>
          </cell>
          <cell r="G125" t="str">
            <v>Lubrication</v>
          </cell>
        </row>
        <row r="126">
          <cell r="B126" t="str">
            <v>12.11.21.13</v>
          </cell>
          <cell r="C126" t="str">
            <v>12 Support</v>
          </cell>
          <cell r="D126" t="str">
            <v>1211 Equipment</v>
          </cell>
          <cell r="E126" t="str">
            <v>Equipment</v>
          </cell>
          <cell r="F126" t="str">
            <v>Watering</v>
          </cell>
          <cell r="G126" t="str">
            <v>Equip Rental</v>
          </cell>
        </row>
        <row r="127">
          <cell r="B127" t="str">
            <v>12.11.21.14</v>
          </cell>
          <cell r="C127" t="str">
            <v>12 Support</v>
          </cell>
          <cell r="D127" t="str">
            <v>1211 Equipment</v>
          </cell>
          <cell r="E127" t="str">
            <v>Equipment</v>
          </cell>
          <cell r="F127" t="str">
            <v>Watering</v>
          </cell>
          <cell r="G127" t="str">
            <v>Equip rental</v>
          </cell>
        </row>
        <row r="128">
          <cell r="B128" t="str">
            <v>12.11.21.15</v>
          </cell>
          <cell r="C128" t="str">
            <v>12 Support</v>
          </cell>
          <cell r="D128" t="str">
            <v>1211 Equipment</v>
          </cell>
          <cell r="E128" t="str">
            <v>Equipment</v>
          </cell>
          <cell r="F128" t="str">
            <v>Watering</v>
          </cell>
          <cell r="G128" t="str">
            <v>Vehicle repairs</v>
          </cell>
        </row>
        <row r="129">
          <cell r="B129" t="str">
            <v>12.11.21.16</v>
          </cell>
          <cell r="C129" t="str">
            <v>12 Support</v>
          </cell>
          <cell r="D129" t="str">
            <v>1211 Equipment</v>
          </cell>
          <cell r="E129" t="str">
            <v>Equipment</v>
          </cell>
          <cell r="F129" t="str">
            <v>Watering</v>
          </cell>
          <cell r="G129" t="str">
            <v>Depreciation</v>
          </cell>
        </row>
        <row r="130">
          <cell r="B130" t="str">
            <v>12.11.21.17</v>
          </cell>
          <cell r="C130" t="str">
            <v>12 Support</v>
          </cell>
          <cell r="D130" t="str">
            <v>1211 Equipment</v>
          </cell>
          <cell r="E130" t="str">
            <v>Equipment</v>
          </cell>
          <cell r="F130" t="str">
            <v>Medical Service</v>
          </cell>
          <cell r="G130" t="str">
            <v>Vehicles</v>
          </cell>
        </row>
        <row r="131">
          <cell r="B131" t="str">
            <v>12.11.21.18</v>
          </cell>
          <cell r="C131" t="str">
            <v>12 Support</v>
          </cell>
          <cell r="D131" t="str">
            <v>1211 Equipment</v>
          </cell>
          <cell r="E131" t="str">
            <v>Equipment</v>
          </cell>
          <cell r="F131" t="str">
            <v>Medical Service</v>
          </cell>
          <cell r="G131" t="str">
            <v>Fuel</v>
          </cell>
        </row>
        <row r="132">
          <cell r="B132" t="str">
            <v>12.11.21.19</v>
          </cell>
          <cell r="C132" t="str">
            <v>12 Support</v>
          </cell>
          <cell r="D132" t="str">
            <v>1211 Equipment</v>
          </cell>
          <cell r="E132" t="str">
            <v>Equipment</v>
          </cell>
          <cell r="F132" t="str">
            <v>Medical Service</v>
          </cell>
          <cell r="G132" t="str">
            <v>Lubrication</v>
          </cell>
        </row>
        <row r="133">
          <cell r="B133" t="str">
            <v>12.11.21.20</v>
          </cell>
          <cell r="C133" t="str">
            <v>12 Support</v>
          </cell>
          <cell r="D133" t="str">
            <v>1211 Equipment</v>
          </cell>
          <cell r="E133" t="str">
            <v>Equipment</v>
          </cell>
          <cell r="F133" t="str">
            <v>Medical Service</v>
          </cell>
          <cell r="G133" t="str">
            <v>Equip Rental</v>
          </cell>
        </row>
        <row r="134">
          <cell r="B134" t="str">
            <v>12.11.21.21</v>
          </cell>
          <cell r="C134" t="str">
            <v>12 Support</v>
          </cell>
          <cell r="D134" t="str">
            <v>1211 Equipment</v>
          </cell>
          <cell r="E134" t="str">
            <v>Equipment</v>
          </cell>
          <cell r="F134" t="str">
            <v>Medical Service</v>
          </cell>
          <cell r="G134" t="str">
            <v>Equip rental</v>
          </cell>
        </row>
        <row r="135">
          <cell r="B135" t="str">
            <v>12.11.21.22</v>
          </cell>
          <cell r="C135" t="str">
            <v>12 Support</v>
          </cell>
          <cell r="D135" t="str">
            <v>1211 Equipment</v>
          </cell>
          <cell r="E135" t="str">
            <v>Equipment</v>
          </cell>
          <cell r="F135" t="str">
            <v>Medical Service</v>
          </cell>
          <cell r="G135" t="str">
            <v>Vehicle repairs</v>
          </cell>
        </row>
        <row r="136">
          <cell r="B136" t="str">
            <v>12.11.21.23</v>
          </cell>
          <cell r="C136" t="str">
            <v>12 Support</v>
          </cell>
          <cell r="D136" t="str">
            <v>1211 Equipment</v>
          </cell>
          <cell r="E136" t="str">
            <v>Equipment</v>
          </cell>
          <cell r="F136" t="str">
            <v>Medical Service</v>
          </cell>
          <cell r="G136" t="str">
            <v>Depreciation</v>
          </cell>
        </row>
        <row r="137">
          <cell r="B137" t="str">
            <v>12.11.22.10</v>
          </cell>
          <cell r="C137" t="str">
            <v>12 Support</v>
          </cell>
          <cell r="D137" t="str">
            <v>1211 Equipment</v>
          </cell>
          <cell r="E137" t="str">
            <v>Equipment</v>
          </cell>
          <cell r="F137" t="str">
            <v>Administration</v>
          </cell>
          <cell r="G137" t="str">
            <v>Vehicles</v>
          </cell>
        </row>
        <row r="138">
          <cell r="B138" t="str">
            <v>12.11.22.11</v>
          </cell>
          <cell r="C138" t="str">
            <v>12 Support</v>
          </cell>
          <cell r="D138" t="str">
            <v>1211 Equipment</v>
          </cell>
          <cell r="E138" t="str">
            <v>Equipment</v>
          </cell>
          <cell r="F138" t="str">
            <v>Administration</v>
          </cell>
          <cell r="G138" t="str">
            <v>Fuel</v>
          </cell>
        </row>
        <row r="139">
          <cell r="B139" t="str">
            <v>12.11.22.12</v>
          </cell>
          <cell r="C139" t="str">
            <v>12 Support</v>
          </cell>
          <cell r="D139" t="str">
            <v>1211 Equipment</v>
          </cell>
          <cell r="E139" t="str">
            <v>Equipment</v>
          </cell>
          <cell r="F139" t="str">
            <v>Administration</v>
          </cell>
          <cell r="G139" t="str">
            <v>Lubrication</v>
          </cell>
        </row>
        <row r="140">
          <cell r="B140" t="str">
            <v>12.11.22.13</v>
          </cell>
          <cell r="C140" t="str">
            <v>12 Support</v>
          </cell>
          <cell r="D140" t="str">
            <v>1211 Equipment</v>
          </cell>
          <cell r="E140" t="str">
            <v>Equipment</v>
          </cell>
          <cell r="F140" t="str">
            <v>Administration</v>
          </cell>
          <cell r="G140" t="str">
            <v>Equip Rental</v>
          </cell>
        </row>
        <row r="141">
          <cell r="B141" t="str">
            <v>12.11.22.14</v>
          </cell>
          <cell r="C141" t="str">
            <v>12 Support</v>
          </cell>
          <cell r="D141" t="str">
            <v>1211 Equipment</v>
          </cell>
          <cell r="E141" t="str">
            <v>Equipment</v>
          </cell>
          <cell r="F141" t="str">
            <v>Administration</v>
          </cell>
          <cell r="G141" t="str">
            <v>Equip repairs</v>
          </cell>
        </row>
        <row r="142">
          <cell r="B142" t="str">
            <v>12.11.22.15</v>
          </cell>
          <cell r="C142" t="str">
            <v>12 Support</v>
          </cell>
          <cell r="D142" t="str">
            <v>1211 Equipment</v>
          </cell>
          <cell r="E142" t="str">
            <v>Equipment</v>
          </cell>
          <cell r="F142" t="str">
            <v>Administration</v>
          </cell>
          <cell r="G142" t="str">
            <v>Vehicle repairs</v>
          </cell>
        </row>
        <row r="143">
          <cell r="B143" t="str">
            <v>12.11.22.16</v>
          </cell>
          <cell r="C143" t="str">
            <v>12 Support</v>
          </cell>
          <cell r="D143" t="str">
            <v>1211 Equipment</v>
          </cell>
          <cell r="E143" t="str">
            <v>Equipment</v>
          </cell>
          <cell r="F143" t="str">
            <v>Administration</v>
          </cell>
          <cell r="G143" t="str">
            <v>Depreciation</v>
          </cell>
        </row>
        <row r="144">
          <cell r="B144" t="str">
            <v>12.12.10.10</v>
          </cell>
          <cell r="C144" t="str">
            <v>12 Support</v>
          </cell>
          <cell r="D144" t="str">
            <v>1212 General Expenses</v>
          </cell>
          <cell r="E144" t="str">
            <v>General Expenses</v>
          </cell>
          <cell r="F144" t="str">
            <v>General Expenses</v>
          </cell>
          <cell r="G144" t="str">
            <v>Surveying</v>
          </cell>
        </row>
        <row r="145">
          <cell r="B145" t="str">
            <v>12.12.10.11</v>
          </cell>
          <cell r="C145" t="str">
            <v>12 Support</v>
          </cell>
          <cell r="D145" t="str">
            <v>1212 General Expenses</v>
          </cell>
          <cell r="E145" t="str">
            <v>General Expenses</v>
          </cell>
          <cell r="F145" t="str">
            <v>General Expenses</v>
          </cell>
          <cell r="G145" t="str">
            <v>Geology</v>
          </cell>
        </row>
        <row r="146">
          <cell r="B146" t="str">
            <v>12.12.10.12</v>
          </cell>
          <cell r="C146" t="str">
            <v>12 Support</v>
          </cell>
          <cell r="D146" t="str">
            <v>1212 General Expenses</v>
          </cell>
          <cell r="E146" t="str">
            <v>General Expenses</v>
          </cell>
          <cell r="F146" t="str">
            <v>General Expenses</v>
          </cell>
          <cell r="G146" t="str">
            <v>Coal Quality</v>
          </cell>
        </row>
        <row r="147">
          <cell r="B147" t="str">
            <v>12.12.10.13</v>
          </cell>
          <cell r="C147" t="str">
            <v>12 Support</v>
          </cell>
          <cell r="D147" t="str">
            <v>1212 General Expenses</v>
          </cell>
          <cell r="E147" t="str">
            <v>General Expenses</v>
          </cell>
          <cell r="F147" t="str">
            <v>General Expenses</v>
          </cell>
          <cell r="G147" t="str">
            <v>Mine Engineering</v>
          </cell>
        </row>
        <row r="148">
          <cell r="B148" t="str">
            <v>12.12.10.14</v>
          </cell>
          <cell r="C148" t="str">
            <v>12 Support</v>
          </cell>
          <cell r="D148" t="str">
            <v>1212 General Expenses</v>
          </cell>
          <cell r="E148" t="str">
            <v>General Expenses</v>
          </cell>
          <cell r="F148" t="str">
            <v>General Expenses</v>
          </cell>
          <cell r="G148" t="str">
            <v>Mine Planning</v>
          </cell>
        </row>
        <row r="149">
          <cell r="B149" t="str">
            <v>12.12.10.15</v>
          </cell>
          <cell r="C149" t="str">
            <v>12 Support</v>
          </cell>
          <cell r="D149" t="str">
            <v>1212 General Expenses</v>
          </cell>
          <cell r="E149" t="str">
            <v>General Expenses</v>
          </cell>
          <cell r="F149" t="str">
            <v>General Expenses</v>
          </cell>
          <cell r="G149" t="str">
            <v>Environmental studies/supplies</v>
          </cell>
        </row>
        <row r="150">
          <cell r="B150" t="str">
            <v>12.12.10.16</v>
          </cell>
          <cell r="C150" t="str">
            <v>12 Support</v>
          </cell>
          <cell r="D150" t="str">
            <v>1212 General Expenses</v>
          </cell>
          <cell r="E150" t="str">
            <v>General Expenses</v>
          </cell>
          <cell r="F150" t="str">
            <v>General Expenses</v>
          </cell>
          <cell r="G150" t="str">
            <v>Civil works/workshops/cranes</v>
          </cell>
        </row>
        <row r="151">
          <cell r="B151" t="str">
            <v>12.12.10.17</v>
          </cell>
          <cell r="C151" t="str">
            <v>12 Support</v>
          </cell>
          <cell r="D151" t="str">
            <v>1212 General Expenses</v>
          </cell>
          <cell r="E151" t="str">
            <v>General Expenses</v>
          </cell>
          <cell r="F151" t="str">
            <v>General Expenses</v>
          </cell>
          <cell r="G151" t="str">
            <v>Warehouse</v>
          </cell>
        </row>
        <row r="152">
          <cell r="B152" t="str">
            <v>12.12.10.18</v>
          </cell>
          <cell r="C152" t="str">
            <v>12 Support</v>
          </cell>
          <cell r="D152" t="str">
            <v>1212 General Expenses</v>
          </cell>
          <cell r="E152" t="str">
            <v>General Expenses</v>
          </cell>
          <cell r="F152" t="str">
            <v>General Expenses</v>
          </cell>
          <cell r="G152" t="str">
            <v>Pit pumping</v>
          </cell>
        </row>
        <row r="153">
          <cell r="B153" t="str">
            <v>12.12.10.19</v>
          </cell>
          <cell r="C153" t="str">
            <v>12 Support</v>
          </cell>
          <cell r="D153" t="str">
            <v>1212 General Expenses</v>
          </cell>
          <cell r="E153" t="str">
            <v>General Expenses</v>
          </cell>
          <cell r="F153" t="str">
            <v>General Expenses</v>
          </cell>
          <cell r="G153" t="str">
            <v>Drainage works</v>
          </cell>
        </row>
        <row r="154">
          <cell r="B154" t="str">
            <v>12.12.10.20</v>
          </cell>
          <cell r="C154" t="str">
            <v>12 Support</v>
          </cell>
          <cell r="D154" t="str">
            <v>1212 General Expenses</v>
          </cell>
          <cell r="E154" t="str">
            <v>General Expenses</v>
          </cell>
          <cell r="F154" t="str">
            <v>General Expenses</v>
          </cell>
          <cell r="G154" t="str">
            <v>Sedimentation ponds</v>
          </cell>
        </row>
        <row r="155">
          <cell r="B155" t="str">
            <v>12.12.10.21</v>
          </cell>
          <cell r="C155" t="str">
            <v>12 Support</v>
          </cell>
          <cell r="D155" t="str">
            <v>1212 General Expenses</v>
          </cell>
          <cell r="E155" t="str">
            <v>General Expenses</v>
          </cell>
          <cell r="F155" t="str">
            <v>General Expenses</v>
          </cell>
          <cell r="G155" t="str">
            <v>Dewatering works</v>
          </cell>
        </row>
        <row r="156">
          <cell r="B156" t="str">
            <v>12.12.10.22</v>
          </cell>
          <cell r="C156" t="str">
            <v>12 Support</v>
          </cell>
          <cell r="D156" t="str">
            <v>1212 General Expenses</v>
          </cell>
          <cell r="E156" t="str">
            <v>General Expenses</v>
          </cell>
          <cell r="F156" t="str">
            <v>General Expenses</v>
          </cell>
          <cell r="G156" t="str">
            <v>Surface haul roads</v>
          </cell>
        </row>
        <row r="157">
          <cell r="B157" t="str">
            <v>12.12.10.23</v>
          </cell>
          <cell r="C157" t="str">
            <v>12 Support</v>
          </cell>
          <cell r="D157" t="str">
            <v>1212 General Expenses</v>
          </cell>
          <cell r="E157" t="str">
            <v>General Expenses</v>
          </cell>
          <cell r="F157" t="str">
            <v>General Expenses</v>
          </cell>
          <cell r="G157" t="str">
            <v>Topsoil removal</v>
          </cell>
        </row>
        <row r="158">
          <cell r="B158" t="str">
            <v>12.12.10.24</v>
          </cell>
          <cell r="C158" t="str">
            <v>12 Support</v>
          </cell>
          <cell r="D158" t="str">
            <v>1212 General Expenses</v>
          </cell>
          <cell r="E158" t="str">
            <v>General Expenses</v>
          </cell>
          <cell r="F158" t="str">
            <v>General Expenses</v>
          </cell>
          <cell r="G158" t="str">
            <v>Land reclamation</v>
          </cell>
        </row>
        <row r="159">
          <cell r="B159" t="str">
            <v>12.12.10.25</v>
          </cell>
          <cell r="C159" t="str">
            <v>12 Support</v>
          </cell>
          <cell r="D159" t="str">
            <v>1212 General Expenses</v>
          </cell>
          <cell r="E159" t="str">
            <v>General Expenses</v>
          </cell>
          <cell r="F159" t="str">
            <v>General Expenses</v>
          </cell>
          <cell r="G159" t="str">
            <v>Training</v>
          </cell>
        </row>
        <row r="160">
          <cell r="B160" t="str">
            <v>12.12.10.26</v>
          </cell>
          <cell r="C160" t="str">
            <v>12 Support</v>
          </cell>
          <cell r="D160" t="str">
            <v>1212 General Expenses</v>
          </cell>
          <cell r="E160" t="str">
            <v>General Expenses</v>
          </cell>
          <cell r="F160" t="str">
            <v>General Expenses</v>
          </cell>
          <cell r="G160" t="str">
            <v>Safety supplies &amp; equip</v>
          </cell>
        </row>
        <row r="161">
          <cell r="B161" t="str">
            <v>12.12.10.27</v>
          </cell>
          <cell r="C161" t="str">
            <v>12 Support</v>
          </cell>
          <cell r="D161" t="str">
            <v>1212 General Expenses</v>
          </cell>
          <cell r="E161" t="str">
            <v>General Expenses</v>
          </cell>
          <cell r="F161" t="str">
            <v>General Expenses</v>
          </cell>
          <cell r="G161" t="str">
            <v>Operations vehicles</v>
          </cell>
        </row>
        <row r="162">
          <cell r="B162" t="str">
            <v>12.12.10.28</v>
          </cell>
          <cell r="C162" t="str">
            <v>12 Support</v>
          </cell>
          <cell r="D162" t="str">
            <v>1212 General Expenses</v>
          </cell>
          <cell r="E162" t="str">
            <v>General Expenses</v>
          </cell>
          <cell r="F162" t="str">
            <v>General Expenses</v>
          </cell>
          <cell r="G162" t="str">
            <v>Pit communications equip maintenance</v>
          </cell>
        </row>
        <row r="163">
          <cell r="B163" t="str">
            <v>12.12.10.29</v>
          </cell>
          <cell r="C163" t="str">
            <v>12 Support</v>
          </cell>
          <cell r="D163" t="str">
            <v>1212 General Expenses</v>
          </cell>
          <cell r="E163" t="str">
            <v>General Expenses</v>
          </cell>
          <cell r="F163" t="str">
            <v>General Expenses</v>
          </cell>
          <cell r="G163" t="str">
            <v>Misc equip rental</v>
          </cell>
        </row>
        <row r="164">
          <cell r="B164" t="str">
            <v>12.12.10.30</v>
          </cell>
          <cell r="C164" t="str">
            <v>12 Support</v>
          </cell>
          <cell r="D164" t="str">
            <v>1212 General Expenses</v>
          </cell>
          <cell r="E164" t="str">
            <v>General Expenses</v>
          </cell>
          <cell r="F164" t="str">
            <v>General Expenses</v>
          </cell>
          <cell r="G164" t="str">
            <v>Mine personnel transport</v>
          </cell>
        </row>
        <row r="165">
          <cell r="B165" t="str">
            <v>12.12.10.31</v>
          </cell>
          <cell r="C165" t="str">
            <v>12 Support</v>
          </cell>
          <cell r="D165" t="str">
            <v>1212 General Expenses</v>
          </cell>
          <cell r="E165" t="str">
            <v>General Expenses</v>
          </cell>
          <cell r="F165" t="str">
            <v>General Expenses</v>
          </cell>
          <cell r="G165" t="str">
            <v>Workshop</v>
          </cell>
        </row>
        <row r="166">
          <cell r="B166" t="str">
            <v>12.12.10.32</v>
          </cell>
          <cell r="C166" t="str">
            <v>12 Support</v>
          </cell>
          <cell r="D166" t="str">
            <v>1212 General Expenses</v>
          </cell>
          <cell r="E166" t="str">
            <v>General Expenses</v>
          </cell>
          <cell r="F166" t="str">
            <v>General Expenses</v>
          </cell>
          <cell r="G166" t="str">
            <v>General Expenses</v>
          </cell>
        </row>
        <row r="167">
          <cell r="B167" t="str">
            <v>12.12.10.33</v>
          </cell>
          <cell r="C167" t="str">
            <v>12 Support</v>
          </cell>
          <cell r="D167" t="str">
            <v>1212 General Expenses</v>
          </cell>
          <cell r="E167" t="str">
            <v>General Expenses</v>
          </cell>
          <cell r="F167" t="str">
            <v>General Expenses</v>
          </cell>
          <cell r="G167" t="str">
            <v>Depreciation</v>
          </cell>
        </row>
        <row r="168">
          <cell r="B168" t="str">
            <v>12.12.10.34</v>
          </cell>
          <cell r="C168" t="str">
            <v>12 Support</v>
          </cell>
          <cell r="D168" t="str">
            <v>1212 General Expenses</v>
          </cell>
          <cell r="E168" t="str">
            <v>General Expenses</v>
          </cell>
          <cell r="F168" t="str">
            <v>General Expenses</v>
          </cell>
          <cell r="G168" t="str">
            <v>Safety elements</v>
          </cell>
        </row>
        <row r="169">
          <cell r="B169" t="str">
            <v>12.12.10.35</v>
          </cell>
          <cell r="C169" t="str">
            <v>12 Support</v>
          </cell>
          <cell r="D169" t="str">
            <v>1212 General Expenses</v>
          </cell>
          <cell r="E169" t="str">
            <v>General Expenses</v>
          </cell>
          <cell r="F169" t="str">
            <v>General Expenses</v>
          </cell>
          <cell r="G169" t="str">
            <v>Technical Office (Consumables)</v>
          </cell>
        </row>
        <row r="170">
          <cell r="B170" t="str">
            <v>12.13.10.10</v>
          </cell>
          <cell r="C170" t="str">
            <v>12 Support</v>
          </cell>
          <cell r="D170" t="str">
            <v>1213 Power</v>
          </cell>
          <cell r="E170" t="str">
            <v>Power</v>
          </cell>
          <cell r="F170" t="str">
            <v>Power</v>
          </cell>
          <cell r="G170" t="str">
            <v>Electricity</v>
          </cell>
        </row>
        <row r="171">
          <cell r="B171" t="str">
            <v>12.13.10.11</v>
          </cell>
          <cell r="C171" t="str">
            <v>12 Support</v>
          </cell>
          <cell r="D171" t="str">
            <v>1213 Power</v>
          </cell>
          <cell r="E171" t="str">
            <v>Power</v>
          </cell>
          <cell r="F171" t="str">
            <v>Power</v>
          </cell>
          <cell r="G171" t="str">
            <v>Diesel</v>
          </cell>
        </row>
        <row r="172">
          <cell r="B172" t="str">
            <v>12.13.10.12</v>
          </cell>
          <cell r="C172" t="str">
            <v>12 Support</v>
          </cell>
          <cell r="D172" t="str">
            <v>1213 Power</v>
          </cell>
          <cell r="E172" t="str">
            <v>Power</v>
          </cell>
          <cell r="F172" t="str">
            <v>Power</v>
          </cell>
          <cell r="G172" t="str">
            <v>Maint: Spares</v>
          </cell>
        </row>
        <row r="173">
          <cell r="B173" t="str">
            <v>12.13.10.13</v>
          </cell>
          <cell r="C173" t="str">
            <v>12 Support</v>
          </cell>
          <cell r="D173" t="str">
            <v>1213 Power</v>
          </cell>
          <cell r="E173" t="str">
            <v>Power</v>
          </cell>
          <cell r="F173" t="str">
            <v>Power</v>
          </cell>
          <cell r="G173" t="str">
            <v>Maint: Labour/Services</v>
          </cell>
        </row>
        <row r="174">
          <cell r="B174" t="str">
            <v>12.13.10.14</v>
          </cell>
          <cell r="C174" t="str">
            <v>12 Support</v>
          </cell>
          <cell r="D174" t="str">
            <v>1213 Power</v>
          </cell>
          <cell r="E174" t="str">
            <v>Power</v>
          </cell>
          <cell r="F174" t="str">
            <v>Power</v>
          </cell>
          <cell r="G174" t="str">
            <v>Depreciation</v>
          </cell>
        </row>
        <row r="175">
          <cell r="B175" t="str">
            <v>12.14.10.10</v>
          </cell>
          <cell r="C175" t="str">
            <v>12 Support</v>
          </cell>
          <cell r="D175" t="str">
            <v>1214 Fuel &amp; Lub</v>
          </cell>
          <cell r="E175" t="str">
            <v>Fuel &amp; Lub</v>
          </cell>
          <cell r="F175" t="str">
            <v>Fuel</v>
          </cell>
          <cell r="G175" t="str">
            <v>Survey</v>
          </cell>
        </row>
        <row r="176">
          <cell r="B176" t="str">
            <v>12.14.10.11</v>
          </cell>
          <cell r="C176" t="str">
            <v>12 Support</v>
          </cell>
          <cell r="D176" t="str">
            <v>1214 Fuel &amp; Lub</v>
          </cell>
          <cell r="E176" t="str">
            <v>Fuel &amp; Lub</v>
          </cell>
          <cell r="F176" t="str">
            <v>Fuel</v>
          </cell>
          <cell r="G176" t="str">
            <v>Geology</v>
          </cell>
        </row>
        <row r="177">
          <cell r="B177" t="str">
            <v>12.14.10.12</v>
          </cell>
          <cell r="C177" t="str">
            <v>12 Support</v>
          </cell>
          <cell r="D177" t="str">
            <v>1214 Fuel &amp; Lub</v>
          </cell>
          <cell r="E177" t="str">
            <v>Fuel &amp; Lub</v>
          </cell>
          <cell r="F177" t="str">
            <v>Fuel</v>
          </cell>
          <cell r="G177" t="str">
            <v>Coal Quality</v>
          </cell>
        </row>
        <row r="178">
          <cell r="B178" t="str">
            <v>12.14.10.13</v>
          </cell>
          <cell r="C178" t="str">
            <v>12 Support</v>
          </cell>
          <cell r="D178" t="str">
            <v>1214 Fuel &amp; Lub</v>
          </cell>
          <cell r="E178" t="str">
            <v>Fuel &amp; Lub</v>
          </cell>
          <cell r="F178" t="str">
            <v>Fuel</v>
          </cell>
          <cell r="G178" t="str">
            <v>Mine Engineering</v>
          </cell>
        </row>
        <row r="179">
          <cell r="B179" t="str">
            <v>12.14.10.14</v>
          </cell>
          <cell r="C179" t="str">
            <v>12 Support</v>
          </cell>
          <cell r="D179" t="str">
            <v>1214 Fuel &amp; Lub</v>
          </cell>
          <cell r="E179" t="str">
            <v>Fuel &amp; Lub</v>
          </cell>
          <cell r="F179" t="str">
            <v>Fuel</v>
          </cell>
          <cell r="G179" t="str">
            <v>Mine Planning</v>
          </cell>
        </row>
        <row r="180">
          <cell r="B180" t="str">
            <v>12.14.10.15</v>
          </cell>
          <cell r="C180" t="str">
            <v>12 Support</v>
          </cell>
          <cell r="D180" t="str">
            <v>1214 Fuel &amp; Lub</v>
          </cell>
          <cell r="E180" t="str">
            <v>Fuel &amp; Lub</v>
          </cell>
          <cell r="F180" t="str">
            <v>Fuel</v>
          </cell>
          <cell r="G180" t="str">
            <v>Environmental</v>
          </cell>
        </row>
        <row r="181">
          <cell r="B181" t="str">
            <v>12.14.10.16</v>
          </cell>
          <cell r="C181" t="str">
            <v>12 Support</v>
          </cell>
          <cell r="D181" t="str">
            <v>1214 Fuel &amp; Lub</v>
          </cell>
          <cell r="E181" t="str">
            <v>Fuel &amp; Lub</v>
          </cell>
          <cell r="F181" t="str">
            <v>Fuel</v>
          </cell>
          <cell r="G181" t="str">
            <v>Warehouse</v>
          </cell>
        </row>
        <row r="182">
          <cell r="B182" t="str">
            <v>12.14.10.17</v>
          </cell>
          <cell r="C182" t="str">
            <v>12 Support</v>
          </cell>
          <cell r="D182" t="str">
            <v>1214 Fuel &amp; Lub</v>
          </cell>
          <cell r="E182" t="str">
            <v>Fuel &amp; Lub</v>
          </cell>
          <cell r="F182" t="str">
            <v>Fuel</v>
          </cell>
          <cell r="G182" t="str">
            <v>Workshops</v>
          </cell>
        </row>
        <row r="183">
          <cell r="B183" t="str">
            <v>12.14.10.18</v>
          </cell>
          <cell r="C183" t="str">
            <v>12 Support</v>
          </cell>
          <cell r="D183" t="str">
            <v>1214 Fuel &amp; Lub</v>
          </cell>
          <cell r="E183" t="str">
            <v>Fuel &amp; Lub</v>
          </cell>
          <cell r="F183" t="str">
            <v>Fuel</v>
          </cell>
          <cell r="G183" t="str">
            <v>Infrastructure(Roads etc)</v>
          </cell>
        </row>
        <row r="184">
          <cell r="B184" t="str">
            <v>12.14.10.19</v>
          </cell>
          <cell r="C184" t="str">
            <v>12 Support</v>
          </cell>
          <cell r="D184" t="str">
            <v>1214 Fuel &amp; Lub</v>
          </cell>
          <cell r="E184" t="str">
            <v>Fuel &amp; Lub</v>
          </cell>
          <cell r="F184" t="str">
            <v>Fuel</v>
          </cell>
          <cell r="G184" t="str">
            <v>Dewatering/Pit Pumping/Drainage</v>
          </cell>
        </row>
        <row r="185">
          <cell r="B185" t="str">
            <v>12.14.10.20</v>
          </cell>
          <cell r="C185" t="str">
            <v>12 Support</v>
          </cell>
          <cell r="D185" t="str">
            <v>1214 Fuel &amp; Lub</v>
          </cell>
          <cell r="E185" t="str">
            <v>Fuel &amp; Lub</v>
          </cell>
          <cell r="F185" t="str">
            <v>Fuel</v>
          </cell>
          <cell r="G185" t="str">
            <v>Dumps/Reclamation/Topsoil</v>
          </cell>
        </row>
        <row r="186">
          <cell r="B186" t="str">
            <v>12.14.11.10</v>
          </cell>
          <cell r="C186" t="str">
            <v>12 Support</v>
          </cell>
          <cell r="D186" t="str">
            <v>1214 Fuel &amp; Lub</v>
          </cell>
          <cell r="E186" t="str">
            <v>Fuel &amp; Lub</v>
          </cell>
          <cell r="F186" t="str">
            <v>Lubrication</v>
          </cell>
          <cell r="G186" t="str">
            <v>Survey</v>
          </cell>
        </row>
        <row r="187">
          <cell r="B187" t="str">
            <v>12.14.11.11</v>
          </cell>
          <cell r="C187" t="str">
            <v>12 Support</v>
          </cell>
          <cell r="D187" t="str">
            <v>1214 Fuel &amp; Lub</v>
          </cell>
          <cell r="E187" t="str">
            <v>Fuel &amp; Lub</v>
          </cell>
          <cell r="F187" t="str">
            <v>Lubrication</v>
          </cell>
          <cell r="G187" t="str">
            <v>Geology</v>
          </cell>
        </row>
        <row r="188">
          <cell r="B188" t="str">
            <v>12.14.11.12</v>
          </cell>
          <cell r="C188" t="str">
            <v>12 Support</v>
          </cell>
          <cell r="D188" t="str">
            <v>1214 Fuel &amp; Lub</v>
          </cell>
          <cell r="E188" t="str">
            <v>Fuel &amp; Lub</v>
          </cell>
          <cell r="F188" t="str">
            <v>Lubrication</v>
          </cell>
          <cell r="G188" t="str">
            <v>Coal Quality</v>
          </cell>
        </row>
        <row r="189">
          <cell r="B189" t="str">
            <v>12.14.11.13</v>
          </cell>
          <cell r="C189" t="str">
            <v>12 Support</v>
          </cell>
          <cell r="D189" t="str">
            <v>1214 Fuel &amp; Lub</v>
          </cell>
          <cell r="E189" t="str">
            <v>Fuel &amp; Lub</v>
          </cell>
          <cell r="F189" t="str">
            <v>Lubrication</v>
          </cell>
          <cell r="G189" t="str">
            <v>Mine Engineering</v>
          </cell>
        </row>
        <row r="190">
          <cell r="B190" t="str">
            <v>12.14.11.14</v>
          </cell>
          <cell r="C190" t="str">
            <v>12 Support</v>
          </cell>
          <cell r="D190" t="str">
            <v>1214 Fuel &amp; Lub</v>
          </cell>
          <cell r="E190" t="str">
            <v>Fuel &amp; Lub</v>
          </cell>
          <cell r="F190" t="str">
            <v>Lubrication</v>
          </cell>
          <cell r="G190" t="str">
            <v>Mine Planning</v>
          </cell>
        </row>
        <row r="191">
          <cell r="B191" t="str">
            <v>12.14.11.15</v>
          </cell>
          <cell r="C191" t="str">
            <v>12 Support</v>
          </cell>
          <cell r="D191" t="str">
            <v>1214 Fuel &amp; Lub</v>
          </cell>
          <cell r="E191" t="str">
            <v>Fuel &amp; Lub</v>
          </cell>
          <cell r="F191" t="str">
            <v>Lubrication</v>
          </cell>
          <cell r="G191" t="str">
            <v>Environmental</v>
          </cell>
        </row>
        <row r="192">
          <cell r="B192" t="str">
            <v>12.14.11.16</v>
          </cell>
          <cell r="C192" t="str">
            <v>12 Support</v>
          </cell>
          <cell r="D192" t="str">
            <v>1214 Fuel &amp; Lub</v>
          </cell>
          <cell r="E192" t="str">
            <v>Fuel &amp; Lub</v>
          </cell>
          <cell r="F192" t="str">
            <v>Lubrication</v>
          </cell>
          <cell r="G192" t="str">
            <v>Warehouse</v>
          </cell>
        </row>
        <row r="193">
          <cell r="B193" t="str">
            <v>12.14.11.17</v>
          </cell>
          <cell r="C193" t="str">
            <v>12 Support</v>
          </cell>
          <cell r="D193" t="str">
            <v>1214 Fuel &amp; Lub</v>
          </cell>
          <cell r="E193" t="str">
            <v>Fuel &amp; Lub</v>
          </cell>
          <cell r="F193" t="str">
            <v>Lubrication</v>
          </cell>
          <cell r="G193" t="str">
            <v>Workshops</v>
          </cell>
        </row>
        <row r="194">
          <cell r="B194" t="str">
            <v>12.14.11.18</v>
          </cell>
          <cell r="C194" t="str">
            <v>12 Support</v>
          </cell>
          <cell r="D194" t="str">
            <v>1214 Fuel &amp; Lub</v>
          </cell>
          <cell r="E194" t="str">
            <v>Fuel &amp; Lub</v>
          </cell>
          <cell r="F194" t="str">
            <v>Lubrication</v>
          </cell>
          <cell r="G194" t="str">
            <v>Infrastructure(Roads etc)</v>
          </cell>
        </row>
        <row r="195">
          <cell r="B195" t="str">
            <v>12.14.11.19</v>
          </cell>
          <cell r="C195" t="str">
            <v>12 Support</v>
          </cell>
          <cell r="D195" t="str">
            <v>1214 Fuel &amp; Lub</v>
          </cell>
          <cell r="E195" t="str">
            <v>Fuel &amp; Lub</v>
          </cell>
          <cell r="F195" t="str">
            <v>Lubrication</v>
          </cell>
          <cell r="G195" t="str">
            <v>Dewatering/Pit Pumping/Drainage</v>
          </cell>
        </row>
        <row r="196">
          <cell r="B196" t="str">
            <v>12.14.11.20</v>
          </cell>
          <cell r="C196" t="str">
            <v>12 Support</v>
          </cell>
          <cell r="D196" t="str">
            <v>1214 Fuel &amp; Lub</v>
          </cell>
          <cell r="E196" t="str">
            <v>Fuel &amp; Lub</v>
          </cell>
          <cell r="F196" t="str">
            <v>Lubrication</v>
          </cell>
          <cell r="G196" t="str">
            <v>Dumps/Reclamation/Topsoil</v>
          </cell>
        </row>
        <row r="197">
          <cell r="B197" t="str">
            <v>13.10</v>
          </cell>
          <cell r="C197" t="str">
            <v>13 Coal Handling</v>
          </cell>
          <cell r="D197" t="str">
            <v>1310 Labour</v>
          </cell>
          <cell r="E197" t="str">
            <v>Labour</v>
          </cell>
          <cell r="F197" t="str">
            <v>Labour</v>
          </cell>
          <cell r="G197" t="str">
            <v>Labour</v>
          </cell>
        </row>
        <row r="198">
          <cell r="B198" t="str">
            <v>13.10.10</v>
          </cell>
          <cell r="C198" t="str">
            <v>13 Coal Handling</v>
          </cell>
          <cell r="D198" t="str">
            <v>1310 Labour</v>
          </cell>
          <cell r="E198" t="str">
            <v>Temporary Employees</v>
          </cell>
          <cell r="F198" t="str">
            <v>Temporary Employees</v>
          </cell>
          <cell r="G198" t="str">
            <v>Temporary Employees</v>
          </cell>
        </row>
        <row r="199">
          <cell r="B199" t="str">
            <v>13.11</v>
          </cell>
          <cell r="C199" t="str">
            <v>13 Coal Handling</v>
          </cell>
          <cell r="D199" t="str">
            <v xml:space="preserve">1311 Crushing </v>
          </cell>
          <cell r="E199" t="str">
            <v xml:space="preserve">Crushing </v>
          </cell>
          <cell r="F199" t="str">
            <v>Crushing</v>
          </cell>
          <cell r="G199" t="str">
            <v xml:space="preserve">Crushing </v>
          </cell>
        </row>
        <row r="200">
          <cell r="B200" t="str">
            <v>13.12</v>
          </cell>
          <cell r="C200" t="str">
            <v>13 Coal Handling</v>
          </cell>
          <cell r="D200" t="str">
            <v xml:space="preserve">1311 Crushing </v>
          </cell>
          <cell r="E200" t="str">
            <v xml:space="preserve">Crushing </v>
          </cell>
          <cell r="F200" t="str">
            <v>Crushing</v>
          </cell>
          <cell r="G200" t="str">
            <v>Depreciation</v>
          </cell>
        </row>
        <row r="201">
          <cell r="B201" t="str">
            <v>14.10</v>
          </cell>
          <cell r="C201" t="str">
            <v>14 Admin &amp; Infrastructure</v>
          </cell>
          <cell r="D201" t="str">
            <v>1410 Labour</v>
          </cell>
          <cell r="E201" t="str">
            <v>Labour</v>
          </cell>
          <cell r="F201" t="str">
            <v>Labour</v>
          </cell>
          <cell r="G201" t="str">
            <v>Labour</v>
          </cell>
        </row>
        <row r="202">
          <cell r="B202" t="str">
            <v>14.10.10</v>
          </cell>
          <cell r="C202" t="str">
            <v>14 Admin &amp; Infrastructure</v>
          </cell>
          <cell r="D202" t="str">
            <v>1410 Labour</v>
          </cell>
          <cell r="E202" t="str">
            <v>Temporary Employees</v>
          </cell>
          <cell r="F202" t="str">
            <v>Temporary Employees</v>
          </cell>
          <cell r="G202" t="str">
            <v>Temporary Employees</v>
          </cell>
        </row>
        <row r="203">
          <cell r="B203" t="str">
            <v>14.11.10.10</v>
          </cell>
          <cell r="C203" t="str">
            <v>14 Admin &amp; Infrastructure</v>
          </cell>
          <cell r="D203" t="str">
            <v>1411 General Expenses</v>
          </cell>
          <cell r="E203" t="str">
            <v>Fees</v>
          </cell>
          <cell r="F203" t="str">
            <v>Plan Vallejo</v>
          </cell>
          <cell r="G203" t="str">
            <v>Plan Vallejo</v>
          </cell>
        </row>
        <row r="204">
          <cell r="B204" t="str">
            <v>14.11.10.11</v>
          </cell>
          <cell r="C204" t="str">
            <v>14 Admin &amp; Infrastructure</v>
          </cell>
          <cell r="D204" t="str">
            <v>1411 General Expenses</v>
          </cell>
          <cell r="E204" t="str">
            <v>Fees</v>
          </cell>
          <cell r="F204" t="str">
            <v>Parra Rodriguez - Ingeominas</v>
          </cell>
          <cell r="G204" t="str">
            <v>Parra Rodriguez - Ingeominas</v>
          </cell>
        </row>
        <row r="205">
          <cell r="B205" t="str">
            <v>14.11.10.12</v>
          </cell>
          <cell r="C205" t="str">
            <v>14 Admin &amp; Infrastructure</v>
          </cell>
          <cell r="D205" t="str">
            <v>1411 General Expenses</v>
          </cell>
          <cell r="E205" t="str">
            <v>Fees</v>
          </cell>
          <cell r="F205" t="str">
            <v>Lewis &amp; Willis - Tax Issues</v>
          </cell>
          <cell r="G205" t="str">
            <v>Lewis &amp; Willis - Tax Issues</v>
          </cell>
        </row>
        <row r="206">
          <cell r="B206" t="str">
            <v>14.11.10.13</v>
          </cell>
          <cell r="C206" t="str">
            <v>14 Admin &amp; Infrastructure</v>
          </cell>
          <cell r="D206" t="str">
            <v>1411 General Expenses</v>
          </cell>
          <cell r="E206" t="str">
            <v>Fees</v>
          </cell>
          <cell r="F206" t="str">
            <v>Mine Planning Consulting Fees</v>
          </cell>
          <cell r="G206" t="str">
            <v>Mine Planning Consulting Fees</v>
          </cell>
        </row>
        <row r="207">
          <cell r="B207" t="str">
            <v>14.11.10.14</v>
          </cell>
          <cell r="C207" t="str">
            <v>14 Admin &amp; Infrastructure</v>
          </cell>
          <cell r="D207" t="str">
            <v>1411 General Expenses</v>
          </cell>
          <cell r="E207" t="str">
            <v>Fees</v>
          </cell>
          <cell r="F207" t="str">
            <v>Other</v>
          </cell>
          <cell r="G207" t="str">
            <v>Other</v>
          </cell>
        </row>
        <row r="208">
          <cell r="B208" t="str">
            <v>14.11.11</v>
          </cell>
          <cell r="C208" t="str">
            <v>14 Admin &amp; Infrastructure</v>
          </cell>
          <cell r="D208" t="str">
            <v>1411 General Expenses</v>
          </cell>
          <cell r="E208" t="str">
            <v>Taxes</v>
          </cell>
          <cell r="F208" t="str">
            <v>Taxes</v>
          </cell>
          <cell r="G208" t="str">
            <v>Taxes</v>
          </cell>
        </row>
        <row r="209">
          <cell r="B209" t="str">
            <v>14.11.12</v>
          </cell>
          <cell r="C209" t="str">
            <v>14 Admin &amp; Infrastructure</v>
          </cell>
          <cell r="D209" t="str">
            <v>1411 General Expenses</v>
          </cell>
          <cell r="E209" t="str">
            <v>Contract Stamp Tax</v>
          </cell>
          <cell r="F209" t="str">
            <v>Contract Stamp Tax</v>
          </cell>
          <cell r="G209" t="str">
            <v>Contract Stamp Tax</v>
          </cell>
        </row>
        <row r="210">
          <cell r="B210" t="str">
            <v>14.11.13.10</v>
          </cell>
          <cell r="C210" t="str">
            <v>14 Admin &amp; Infrastructure</v>
          </cell>
          <cell r="D210" t="str">
            <v>1411 General Expenses</v>
          </cell>
          <cell r="E210" t="str">
            <v>Rentals</v>
          </cell>
          <cell r="F210" t="str">
            <v>Land Surface Amortization</v>
          </cell>
          <cell r="G210" t="str">
            <v>Ingeominas</v>
          </cell>
        </row>
        <row r="211">
          <cell r="B211" t="str">
            <v>14.11.13.11</v>
          </cell>
          <cell r="C211" t="str">
            <v>14 Admin &amp; Infrastructure</v>
          </cell>
          <cell r="D211" t="str">
            <v>1411 General Expenses</v>
          </cell>
          <cell r="E211" t="str">
            <v>Rentals</v>
          </cell>
          <cell r="F211" t="str">
            <v>Expats Apartments (Barr &amp; SM)</v>
          </cell>
          <cell r="G211" t="str">
            <v>Expats Apartments (Barr &amp; SM)</v>
          </cell>
        </row>
        <row r="212">
          <cell r="B212" t="str">
            <v>14.11.13.12</v>
          </cell>
          <cell r="C212" t="str">
            <v>14 Admin &amp; Infrastructure</v>
          </cell>
          <cell r="D212" t="str">
            <v>1411 General Expenses</v>
          </cell>
          <cell r="E212" t="str">
            <v>Rentals</v>
          </cell>
          <cell r="F212" t="str">
            <v>Rental Space for Antenna</v>
          </cell>
          <cell r="G212" t="str">
            <v>Rental Space for Antenna</v>
          </cell>
        </row>
        <row r="213">
          <cell r="B213" t="str">
            <v>14.11.13.13</v>
          </cell>
          <cell r="C213" t="str">
            <v>14 Admin &amp; Infrastructure</v>
          </cell>
          <cell r="D213" t="str">
            <v>1411 General Expenses</v>
          </cell>
          <cell r="E213" t="str">
            <v>Rentals</v>
          </cell>
          <cell r="F213" t="str">
            <v>Light Vehicles</v>
          </cell>
          <cell r="G213" t="str">
            <v>Light Vehicles</v>
          </cell>
        </row>
        <row r="214">
          <cell r="B214" t="str">
            <v>14.11.13.14</v>
          </cell>
          <cell r="C214" t="str">
            <v>14 Admin &amp; Infrastructure</v>
          </cell>
          <cell r="D214" t="str">
            <v>1411 General Expenses</v>
          </cell>
          <cell r="E214" t="str">
            <v>Rentals</v>
          </cell>
          <cell r="F214" t="str">
            <v>Other Rentals</v>
          </cell>
          <cell r="G214" t="str">
            <v>Other Rentals</v>
          </cell>
        </row>
        <row r="215">
          <cell r="B215" t="str">
            <v>14.11.14</v>
          </cell>
          <cell r="C215" t="str">
            <v>14 Admin &amp; Infrastructure</v>
          </cell>
          <cell r="D215" t="str">
            <v>1411 General Expenses</v>
          </cell>
          <cell r="E215" t="str">
            <v>Contributions</v>
          </cell>
          <cell r="F215" t="str">
            <v>Contributions</v>
          </cell>
          <cell r="G215" t="str">
            <v>Contributions</v>
          </cell>
        </row>
        <row r="216">
          <cell r="B216" t="str">
            <v>14.11.15</v>
          </cell>
          <cell r="C216" t="str">
            <v>14 Admin &amp; Infrastructure</v>
          </cell>
          <cell r="D216" t="str">
            <v>1411 General Expenses</v>
          </cell>
          <cell r="E216" t="str">
            <v>Insurance</v>
          </cell>
          <cell r="F216" t="str">
            <v>Insurance</v>
          </cell>
          <cell r="G216" t="str">
            <v>Insurance</v>
          </cell>
        </row>
        <row r="217">
          <cell r="B217" t="str">
            <v>14.11.16</v>
          </cell>
          <cell r="C217" t="str">
            <v>14 Admin &amp; Infrastructure</v>
          </cell>
          <cell r="D217" t="str">
            <v>1411 General Expenses</v>
          </cell>
          <cell r="E217" t="str">
            <v>Contractor Special &amp; Personnel Insurance</v>
          </cell>
          <cell r="F217" t="str">
            <v>Contractor Special &amp; Personnel Insurance</v>
          </cell>
          <cell r="G217" t="str">
            <v>Contractor Special &amp; Personnel Insurance</v>
          </cell>
        </row>
        <row r="218">
          <cell r="B218" t="str">
            <v>14.11.17</v>
          </cell>
          <cell r="C218" t="str">
            <v>14 Admin &amp; Infrastructure</v>
          </cell>
          <cell r="D218" t="str">
            <v>1411 General Expenses</v>
          </cell>
          <cell r="E218" t="str">
            <v>Legal Expenses</v>
          </cell>
          <cell r="F218" t="str">
            <v>Legal Expenses</v>
          </cell>
          <cell r="G218" t="str">
            <v>Legal Expenses</v>
          </cell>
        </row>
        <row r="219">
          <cell r="B219" t="str">
            <v>14.11.18</v>
          </cell>
          <cell r="C219" t="str">
            <v>14 Admin &amp; Infrastructure</v>
          </cell>
          <cell r="D219" t="str">
            <v>1411 General Expenses</v>
          </cell>
          <cell r="E219" t="str">
            <v>Maintenance &amp; Repairs</v>
          </cell>
          <cell r="F219" t="str">
            <v>Maintenance &amp; Repairs</v>
          </cell>
          <cell r="G219" t="str">
            <v>Maintenance &amp; Repairs</v>
          </cell>
        </row>
        <row r="220">
          <cell r="B220" t="str">
            <v>14.11.19</v>
          </cell>
          <cell r="C220" t="str">
            <v>14 Admin &amp; Infrastructure</v>
          </cell>
          <cell r="D220" t="str">
            <v>1411 General Expenses</v>
          </cell>
          <cell r="E220" t="str">
            <v>Travel Expenses</v>
          </cell>
          <cell r="F220" t="str">
            <v>Travel Expenses</v>
          </cell>
          <cell r="G220" t="str">
            <v>Travel Expenses</v>
          </cell>
        </row>
        <row r="221">
          <cell r="B221" t="str">
            <v>14.11.20.10</v>
          </cell>
          <cell r="C221" t="str">
            <v>14 Admin &amp; Infrastructure</v>
          </cell>
          <cell r="D221" t="str">
            <v>1411 General Expenses</v>
          </cell>
          <cell r="E221" t="str">
            <v>Fuel &amp; Lubs</v>
          </cell>
          <cell r="F221" t="str">
            <v>Fuel &amp; Lubs</v>
          </cell>
          <cell r="G221" t="str">
            <v>Fuel</v>
          </cell>
        </row>
        <row r="222">
          <cell r="B222" t="str">
            <v>14.11.20.11</v>
          </cell>
          <cell r="C222" t="str">
            <v>14 Admin &amp; Infrastructure</v>
          </cell>
          <cell r="D222" t="str">
            <v>1411 General Expenses</v>
          </cell>
          <cell r="E222" t="str">
            <v>Fuel &amp; Lubs</v>
          </cell>
          <cell r="F222" t="str">
            <v>Fuel &amp; Lubs</v>
          </cell>
          <cell r="G222" t="str">
            <v>Lubrication</v>
          </cell>
        </row>
        <row r="223">
          <cell r="B223" t="str">
            <v>14.11.21</v>
          </cell>
          <cell r="C223" t="str">
            <v>14 Admin &amp; Infrastructure</v>
          </cell>
          <cell r="D223" t="str">
            <v>1411 General Expenses</v>
          </cell>
          <cell r="E223" t="str">
            <v>Spare Parts &amp; Supplies</v>
          </cell>
          <cell r="F223" t="str">
            <v>Spare Parts &amp; Supplies</v>
          </cell>
          <cell r="G223" t="str">
            <v>Spare Parts &amp; Supplies</v>
          </cell>
        </row>
        <row r="224">
          <cell r="B224" t="str">
            <v>14.11.22</v>
          </cell>
          <cell r="C224" t="str">
            <v>14 Admin &amp; Infrastructure</v>
          </cell>
          <cell r="D224" t="str">
            <v>1411 General Expenses</v>
          </cell>
          <cell r="E224" t="str">
            <v>Social Investment (separate cost item)</v>
          </cell>
          <cell r="F224" t="str">
            <v>Social Investment (separate cost item)</v>
          </cell>
          <cell r="G224" t="str">
            <v>Social Investment (separate cost item)</v>
          </cell>
        </row>
        <row r="225">
          <cell r="B225" t="str">
            <v>14.11.23</v>
          </cell>
          <cell r="C225" t="str">
            <v>14 Admin &amp; Infrastructure</v>
          </cell>
          <cell r="D225" t="str">
            <v>1411 General Expenses</v>
          </cell>
          <cell r="E225" t="str">
            <v>Royalties (separate cost item)</v>
          </cell>
          <cell r="F225" t="str">
            <v>Royalties (separate cost item)</v>
          </cell>
          <cell r="G225" t="str">
            <v>Royalties (separate cost item)</v>
          </cell>
        </row>
        <row r="226">
          <cell r="B226" t="str">
            <v>14.11.24</v>
          </cell>
          <cell r="C226" t="str">
            <v>14 Admin &amp; Infrastructure</v>
          </cell>
          <cell r="D226" t="str">
            <v>1411 General Expenses</v>
          </cell>
          <cell r="E226" t="str">
            <v>TV Service</v>
          </cell>
          <cell r="F226" t="str">
            <v>TV Service</v>
          </cell>
          <cell r="G226" t="str">
            <v>TV Service</v>
          </cell>
        </row>
        <row r="227">
          <cell r="B227" t="str">
            <v>14.11.25</v>
          </cell>
          <cell r="C227" t="str">
            <v>14 Admin &amp; Infrastructure</v>
          </cell>
          <cell r="D227" t="str">
            <v>1411 General Expenses</v>
          </cell>
          <cell r="E227" t="str">
            <v>Protective Clothing</v>
          </cell>
          <cell r="F227" t="str">
            <v>Protective Clothing</v>
          </cell>
          <cell r="G227" t="str">
            <v>Protective Clothing</v>
          </cell>
        </row>
        <row r="228">
          <cell r="B228" t="str">
            <v>14.11.26</v>
          </cell>
          <cell r="C228" t="str">
            <v>14 Admin &amp; Infrastructure</v>
          </cell>
          <cell r="D228" t="str">
            <v>1411 General Expenses</v>
          </cell>
          <cell r="E228" t="str">
            <v>Expats Permits</v>
          </cell>
          <cell r="F228" t="str">
            <v>Expats Permits</v>
          </cell>
          <cell r="G228" t="str">
            <v>Expats Permits</v>
          </cell>
        </row>
        <row r="229">
          <cell r="B229" t="str">
            <v>14.11.27</v>
          </cell>
          <cell r="C229" t="str">
            <v>14 Admin &amp; Infrastructure</v>
          </cell>
          <cell r="D229" t="str">
            <v>1411 General Expenses</v>
          </cell>
          <cell r="E229" t="str">
            <v>Other (stationary, tea/coffee, water, etc)</v>
          </cell>
          <cell r="F229" t="str">
            <v>Other (stationary, tea/coffee, water, etc)</v>
          </cell>
          <cell r="G229" t="str">
            <v>Other (stationary, tea/coffee, water, etc)</v>
          </cell>
        </row>
        <row r="230">
          <cell r="B230" t="str">
            <v>14.11.28</v>
          </cell>
          <cell r="C230" t="str">
            <v>14 Admin &amp; Infrastructure</v>
          </cell>
          <cell r="D230" t="str">
            <v>1411 General Expenses</v>
          </cell>
          <cell r="E230" t="str">
            <v>Medical Expenses</v>
          </cell>
          <cell r="F230" t="str">
            <v>Medical Expenses</v>
          </cell>
          <cell r="G230" t="str">
            <v>Medical expenses &amp; Medicines</v>
          </cell>
        </row>
        <row r="231">
          <cell r="B231" t="str">
            <v>14.11.29</v>
          </cell>
          <cell r="C231" t="str">
            <v>14 Admin &amp; Infrastructure</v>
          </cell>
          <cell r="D231" t="str">
            <v>1411 General Expenses</v>
          </cell>
          <cell r="E231" t="str">
            <v>Safety elements</v>
          </cell>
          <cell r="F231" t="str">
            <v>Safety elements</v>
          </cell>
          <cell r="G231" t="str">
            <v>Safety elements</v>
          </cell>
        </row>
        <row r="232">
          <cell r="B232" t="str">
            <v>14.12</v>
          </cell>
          <cell r="C232" t="str">
            <v>14 Admin &amp; Infrastructure</v>
          </cell>
          <cell r="D232" t="str">
            <v>1412 Power</v>
          </cell>
          <cell r="E232" t="str">
            <v>Power</v>
          </cell>
          <cell r="F232" t="str">
            <v>Power</v>
          </cell>
          <cell r="G232" t="str">
            <v>Power</v>
          </cell>
        </row>
        <row r="233">
          <cell r="B233" t="str">
            <v>14.13.10</v>
          </cell>
          <cell r="C233" t="str">
            <v>14 Admin &amp; Infrastructure</v>
          </cell>
          <cell r="D233" t="str">
            <v>1413 Contracted Services</v>
          </cell>
          <cell r="E233" t="str">
            <v>Carbofood Cleaning Services</v>
          </cell>
          <cell r="F233" t="str">
            <v>Carbofood Cleaning Services</v>
          </cell>
          <cell r="G233" t="str">
            <v>Carbofood Cleaning Services</v>
          </cell>
        </row>
        <row r="234">
          <cell r="B234" t="str">
            <v>14.13.11</v>
          </cell>
          <cell r="C234" t="str">
            <v>14 Admin &amp; Infrastructure</v>
          </cell>
          <cell r="D234" t="str">
            <v>1413 Contracted Services</v>
          </cell>
          <cell r="E234" t="str">
            <v>Meals</v>
          </cell>
          <cell r="F234" t="str">
            <v>Meals</v>
          </cell>
          <cell r="G234" t="str">
            <v>Meals</v>
          </cell>
        </row>
        <row r="235">
          <cell r="B235" t="str">
            <v>14.13.12</v>
          </cell>
          <cell r="C235" t="str">
            <v>14 Admin &amp; Infrastructure</v>
          </cell>
          <cell r="D235" t="str">
            <v>1413 Contracted Services</v>
          </cell>
          <cell r="E235" t="str">
            <v>Temporary Employees</v>
          </cell>
          <cell r="F235" t="str">
            <v>Temporary Employees</v>
          </cell>
          <cell r="G235" t="str">
            <v>Temporary Employees</v>
          </cell>
        </row>
        <row r="236">
          <cell r="B236" t="str">
            <v>14.13.13</v>
          </cell>
          <cell r="C236" t="str">
            <v>14 Admin &amp; Infrastructure</v>
          </cell>
          <cell r="D236" t="str">
            <v>1413 Contracted Services</v>
          </cell>
          <cell r="E236" t="str">
            <v>Electricity (separate cost item)</v>
          </cell>
          <cell r="F236" t="str">
            <v>Electricity (separate cost item)</v>
          </cell>
          <cell r="G236" t="str">
            <v>Electricity (separate cost item)</v>
          </cell>
        </row>
        <row r="237">
          <cell r="B237" t="str">
            <v>14.13.14</v>
          </cell>
          <cell r="C237" t="str">
            <v>14 Admin &amp; Infrastructure</v>
          </cell>
          <cell r="D237" t="str">
            <v>1413 Contracted Services</v>
          </cell>
          <cell r="E237" t="str">
            <v>Telephone &amp; mobiles</v>
          </cell>
          <cell r="F237" t="str">
            <v>Telephone &amp; mobiles</v>
          </cell>
          <cell r="G237" t="str">
            <v>Telephone &amp; mobiles</v>
          </cell>
        </row>
        <row r="238">
          <cell r="B238" t="str">
            <v>14.13.15</v>
          </cell>
          <cell r="C238" t="str">
            <v>14 Admin &amp; Infrastructure</v>
          </cell>
          <cell r="D238" t="str">
            <v>1413 Contracted Services</v>
          </cell>
          <cell r="E238" t="str">
            <v>Internet mail service</v>
          </cell>
          <cell r="F238" t="str">
            <v>Internet mail service</v>
          </cell>
          <cell r="G238" t="str">
            <v>Internet mail service</v>
          </cell>
        </row>
        <row r="239">
          <cell r="B239" t="str">
            <v>14.13.16</v>
          </cell>
          <cell r="C239" t="str">
            <v>14 Admin &amp; Infrastructure</v>
          </cell>
          <cell r="D239" t="str">
            <v>1413 Contracted Services</v>
          </cell>
          <cell r="E239" t="str">
            <v>Transport of Employees</v>
          </cell>
          <cell r="F239" t="str">
            <v>Transport of Employees</v>
          </cell>
          <cell r="G239" t="str">
            <v>Transport of Employees</v>
          </cell>
        </row>
        <row r="240">
          <cell r="B240" t="str">
            <v>14.13.17</v>
          </cell>
          <cell r="C240" t="str">
            <v>14 Admin &amp; Infrastructure</v>
          </cell>
          <cell r="D240" t="str">
            <v>1413 Contracted Services</v>
          </cell>
          <cell r="E240" t="str">
            <v>Transport of Materials</v>
          </cell>
          <cell r="F240" t="str">
            <v>Transport of Materials</v>
          </cell>
          <cell r="G240" t="str">
            <v>Transport of Materials</v>
          </cell>
        </row>
        <row r="241">
          <cell r="B241" t="str">
            <v>14.13.18</v>
          </cell>
          <cell r="C241" t="str">
            <v>14 Admin &amp; Infrastructure</v>
          </cell>
          <cell r="D241" t="str">
            <v>1413 Contracted Services</v>
          </cell>
          <cell r="E241" t="str">
            <v>EIS fees</v>
          </cell>
          <cell r="F241" t="str">
            <v>EIS fees</v>
          </cell>
          <cell r="G241" t="str">
            <v>EIS fees</v>
          </cell>
        </row>
        <row r="242">
          <cell r="B242" t="str">
            <v>14.13.19</v>
          </cell>
          <cell r="C242" t="str">
            <v>14 Admin &amp; Infrastructure</v>
          </cell>
          <cell r="D242" t="str">
            <v>1413 Contracted Services</v>
          </cell>
          <cell r="E242" t="str">
            <v>Airplane</v>
          </cell>
          <cell r="F242" t="str">
            <v>Airplane</v>
          </cell>
          <cell r="G242" t="str">
            <v>Airplane</v>
          </cell>
        </row>
        <row r="243">
          <cell r="B243" t="str">
            <v>14.13.20</v>
          </cell>
          <cell r="C243" t="str">
            <v>14 Admin &amp; Infrastructure</v>
          </cell>
          <cell r="D243" t="str">
            <v>1413 Contracted Services</v>
          </cell>
          <cell r="E243" t="str">
            <v>Freight Services</v>
          </cell>
          <cell r="F243" t="str">
            <v>Freight Services</v>
          </cell>
          <cell r="G243" t="str">
            <v>Freight Services</v>
          </cell>
        </row>
        <row r="244">
          <cell r="B244" t="str">
            <v>14.13.21</v>
          </cell>
          <cell r="C244" t="str">
            <v>14 Admin &amp; Infrastructure</v>
          </cell>
          <cell r="D244" t="str">
            <v>1413 Contracted Services</v>
          </cell>
          <cell r="E244" t="str">
            <v>Other Services</v>
          </cell>
          <cell r="F244" t="str">
            <v>Other Services</v>
          </cell>
          <cell r="G244" t="str">
            <v>Other Services</v>
          </cell>
        </row>
        <row r="245">
          <cell r="B245" t="str">
            <v>15.11</v>
          </cell>
          <cell r="C245" t="str">
            <v>15 Contractor</v>
          </cell>
          <cell r="D245" t="str">
            <v>1511 Contractor Margin</v>
          </cell>
          <cell r="E245" t="str">
            <v>Contractor Margin</v>
          </cell>
          <cell r="F245" t="str">
            <v>Contractor Margin</v>
          </cell>
          <cell r="G245" t="str">
            <v>Contractor Margin</v>
          </cell>
        </row>
        <row r="246">
          <cell r="B246" t="str">
            <v>15.14</v>
          </cell>
          <cell r="C246" t="str">
            <v>15 Contractor</v>
          </cell>
          <cell r="D246" t="str">
            <v>1514 Mobilisation of Equipment</v>
          </cell>
          <cell r="E246" t="str">
            <v>Mobilisation of Equipment</v>
          </cell>
          <cell r="F246" t="str">
            <v>Mobilisation of Equipment</v>
          </cell>
          <cell r="G246" t="str">
            <v>Mobilisation of Equipment</v>
          </cell>
        </row>
        <row r="247">
          <cell r="B247" t="str">
            <v>15.12</v>
          </cell>
          <cell r="C247" t="str">
            <v>15 Contractor</v>
          </cell>
          <cell r="D247" t="str">
            <v>1512 Contractor Ratio</v>
          </cell>
          <cell r="E247" t="str">
            <v>Contractor Ratio</v>
          </cell>
          <cell r="F247" t="str">
            <v>Contractor Ratio</v>
          </cell>
          <cell r="G247" t="str">
            <v>Contractor Ratio</v>
          </cell>
        </row>
        <row r="248">
          <cell r="B248" t="str">
            <v>16.11</v>
          </cell>
          <cell r="C248" t="str">
            <v>16 Rail &amp; Transport</v>
          </cell>
          <cell r="D248" t="str">
            <v>1611 Labour</v>
          </cell>
          <cell r="E248" t="str">
            <v>Labour</v>
          </cell>
          <cell r="F248" t="str">
            <v>Labour</v>
          </cell>
          <cell r="G248" t="str">
            <v>Labour</v>
          </cell>
        </row>
        <row r="249">
          <cell r="B249" t="str">
            <v>16.12</v>
          </cell>
          <cell r="C249" t="str">
            <v>16 Rail &amp; Transport</v>
          </cell>
          <cell r="D249" t="str">
            <v>1612 General Expenses</v>
          </cell>
          <cell r="E249" t="str">
            <v>General Expenses</v>
          </cell>
          <cell r="F249" t="str">
            <v>General Expenses</v>
          </cell>
          <cell r="G249" t="str">
            <v>General Expenses</v>
          </cell>
        </row>
        <row r="250">
          <cell r="B250" t="str">
            <v>16.13</v>
          </cell>
          <cell r="C250" t="str">
            <v>16 Rail &amp; Transport</v>
          </cell>
          <cell r="D250" t="str">
            <v>1613 Fuel &amp; Lub</v>
          </cell>
          <cell r="E250" t="str">
            <v>Fuel &amp; Lub</v>
          </cell>
          <cell r="F250" t="str">
            <v>Fuel &amp; Lub</v>
          </cell>
          <cell r="G250" t="str">
            <v>Fuel &amp; Lub</v>
          </cell>
        </row>
        <row r="251">
          <cell r="B251" t="str">
            <v>16.14</v>
          </cell>
          <cell r="C251" t="str">
            <v>16 Rail &amp; Transport</v>
          </cell>
          <cell r="D251" t="str">
            <v>1614 Spare Parts</v>
          </cell>
          <cell r="E251" t="str">
            <v>Spare Parts</v>
          </cell>
          <cell r="F251" t="str">
            <v>Spare Parts</v>
          </cell>
          <cell r="G251" t="str">
            <v>Spare Parts</v>
          </cell>
        </row>
        <row r="252">
          <cell r="B252" t="str">
            <v>16.15</v>
          </cell>
          <cell r="C252" t="str">
            <v>16 Rail &amp; Transport</v>
          </cell>
          <cell r="D252" t="str">
            <v>1615 Trasnport</v>
          </cell>
          <cell r="E252" t="str">
            <v>Transport</v>
          </cell>
          <cell r="F252" t="str">
            <v>Transport</v>
          </cell>
          <cell r="G252" t="str">
            <v>Transport</v>
          </cell>
        </row>
        <row r="253">
          <cell r="B253" t="str">
            <v>16.16</v>
          </cell>
          <cell r="C253" t="str">
            <v>16 Rail &amp; Transport</v>
          </cell>
          <cell r="D253" t="str">
            <v>1616 Contracted Services</v>
          </cell>
          <cell r="E253" t="str">
            <v>Contracted Services</v>
          </cell>
          <cell r="F253" t="str">
            <v>Contracted Services</v>
          </cell>
          <cell r="G253" t="str">
            <v>Contracted Services</v>
          </cell>
        </row>
        <row r="254">
          <cell r="B254" t="str">
            <v>16.20</v>
          </cell>
          <cell r="C254" t="str">
            <v>16 Rail &amp; Transport</v>
          </cell>
          <cell r="D254" t="str">
            <v>1616 Contracted Services</v>
          </cell>
          <cell r="E254" t="str">
            <v>Road Maintenance</v>
          </cell>
          <cell r="F254" t="str">
            <v>Road Maintenance</v>
          </cell>
          <cell r="G254" t="str">
            <v xml:space="preserve">La Loma - Plan Bonito Road </v>
          </cell>
        </row>
        <row r="255">
          <cell r="B255" t="str">
            <v>17.11</v>
          </cell>
          <cell r="C255" t="str">
            <v>17 Port</v>
          </cell>
          <cell r="D255" t="str">
            <v>1711 Labour</v>
          </cell>
          <cell r="E255" t="str">
            <v>Labour</v>
          </cell>
          <cell r="F255" t="str">
            <v>Labour</v>
          </cell>
          <cell r="G255" t="str">
            <v>Labour</v>
          </cell>
        </row>
        <row r="256">
          <cell r="B256" t="str">
            <v>17.12</v>
          </cell>
          <cell r="C256" t="str">
            <v>17 Port</v>
          </cell>
          <cell r="D256" t="str">
            <v>1712 Fuel &amp; Lub</v>
          </cell>
          <cell r="E256" t="str">
            <v>Fuel &amp; Lub</v>
          </cell>
          <cell r="F256" t="str">
            <v>Fuel &amp; Lub</v>
          </cell>
          <cell r="G256" t="str">
            <v>Fuel &amp; Lub</v>
          </cell>
        </row>
        <row r="257">
          <cell r="B257" t="str">
            <v>17.13</v>
          </cell>
          <cell r="C257" t="str">
            <v>17 Port</v>
          </cell>
          <cell r="D257" t="str">
            <v>1713 Power</v>
          </cell>
          <cell r="E257" t="str">
            <v>Power</v>
          </cell>
          <cell r="F257" t="str">
            <v>Power</v>
          </cell>
          <cell r="G257" t="str">
            <v>Power</v>
          </cell>
        </row>
        <row r="258">
          <cell r="B258" t="str">
            <v>17.14</v>
          </cell>
          <cell r="C258" t="str">
            <v>17 Port</v>
          </cell>
          <cell r="D258" t="str">
            <v>1714 Spare Parts</v>
          </cell>
          <cell r="E258" t="str">
            <v>Spare Parts</v>
          </cell>
          <cell r="F258" t="str">
            <v>Spare Parts</v>
          </cell>
          <cell r="G258" t="str">
            <v>Spare Parts</v>
          </cell>
        </row>
        <row r="259">
          <cell r="B259" t="str">
            <v>17.15</v>
          </cell>
          <cell r="C259" t="str">
            <v>17 Port</v>
          </cell>
          <cell r="D259" t="str">
            <v>1715 Port - Calenturitas</v>
          </cell>
          <cell r="E259" t="str">
            <v>Port - Calenturitas</v>
          </cell>
          <cell r="F259" t="str">
            <v>Port - Calenturitas</v>
          </cell>
          <cell r="G259" t="str">
            <v>Port - Calenturitas</v>
          </cell>
        </row>
        <row r="260">
          <cell r="B260" t="str">
            <v>17.16</v>
          </cell>
          <cell r="C260" t="str">
            <v>17 Port</v>
          </cell>
          <cell r="D260" t="str">
            <v>1716 Port Buy-Ins</v>
          </cell>
          <cell r="E260" t="str">
            <v>Port Buy-Ins</v>
          </cell>
          <cell r="F260" t="str">
            <v>Port Buy-Ins</v>
          </cell>
          <cell r="G260" t="str">
            <v>Port Buy-Ins</v>
          </cell>
        </row>
        <row r="261">
          <cell r="B261" t="str">
            <v>17.17</v>
          </cell>
          <cell r="C261" t="str">
            <v>17 Port</v>
          </cell>
          <cell r="D261" t="str">
            <v>1717 Tarriff</v>
          </cell>
          <cell r="E261" t="str">
            <v>Tarriff</v>
          </cell>
          <cell r="F261" t="str">
            <v>Tarriff</v>
          </cell>
          <cell r="G261" t="str">
            <v>Tarriff</v>
          </cell>
        </row>
        <row r="262">
          <cell r="B262" t="str">
            <v>17.18</v>
          </cell>
          <cell r="C262" t="str">
            <v>17 Port</v>
          </cell>
          <cell r="D262" t="str">
            <v>1718 Demurrage</v>
          </cell>
          <cell r="E262" t="str">
            <v>Demurrage</v>
          </cell>
          <cell r="F262" t="str">
            <v>Demurrage</v>
          </cell>
          <cell r="G262" t="str">
            <v>Demurrage</v>
          </cell>
        </row>
        <row r="263">
          <cell r="B263" t="str">
            <v>17.19</v>
          </cell>
          <cell r="C263" t="str">
            <v>17 Port</v>
          </cell>
          <cell r="D263" t="str">
            <v>1719 General Expenses</v>
          </cell>
          <cell r="E263" t="str">
            <v>General Expenses</v>
          </cell>
          <cell r="F263" t="str">
            <v>General Expenses</v>
          </cell>
          <cell r="G263" t="str">
            <v>General Expenses</v>
          </cell>
        </row>
        <row r="264">
          <cell r="B264" t="str">
            <v>17.20</v>
          </cell>
          <cell r="C264" t="str">
            <v>17 Port</v>
          </cell>
          <cell r="D264" t="str">
            <v>1720 Contracted Services</v>
          </cell>
          <cell r="E264" t="str">
            <v>Contracted Services</v>
          </cell>
          <cell r="F264" t="str">
            <v>Contracted Services</v>
          </cell>
          <cell r="G264" t="str">
            <v>Contracted Services</v>
          </cell>
        </row>
        <row r="265">
          <cell r="B265" t="str">
            <v>18.11</v>
          </cell>
          <cell r="C265" t="str">
            <v>18 Royalty</v>
          </cell>
          <cell r="D265" t="str">
            <v>1811 Labour</v>
          </cell>
          <cell r="E265" t="str">
            <v>Labour</v>
          </cell>
          <cell r="F265" t="str">
            <v>Labour</v>
          </cell>
          <cell r="G265" t="str">
            <v>Labour</v>
          </cell>
        </row>
        <row r="266">
          <cell r="B266" t="str">
            <v>18.12</v>
          </cell>
          <cell r="C266" t="str">
            <v>18 Royalty</v>
          </cell>
          <cell r="D266" t="str">
            <v>1812 Royalty</v>
          </cell>
          <cell r="E266" t="str">
            <v xml:space="preserve">Royalty </v>
          </cell>
          <cell r="F266" t="str">
            <v>Royalty</v>
          </cell>
          <cell r="G266" t="str">
            <v>Royalty</v>
          </cell>
        </row>
        <row r="267">
          <cell r="B267" t="str">
            <v>19.11</v>
          </cell>
          <cell r="C267" t="str">
            <v>19 Prodeco Head Office &amp; Marketing</v>
          </cell>
          <cell r="D267" t="str">
            <v>1911 Labor</v>
          </cell>
          <cell r="E267" t="str">
            <v>Labour</v>
          </cell>
          <cell r="F267" t="str">
            <v>Labour</v>
          </cell>
          <cell r="G267" t="str">
            <v>Labour</v>
          </cell>
        </row>
        <row r="268">
          <cell r="B268" t="str">
            <v>19.12</v>
          </cell>
          <cell r="C268" t="str">
            <v>19 Prodeco Head Office &amp; Marketing</v>
          </cell>
          <cell r="D268" t="str">
            <v>1912 Security</v>
          </cell>
          <cell r="E268" t="str">
            <v>Security</v>
          </cell>
          <cell r="F268" t="str">
            <v>Security</v>
          </cell>
          <cell r="G268" t="str">
            <v>Security</v>
          </cell>
        </row>
        <row r="269">
          <cell r="B269" t="str">
            <v>19.12.10.10.10</v>
          </cell>
          <cell r="C269" t="str">
            <v>19 Prodeco Head Office &amp; Marketing</v>
          </cell>
          <cell r="D269" t="str">
            <v>1912 Security</v>
          </cell>
          <cell r="E269" t="str">
            <v>Mine</v>
          </cell>
          <cell r="F269" t="str">
            <v>Salaries &amp; Wages</v>
          </cell>
          <cell r="G269" t="str">
            <v>Salaries &amp; Wages</v>
          </cell>
        </row>
        <row r="270">
          <cell r="B270" t="str">
            <v>19.12.10.11.11</v>
          </cell>
          <cell r="C270" t="str">
            <v>19 Prodeco Head Office &amp; Marketing</v>
          </cell>
          <cell r="D270" t="str">
            <v>1912 Security</v>
          </cell>
          <cell r="E270" t="str">
            <v>Mine</v>
          </cell>
          <cell r="F270" t="str">
            <v>Fees</v>
          </cell>
          <cell r="G270" t="str">
            <v>Consulting Technical</v>
          </cell>
        </row>
        <row r="271">
          <cell r="B271" t="str">
            <v>19.12.10.11.10</v>
          </cell>
          <cell r="C271" t="str">
            <v>19 Prodeco Head Office &amp; Marketing</v>
          </cell>
          <cell r="D271" t="str">
            <v>1912 Security</v>
          </cell>
          <cell r="E271" t="str">
            <v>Mine</v>
          </cell>
          <cell r="F271" t="str">
            <v>Fees</v>
          </cell>
          <cell r="G271" t="str">
            <v>Consulting Fees</v>
          </cell>
        </row>
        <row r="272">
          <cell r="B272" t="str">
            <v>19.12.10.12.10</v>
          </cell>
          <cell r="C272" t="str">
            <v>19 Prodeco Head Office &amp; Marketing</v>
          </cell>
          <cell r="D272" t="str">
            <v>1912 Security</v>
          </cell>
          <cell r="E272" t="str">
            <v>Mine</v>
          </cell>
          <cell r="F272" t="str">
            <v>Taxes &amp; Contributions</v>
          </cell>
          <cell r="G272" t="str">
            <v>Taxes</v>
          </cell>
        </row>
        <row r="273">
          <cell r="B273" t="str">
            <v>19.12.10.12.11</v>
          </cell>
          <cell r="C273" t="str">
            <v>19 Prodeco Head Office &amp; Marketing</v>
          </cell>
          <cell r="D273" t="str">
            <v>1912 Security</v>
          </cell>
          <cell r="E273" t="str">
            <v>Mine</v>
          </cell>
          <cell r="F273" t="str">
            <v>Taxes &amp; Contributions</v>
          </cell>
          <cell r="G273" t="str">
            <v>Contributions (Army Contract)</v>
          </cell>
        </row>
        <row r="274">
          <cell r="B274" t="str">
            <v>19.12.10.13.10</v>
          </cell>
          <cell r="C274" t="str">
            <v>19 Prodeco Head Office &amp; Marketing</v>
          </cell>
          <cell r="D274" t="str">
            <v>1912 Security</v>
          </cell>
          <cell r="E274" t="str">
            <v>Mine</v>
          </cell>
          <cell r="F274" t="str">
            <v>Equipment Rentals</v>
          </cell>
          <cell r="G274" t="str">
            <v>Vehicle Rental</v>
          </cell>
        </row>
        <row r="275">
          <cell r="B275" t="str">
            <v>19.12.10.13.11</v>
          </cell>
          <cell r="C275" t="str">
            <v>19 Prodeco Head Office &amp; Marketing</v>
          </cell>
          <cell r="D275" t="str">
            <v>1912 Security</v>
          </cell>
          <cell r="E275" t="str">
            <v>Mine</v>
          </cell>
          <cell r="F275" t="str">
            <v>Equipment Rentals</v>
          </cell>
          <cell r="G275" t="str">
            <v>Communications</v>
          </cell>
        </row>
        <row r="276">
          <cell r="B276" t="str">
            <v>19.12.10.13.12</v>
          </cell>
          <cell r="C276" t="str">
            <v>19 Prodeco Head Office &amp; Marketing</v>
          </cell>
          <cell r="D276" t="str">
            <v>1912 Security</v>
          </cell>
          <cell r="E276" t="str">
            <v>Mine</v>
          </cell>
          <cell r="F276" t="str">
            <v>Equipment Rentals</v>
          </cell>
          <cell r="G276" t="str">
            <v>Fleet &amp; Transport (Aircraft)</v>
          </cell>
        </row>
        <row r="277">
          <cell r="B277" t="str">
            <v>19.12.10.13.13</v>
          </cell>
          <cell r="C277" t="str">
            <v>19 Prodeco Head Office &amp; Marketing</v>
          </cell>
          <cell r="D277" t="str">
            <v>1912 Security</v>
          </cell>
          <cell r="E277" t="str">
            <v>Mine</v>
          </cell>
          <cell r="F277" t="str">
            <v>Equipment Rentals</v>
          </cell>
          <cell r="G277" t="str">
            <v>Vehicle repairs</v>
          </cell>
        </row>
        <row r="278">
          <cell r="B278" t="str">
            <v>19.12.10.14.10</v>
          </cell>
          <cell r="C278" t="str">
            <v>19 Prodeco Head Office &amp; Marketing</v>
          </cell>
          <cell r="D278" t="str">
            <v>1912 Security</v>
          </cell>
          <cell r="E278" t="str">
            <v>Mine</v>
          </cell>
          <cell r="F278" t="str">
            <v>Services</v>
          </cell>
          <cell r="G278" t="str">
            <v>Telephone &amp; Cellular</v>
          </cell>
        </row>
        <row r="279">
          <cell r="B279" t="str">
            <v>19.12.10.14.11</v>
          </cell>
          <cell r="C279" t="str">
            <v>19 Prodeco Head Office &amp; Marketing</v>
          </cell>
          <cell r="D279" t="str">
            <v>1912 Security</v>
          </cell>
          <cell r="E279" t="str">
            <v>Mine</v>
          </cell>
          <cell r="F279" t="str">
            <v>Services</v>
          </cell>
          <cell r="G279" t="str">
            <v>Courier</v>
          </cell>
        </row>
        <row r="280">
          <cell r="B280" t="str">
            <v>19.12.10.14.12</v>
          </cell>
          <cell r="C280" t="str">
            <v>19 Prodeco Head Office &amp; Marketing</v>
          </cell>
          <cell r="D280" t="str">
            <v>1912 Security</v>
          </cell>
          <cell r="E280" t="str">
            <v>Mine</v>
          </cell>
          <cell r="F280" t="str">
            <v>Services</v>
          </cell>
          <cell r="G280" t="str">
            <v>Contracted Services (Colviseg)</v>
          </cell>
        </row>
        <row r="281">
          <cell r="B281" t="str">
            <v>19.12.10.14.13</v>
          </cell>
          <cell r="C281" t="str">
            <v>19 Prodeco Head Office &amp; Marketing</v>
          </cell>
          <cell r="D281" t="str">
            <v>1912 Security</v>
          </cell>
          <cell r="E281" t="str">
            <v>Mine</v>
          </cell>
          <cell r="F281" t="str">
            <v>Services</v>
          </cell>
          <cell r="G281" t="str">
            <v>Contracted Services (Searca)</v>
          </cell>
        </row>
        <row r="282">
          <cell r="B282" t="str">
            <v>19.12.10.15.10</v>
          </cell>
          <cell r="C282" t="str">
            <v>19 Prodeco Head Office &amp; Marketing</v>
          </cell>
          <cell r="D282" t="str">
            <v>1912 Security</v>
          </cell>
          <cell r="E282" t="str">
            <v>Mine</v>
          </cell>
          <cell r="F282" t="str">
            <v>Maintenance &amp; Repairs</v>
          </cell>
          <cell r="G282" t="str">
            <v>Maintenance &amp; Repairs</v>
          </cell>
        </row>
        <row r="283">
          <cell r="B283" t="str">
            <v>19.12.10.15.11</v>
          </cell>
          <cell r="C283" t="str">
            <v>19 Prodeco Head Office &amp; Marketing</v>
          </cell>
          <cell r="D283" t="str">
            <v>1912 Security</v>
          </cell>
          <cell r="E283" t="str">
            <v>Mine</v>
          </cell>
          <cell r="F283" t="str">
            <v>Maintenance &amp; Repairs</v>
          </cell>
          <cell r="G283" t="str">
            <v>Fleet &amp; Transport Equipment</v>
          </cell>
        </row>
        <row r="284">
          <cell r="B284" t="str">
            <v>19.12.10.15.12</v>
          </cell>
          <cell r="C284" t="str">
            <v>19 Prodeco Head Office &amp; Marketing</v>
          </cell>
          <cell r="D284" t="str">
            <v>1912 Security</v>
          </cell>
          <cell r="E284" t="str">
            <v>Mine</v>
          </cell>
          <cell r="F284" t="str">
            <v>Maintenance &amp; Repairs</v>
          </cell>
          <cell r="G284" t="str">
            <v>Office Equipment</v>
          </cell>
        </row>
        <row r="285">
          <cell r="B285" t="str">
            <v>19.12.10.15.13</v>
          </cell>
          <cell r="C285" t="str">
            <v>19 Prodeco Head Office &amp; Marketing</v>
          </cell>
          <cell r="D285" t="str">
            <v>1912 Security</v>
          </cell>
          <cell r="E285" t="str">
            <v>Mine</v>
          </cell>
          <cell r="F285" t="str">
            <v>Maintenance &amp; Repairs</v>
          </cell>
          <cell r="G285" t="str">
            <v>Maintenance Computers &amp; Communications</v>
          </cell>
        </row>
        <row r="286">
          <cell r="B286" t="str">
            <v>19.12.10.15.14</v>
          </cell>
          <cell r="C286" t="str">
            <v>19 Prodeco Head Office &amp; Marketing</v>
          </cell>
          <cell r="D286" t="str">
            <v>1912 Security</v>
          </cell>
          <cell r="E286" t="str">
            <v>Mine</v>
          </cell>
          <cell r="F286" t="str">
            <v>Maintenance &amp; Repairs</v>
          </cell>
          <cell r="G286" t="str">
            <v>Maintenance Arms</v>
          </cell>
        </row>
        <row r="287">
          <cell r="B287" t="str">
            <v>19.12.10.16.10</v>
          </cell>
          <cell r="C287" t="str">
            <v>19 Prodeco Head Office &amp; Marketing</v>
          </cell>
          <cell r="D287" t="str">
            <v>1912 Security</v>
          </cell>
          <cell r="E287" t="str">
            <v>Mine</v>
          </cell>
          <cell r="F287" t="str">
            <v>Office Maintenance</v>
          </cell>
          <cell r="G287" t="str">
            <v>Locative Maintenance</v>
          </cell>
        </row>
        <row r="288">
          <cell r="B288" t="str">
            <v>19.12.10.17.10</v>
          </cell>
          <cell r="C288" t="str">
            <v>19 Prodeco Head Office &amp; Marketing</v>
          </cell>
          <cell r="D288" t="str">
            <v>1912 Security</v>
          </cell>
          <cell r="E288" t="str">
            <v>Mine</v>
          </cell>
          <cell r="F288" t="str">
            <v>Travel Expenses</v>
          </cell>
          <cell r="G288" t="str">
            <v>Accommodation &amp; Hotels</v>
          </cell>
        </row>
        <row r="289">
          <cell r="B289" t="str">
            <v>19.12.10.18.10</v>
          </cell>
          <cell r="C289" t="str">
            <v>19 Prodeco Head Office &amp; Marketing</v>
          </cell>
          <cell r="D289" t="str">
            <v>1912 Security</v>
          </cell>
          <cell r="E289" t="str">
            <v>Mine</v>
          </cell>
          <cell r="F289" t="str">
            <v>Other Expenses</v>
          </cell>
          <cell r="G289" t="str">
            <v>Subcriptions</v>
          </cell>
        </row>
        <row r="290">
          <cell r="B290" t="str">
            <v>19.12.10.18.11</v>
          </cell>
          <cell r="C290" t="str">
            <v>19 Prodeco Head Office &amp; Marketing</v>
          </cell>
          <cell r="D290" t="str">
            <v>1912 Security</v>
          </cell>
          <cell r="E290" t="str">
            <v>Mine</v>
          </cell>
          <cell r="F290" t="str">
            <v>Other Expenses</v>
          </cell>
          <cell r="G290" t="str">
            <v>Fuel</v>
          </cell>
        </row>
        <row r="291">
          <cell r="B291" t="str">
            <v>19.12.10.18.12</v>
          </cell>
          <cell r="C291" t="str">
            <v>19 Prodeco Head Office &amp; Marketing</v>
          </cell>
          <cell r="D291" t="str">
            <v>1912 Security</v>
          </cell>
          <cell r="E291" t="str">
            <v>Mine</v>
          </cell>
          <cell r="F291" t="str">
            <v>Other Expenses</v>
          </cell>
          <cell r="G291" t="str">
            <v>Meals (incl in camp cost)</v>
          </cell>
        </row>
        <row r="292">
          <cell r="B292" t="str">
            <v>19.12.10.18.13</v>
          </cell>
          <cell r="C292" t="str">
            <v>19 Prodeco Head Office &amp; Marketing</v>
          </cell>
          <cell r="D292" t="str">
            <v>1912 Security</v>
          </cell>
          <cell r="E292" t="str">
            <v>Mine</v>
          </cell>
          <cell r="F292" t="str">
            <v>Other Expenses</v>
          </cell>
          <cell r="G292" t="str">
            <v>Training</v>
          </cell>
        </row>
        <row r="293">
          <cell r="B293" t="str">
            <v>19.12.10.18.14</v>
          </cell>
          <cell r="C293" t="str">
            <v>19 Prodeco Head Office &amp; Marketing</v>
          </cell>
          <cell r="D293" t="str">
            <v>1912 Security</v>
          </cell>
          <cell r="E293" t="str">
            <v>Mine</v>
          </cell>
          <cell r="F293" t="str">
            <v>Other Expenses</v>
          </cell>
          <cell r="G293" t="str">
            <v>Taxis &amp; Buses</v>
          </cell>
        </row>
        <row r="294">
          <cell r="B294" t="str">
            <v>19.12.10.18.15</v>
          </cell>
          <cell r="C294" t="str">
            <v>19 Prodeco Head Office &amp; Marketing</v>
          </cell>
          <cell r="D294" t="str">
            <v>1912 Security</v>
          </cell>
          <cell r="E294" t="str">
            <v>Mine</v>
          </cell>
          <cell r="F294" t="str">
            <v>Other Expenses</v>
          </cell>
          <cell r="G294" t="str">
            <v>Other Minor</v>
          </cell>
        </row>
        <row r="295">
          <cell r="B295" t="str">
            <v>19.12.11.10.10</v>
          </cell>
          <cell r="C295" t="str">
            <v>19 Prodeco Head Office &amp; Marketing</v>
          </cell>
          <cell r="D295" t="str">
            <v>1912 Security</v>
          </cell>
          <cell r="E295" t="str">
            <v>Barranquilla</v>
          </cell>
          <cell r="F295" t="str">
            <v>Salaries &amp; Wages</v>
          </cell>
          <cell r="G295" t="str">
            <v>Salaries &amp; Wages</v>
          </cell>
        </row>
        <row r="296">
          <cell r="B296" t="str">
            <v>19.12.11.11.10</v>
          </cell>
          <cell r="C296" t="str">
            <v>19 Prodeco Head Office &amp; Marketing</v>
          </cell>
          <cell r="D296" t="str">
            <v>1912 Security</v>
          </cell>
          <cell r="E296" t="str">
            <v>Barranquilla</v>
          </cell>
          <cell r="F296" t="str">
            <v>Fees</v>
          </cell>
          <cell r="G296" t="str">
            <v>Consulting Fees</v>
          </cell>
        </row>
        <row r="297">
          <cell r="B297" t="str">
            <v>19.12.11.11.11</v>
          </cell>
          <cell r="C297" t="str">
            <v>19 Prodeco Head Office &amp; Marketing</v>
          </cell>
          <cell r="D297" t="str">
            <v>1912 Security</v>
          </cell>
          <cell r="E297" t="str">
            <v>Barranquilla</v>
          </cell>
          <cell r="F297" t="str">
            <v>Fees</v>
          </cell>
          <cell r="G297" t="str">
            <v>Consulting Technical</v>
          </cell>
        </row>
        <row r="298">
          <cell r="B298" t="str">
            <v>19.12.11.12.10</v>
          </cell>
          <cell r="C298" t="str">
            <v>19 Prodeco Head Office &amp; Marketing</v>
          </cell>
          <cell r="D298" t="str">
            <v>1912 Security</v>
          </cell>
          <cell r="E298" t="str">
            <v>Barranquilla</v>
          </cell>
          <cell r="F298" t="str">
            <v>Taxes &amp; Contributions</v>
          </cell>
          <cell r="G298" t="str">
            <v>Taxes</v>
          </cell>
        </row>
        <row r="299">
          <cell r="B299" t="str">
            <v>19.12.11.12.11</v>
          </cell>
          <cell r="C299" t="str">
            <v>19 Prodeco Head Office &amp; Marketing</v>
          </cell>
          <cell r="D299" t="str">
            <v>1912 Security</v>
          </cell>
          <cell r="E299" t="str">
            <v>Barranquilla</v>
          </cell>
          <cell r="F299" t="str">
            <v>Taxes &amp; Contributions</v>
          </cell>
          <cell r="G299" t="str">
            <v>Contributions</v>
          </cell>
        </row>
        <row r="300">
          <cell r="B300" t="str">
            <v>19.12.11.13.10</v>
          </cell>
          <cell r="C300" t="str">
            <v>19 Prodeco Head Office &amp; Marketing</v>
          </cell>
          <cell r="D300" t="str">
            <v>1912 Security</v>
          </cell>
          <cell r="E300" t="str">
            <v>Barranquilla</v>
          </cell>
          <cell r="F300" t="str">
            <v>Equipment Rentals</v>
          </cell>
          <cell r="G300" t="str">
            <v>Communications</v>
          </cell>
        </row>
        <row r="301">
          <cell r="B301" t="str">
            <v>19.12.11.13.11</v>
          </cell>
          <cell r="C301" t="str">
            <v>19 Prodeco Head Office &amp; Marketing</v>
          </cell>
          <cell r="D301" t="str">
            <v>1912 Security</v>
          </cell>
          <cell r="E301" t="str">
            <v>Barranquilla</v>
          </cell>
          <cell r="F301" t="str">
            <v>Equipment Rentals</v>
          </cell>
          <cell r="G301" t="str">
            <v>Fleet &amp; Transport</v>
          </cell>
        </row>
        <row r="302">
          <cell r="B302" t="str">
            <v>19.12.11.14.10</v>
          </cell>
          <cell r="C302" t="str">
            <v>19 Prodeco Head Office &amp; Marketing</v>
          </cell>
          <cell r="D302" t="str">
            <v>1912 Security</v>
          </cell>
          <cell r="E302" t="str">
            <v>Barranquilla</v>
          </cell>
          <cell r="F302" t="str">
            <v>Services</v>
          </cell>
          <cell r="G302" t="str">
            <v>Telephone &amp; Cellular</v>
          </cell>
        </row>
        <row r="303">
          <cell r="B303" t="str">
            <v>19.12.11.14.11</v>
          </cell>
          <cell r="C303" t="str">
            <v>19 Prodeco Head Office &amp; Marketing</v>
          </cell>
          <cell r="D303" t="str">
            <v>1912 Security</v>
          </cell>
          <cell r="E303" t="str">
            <v>Barranquilla</v>
          </cell>
          <cell r="F303" t="str">
            <v>Services</v>
          </cell>
          <cell r="G303" t="str">
            <v>Courier</v>
          </cell>
        </row>
        <row r="304">
          <cell r="B304" t="str">
            <v>19.12.11.14.12</v>
          </cell>
          <cell r="C304" t="str">
            <v>19 Prodeco Head Office &amp; Marketing</v>
          </cell>
          <cell r="D304" t="str">
            <v>1912 Security</v>
          </cell>
          <cell r="E304" t="str">
            <v>Barranquilla</v>
          </cell>
          <cell r="F304" t="str">
            <v>Services</v>
          </cell>
          <cell r="G304" t="str">
            <v>Contracted Services (Colviseg)</v>
          </cell>
        </row>
        <row r="305">
          <cell r="B305" t="str">
            <v>19.12.11.15.10</v>
          </cell>
          <cell r="C305" t="str">
            <v>19 Prodeco Head Office &amp; Marketing</v>
          </cell>
          <cell r="D305" t="str">
            <v>1912 Security</v>
          </cell>
          <cell r="E305" t="str">
            <v>Barranquilla</v>
          </cell>
          <cell r="F305" t="str">
            <v>Maintenance &amp; Repairs</v>
          </cell>
          <cell r="G305" t="str">
            <v>Maintenance &amp; Repairs</v>
          </cell>
        </row>
        <row r="306">
          <cell r="B306" t="str">
            <v>19.12.11.15.11</v>
          </cell>
          <cell r="C306" t="str">
            <v>19 Prodeco Head Office &amp; Marketing</v>
          </cell>
          <cell r="D306" t="str">
            <v>1912 Security</v>
          </cell>
          <cell r="E306" t="str">
            <v>Barranquilla</v>
          </cell>
          <cell r="F306" t="str">
            <v>Maintenance &amp; Repairs</v>
          </cell>
          <cell r="G306" t="str">
            <v>Fleet &amp; Transport Equipment</v>
          </cell>
        </row>
        <row r="307">
          <cell r="B307" t="str">
            <v>19.12.11.15.12</v>
          </cell>
          <cell r="C307" t="str">
            <v>19 Prodeco Head Office &amp; Marketing</v>
          </cell>
          <cell r="D307" t="str">
            <v>1912 Security</v>
          </cell>
          <cell r="E307" t="str">
            <v>Barranquilla</v>
          </cell>
          <cell r="F307" t="str">
            <v>Maintenance &amp; Repairs</v>
          </cell>
          <cell r="G307" t="str">
            <v>Office Equipment</v>
          </cell>
        </row>
        <row r="308">
          <cell r="B308" t="str">
            <v>19.12.11.15.13</v>
          </cell>
          <cell r="C308" t="str">
            <v>19 Prodeco Head Office &amp; Marketing</v>
          </cell>
          <cell r="D308" t="str">
            <v>1912 Security</v>
          </cell>
          <cell r="E308" t="str">
            <v>Barranquilla</v>
          </cell>
          <cell r="F308" t="str">
            <v>Maintenance &amp; Repairs</v>
          </cell>
          <cell r="G308" t="str">
            <v>Maintenance Computers &amp; Communications</v>
          </cell>
        </row>
        <row r="309">
          <cell r="B309" t="str">
            <v>19.12.11.15.14</v>
          </cell>
          <cell r="C309" t="str">
            <v>19 Prodeco Head Office &amp; Marketing</v>
          </cell>
          <cell r="D309" t="str">
            <v>1912 Security</v>
          </cell>
          <cell r="E309" t="str">
            <v>Barranquilla</v>
          </cell>
          <cell r="F309" t="str">
            <v>Maintenance &amp; Repairs</v>
          </cell>
          <cell r="G309" t="str">
            <v>Maintenance Arms</v>
          </cell>
        </row>
        <row r="310">
          <cell r="B310" t="str">
            <v>19.12.11.16.10</v>
          </cell>
          <cell r="C310" t="str">
            <v>19 Prodeco Head Office &amp; Marketing</v>
          </cell>
          <cell r="D310" t="str">
            <v>1912 Security</v>
          </cell>
          <cell r="E310" t="str">
            <v>Barranquilla</v>
          </cell>
          <cell r="F310" t="str">
            <v>Office Maintenance</v>
          </cell>
          <cell r="G310" t="str">
            <v>Locative Maintenance</v>
          </cell>
        </row>
        <row r="311">
          <cell r="B311" t="str">
            <v>19.12.11.17.10</v>
          </cell>
          <cell r="C311" t="str">
            <v>19 Prodeco Head Office &amp; Marketing</v>
          </cell>
          <cell r="D311" t="str">
            <v>1912 Security</v>
          </cell>
          <cell r="E311" t="str">
            <v>Barranquilla</v>
          </cell>
          <cell r="F311" t="str">
            <v>Travel Expenses</v>
          </cell>
          <cell r="G311" t="str">
            <v>Accommodations &amp; Hotels</v>
          </cell>
        </row>
        <row r="312">
          <cell r="B312" t="str">
            <v>19.12.11.18.10</v>
          </cell>
          <cell r="C312" t="str">
            <v>19 Prodeco Head Office &amp; Marketing</v>
          </cell>
          <cell r="D312" t="str">
            <v>1912 Security</v>
          </cell>
          <cell r="E312" t="str">
            <v>Barranquilla</v>
          </cell>
          <cell r="F312" t="str">
            <v>Other Expenses</v>
          </cell>
          <cell r="G312" t="str">
            <v>Subcriptions</v>
          </cell>
        </row>
        <row r="313">
          <cell r="B313" t="str">
            <v>19.12.11.18.11</v>
          </cell>
          <cell r="C313" t="str">
            <v>19 Prodeco Head Office &amp; Marketing</v>
          </cell>
          <cell r="D313" t="str">
            <v>1912 Security</v>
          </cell>
          <cell r="E313" t="str">
            <v>Barranquilla</v>
          </cell>
          <cell r="F313" t="str">
            <v>Other Expenses</v>
          </cell>
          <cell r="G313" t="str">
            <v>Fuel &amp; Lub</v>
          </cell>
        </row>
        <row r="314">
          <cell r="B314" t="str">
            <v>19.12.11.18.12</v>
          </cell>
          <cell r="C314" t="str">
            <v>19 Prodeco Head Office &amp; Marketing</v>
          </cell>
          <cell r="D314" t="str">
            <v>1912 Security</v>
          </cell>
          <cell r="E314" t="str">
            <v>Barranquilla</v>
          </cell>
          <cell r="F314" t="str">
            <v>Other Expenses</v>
          </cell>
          <cell r="G314" t="str">
            <v>Meals</v>
          </cell>
        </row>
        <row r="315">
          <cell r="B315" t="str">
            <v>19.12.11.18.13</v>
          </cell>
          <cell r="C315" t="str">
            <v>19 Prodeco Head Office &amp; Marketing</v>
          </cell>
          <cell r="D315" t="str">
            <v>1912 Security</v>
          </cell>
          <cell r="E315" t="str">
            <v>Barranquilla</v>
          </cell>
          <cell r="F315" t="str">
            <v>Other Expenses</v>
          </cell>
          <cell r="G315" t="str">
            <v>Training</v>
          </cell>
        </row>
        <row r="316">
          <cell r="B316" t="str">
            <v>19.12.11.18.14</v>
          </cell>
          <cell r="C316" t="str">
            <v>19 Prodeco Head Office &amp; Marketing</v>
          </cell>
          <cell r="D316" t="str">
            <v>1912 Security</v>
          </cell>
          <cell r="E316" t="str">
            <v>Barranquilla</v>
          </cell>
          <cell r="F316" t="str">
            <v>Other Expenses</v>
          </cell>
          <cell r="G316" t="str">
            <v>Taxis &amp; Buses</v>
          </cell>
        </row>
        <row r="317">
          <cell r="B317" t="str">
            <v>19.12.11.18.15</v>
          </cell>
          <cell r="C317" t="str">
            <v>19 Prodeco Head Office &amp; Marketing</v>
          </cell>
          <cell r="D317" t="str">
            <v>1912 Security</v>
          </cell>
          <cell r="E317" t="str">
            <v>Barranquilla</v>
          </cell>
          <cell r="F317" t="str">
            <v>Other Expenses</v>
          </cell>
          <cell r="G317" t="str">
            <v>Other Minor</v>
          </cell>
        </row>
        <row r="318">
          <cell r="B318" t="str">
            <v>19.13.10</v>
          </cell>
          <cell r="C318" t="str">
            <v>19 Prodeco Head Office &amp; Marketing</v>
          </cell>
          <cell r="D318" t="str">
            <v>1913 Insurance</v>
          </cell>
          <cell r="E318" t="str">
            <v>Insurance Infrastructure</v>
          </cell>
          <cell r="F318" t="str">
            <v>Insurance Infrastructure</v>
          </cell>
          <cell r="G318" t="str">
            <v>Insurance Infrastructure</v>
          </cell>
        </row>
        <row r="319">
          <cell r="B319" t="str">
            <v>19.13.20</v>
          </cell>
          <cell r="C319" t="str">
            <v>19 Prodeco Head Office &amp; Marketing</v>
          </cell>
          <cell r="D319" t="str">
            <v>1913 Insurance</v>
          </cell>
          <cell r="E319" t="str">
            <v>Insurance Public Liability</v>
          </cell>
          <cell r="F319" t="str">
            <v>Insurance Public Liability</v>
          </cell>
          <cell r="G319" t="str">
            <v>Insurance Public Liability</v>
          </cell>
        </row>
        <row r="320">
          <cell r="B320" t="str">
            <v>19.13.30</v>
          </cell>
          <cell r="C320" t="str">
            <v>19 Prodeco Head Office &amp; Marketing</v>
          </cell>
          <cell r="D320" t="str">
            <v>1913 Insurance</v>
          </cell>
          <cell r="E320" t="str">
            <v>Insurance Loss of Profits</v>
          </cell>
          <cell r="F320" t="str">
            <v>Insurance Loss of Profits</v>
          </cell>
          <cell r="G320" t="str">
            <v>Insurance Loss of Profits</v>
          </cell>
        </row>
        <row r="321">
          <cell r="B321" t="str">
            <v>19.13.40</v>
          </cell>
          <cell r="C321" t="str">
            <v>19 Prodeco Head Office &amp; Marketing</v>
          </cell>
          <cell r="D321" t="str">
            <v>1913 Insurance</v>
          </cell>
          <cell r="E321" t="str">
            <v>Insurance</v>
          </cell>
          <cell r="F321" t="str">
            <v>Insurance</v>
          </cell>
          <cell r="G321" t="str">
            <v>Insurance</v>
          </cell>
        </row>
        <row r="322">
          <cell r="B322" t="str">
            <v>19.14</v>
          </cell>
          <cell r="C322" t="str">
            <v>19 Prodeco Head Office &amp; Marketing</v>
          </cell>
          <cell r="D322" t="str">
            <v>1914 Surface Right Payment</v>
          </cell>
          <cell r="E322" t="str">
            <v>Surface Righ Payment</v>
          </cell>
          <cell r="F322" t="str">
            <v>Surface Righ Payment</v>
          </cell>
          <cell r="G322" t="str">
            <v>Surface Righ Payment</v>
          </cell>
        </row>
        <row r="323">
          <cell r="B323" t="str">
            <v>19.15</v>
          </cell>
          <cell r="C323" t="str">
            <v>19 Prodeco Head Office &amp; Marketing</v>
          </cell>
          <cell r="D323" t="str">
            <v>1915 Regional Development</v>
          </cell>
          <cell r="E323" t="str">
            <v>Regional Development</v>
          </cell>
          <cell r="F323" t="str">
            <v>Regional Development</v>
          </cell>
          <cell r="G323" t="str">
            <v>Regional Development</v>
          </cell>
        </row>
        <row r="324">
          <cell r="B324" t="str">
            <v>19.16</v>
          </cell>
          <cell r="C324" t="str">
            <v>19 Prodeco Head Office &amp; Marketing</v>
          </cell>
          <cell r="D324" t="str">
            <v>1916 Shareholder Fee</v>
          </cell>
          <cell r="E324" t="str">
            <v>Shareholder Fee</v>
          </cell>
          <cell r="F324" t="str">
            <v>Shareholder Fee</v>
          </cell>
          <cell r="G324" t="str">
            <v>Shareholder Fee</v>
          </cell>
        </row>
        <row r="325">
          <cell r="B325" t="str">
            <v>19.17</v>
          </cell>
          <cell r="C325" t="str">
            <v>19 Prodeco Head Office &amp; Marketing</v>
          </cell>
          <cell r="D325" t="str">
            <v>1917 Marketing</v>
          </cell>
          <cell r="E325" t="str">
            <v>Marketing</v>
          </cell>
          <cell r="F325" t="str">
            <v>Marketing</v>
          </cell>
          <cell r="G325" t="str">
            <v>Marketing</v>
          </cell>
        </row>
        <row r="326">
          <cell r="B326" t="str">
            <v>19.20</v>
          </cell>
          <cell r="C326" t="str">
            <v>19 Prodeco Head Office &amp; Marketing</v>
          </cell>
          <cell r="D326" t="str">
            <v>1920 Depreciation: Non Prod Assets</v>
          </cell>
          <cell r="E326" t="str">
            <v>Depreciation: Non Prod Assets</v>
          </cell>
          <cell r="F326" t="str">
            <v>Depreciation: Non Prod Assets</v>
          </cell>
          <cell r="G326" t="str">
            <v>Depreciation: Non Prod Assets</v>
          </cell>
        </row>
        <row r="327">
          <cell r="B327" t="str">
            <v>19.21</v>
          </cell>
          <cell r="C327" t="str">
            <v>19 Prodeco Head Office &amp; Marketing</v>
          </cell>
          <cell r="D327" t="str">
            <v>1921 Amortization: Deferred Assets</v>
          </cell>
          <cell r="E327" t="str">
            <v>Amortization: Deferred Assets</v>
          </cell>
          <cell r="F327" t="str">
            <v>Amortization: Deferred Assets</v>
          </cell>
          <cell r="G327" t="str">
            <v>Amortization: Deferred Assets</v>
          </cell>
        </row>
        <row r="328">
          <cell r="B328" t="str">
            <v>20.12</v>
          </cell>
          <cell r="C328" t="str">
            <v>20 Spare</v>
          </cell>
          <cell r="D328" t="str">
            <v>2012 Labour</v>
          </cell>
          <cell r="E328" t="str">
            <v>Labour</v>
          </cell>
          <cell r="F328" t="str">
            <v>Labour</v>
          </cell>
          <cell r="G328" t="str">
            <v>Labour</v>
          </cell>
        </row>
        <row r="329">
          <cell r="B329" t="str">
            <v>20.13</v>
          </cell>
          <cell r="C329" t="str">
            <v>20 Spare</v>
          </cell>
          <cell r="D329" t="str">
            <v>2013 BuyIn Coal FOT</v>
          </cell>
          <cell r="E329" t="str">
            <v>BuyIn Coal FOT</v>
          </cell>
          <cell r="F329" t="str">
            <v>BuyIn Coal FOT</v>
          </cell>
          <cell r="G329" t="str">
            <v>BuyIn Coal FOT</v>
          </cell>
        </row>
        <row r="330">
          <cell r="B330" t="str">
            <v>20.14</v>
          </cell>
          <cell r="C330" t="str">
            <v>20 Spare</v>
          </cell>
          <cell r="D330" t="str">
            <v>2014 BuyIn Coal Tpt</v>
          </cell>
          <cell r="E330" t="str">
            <v>BuyIn Coal Tpt</v>
          </cell>
          <cell r="F330" t="str">
            <v>BuyIn Coal Tpt</v>
          </cell>
          <cell r="G330" t="str">
            <v>BuyIn Coal Tpt</v>
          </cell>
        </row>
        <row r="331">
          <cell r="B331" t="str">
            <v>15.13</v>
          </cell>
          <cell r="C331" t="str">
            <v>15 Contractor</v>
          </cell>
          <cell r="D331" t="str">
            <v>1513 Contractor Cost 1</v>
          </cell>
          <cell r="E331" t="str">
            <v>Contractor Cost 1</v>
          </cell>
          <cell r="F331" t="str">
            <v>Contractor Cost 1</v>
          </cell>
          <cell r="G331" t="str">
            <v>Contractor Cost 1</v>
          </cell>
        </row>
        <row r="332">
          <cell r="B332" t="str">
            <v>13.12.10.10</v>
          </cell>
          <cell r="C332" t="str">
            <v>13 Coal Handling</v>
          </cell>
          <cell r="D332" t="str">
            <v>1312 Contractor Cost</v>
          </cell>
          <cell r="E332" t="str">
            <v>Contractor Cost</v>
          </cell>
          <cell r="F332" t="str">
            <v>Contractor Cost</v>
          </cell>
          <cell r="G332" t="str">
            <v>ROM coal</v>
          </cell>
        </row>
        <row r="333">
          <cell r="B333" t="str">
            <v>13.12.10.11</v>
          </cell>
          <cell r="C333" t="str">
            <v>13 Coal Handling</v>
          </cell>
          <cell r="D333" t="str">
            <v>1312 Contractor Cost</v>
          </cell>
          <cell r="E333" t="str">
            <v>Contractor Cost</v>
          </cell>
          <cell r="F333" t="str">
            <v>Contractor Cost</v>
          </cell>
          <cell r="G333" t="str">
            <v>Product coal</v>
          </cell>
        </row>
        <row r="334">
          <cell r="B334" t="str">
            <v>13.13.10.10</v>
          </cell>
          <cell r="C334" t="str">
            <v>13 Coal Handling</v>
          </cell>
          <cell r="D334" t="str">
            <v>1313 Sampling</v>
          </cell>
          <cell r="E334" t="str">
            <v>Sampling</v>
          </cell>
          <cell r="F334" t="str">
            <v>Sampling</v>
          </cell>
          <cell r="G334" t="str">
            <v>Analysis</v>
          </cell>
        </row>
        <row r="335">
          <cell r="B335" t="str">
            <v>13.13.10.11</v>
          </cell>
          <cell r="C335" t="str">
            <v>13 Coal Handling</v>
          </cell>
          <cell r="D335" t="str">
            <v>1313 Sampling</v>
          </cell>
          <cell r="E335" t="str">
            <v>Sampling</v>
          </cell>
          <cell r="F335" t="str">
            <v>Sampling</v>
          </cell>
          <cell r="G335" t="str">
            <v>Other sampling</v>
          </cell>
        </row>
        <row r="336">
          <cell r="B336" t="str">
            <v>13.14.10.10</v>
          </cell>
          <cell r="C336" t="str">
            <v>13 Coal Handling</v>
          </cell>
          <cell r="D336" t="str">
            <v>1314 Maintenance</v>
          </cell>
          <cell r="E336" t="str">
            <v>Maintenance</v>
          </cell>
          <cell r="F336" t="str">
            <v>Maintenance</v>
          </cell>
          <cell r="G336" t="str">
            <v>Maint: Spares</v>
          </cell>
        </row>
        <row r="337">
          <cell r="B337" t="str">
            <v>13.14.10.11</v>
          </cell>
          <cell r="C337" t="str">
            <v>13 Coal Handling</v>
          </cell>
          <cell r="D337" t="str">
            <v>1314 Maintenance</v>
          </cell>
          <cell r="E337" t="str">
            <v>Maintenance</v>
          </cell>
          <cell r="F337" t="str">
            <v>Maintenance</v>
          </cell>
          <cell r="G337" t="str">
            <v>Maint: Labour/Services</v>
          </cell>
        </row>
        <row r="338">
          <cell r="B338" t="str">
            <v>13.15.10.10</v>
          </cell>
          <cell r="C338" t="str">
            <v>13 Coal Handling</v>
          </cell>
          <cell r="D338" t="str">
            <v>1315 Power</v>
          </cell>
          <cell r="E338" t="str">
            <v>Power</v>
          </cell>
          <cell r="F338" t="str">
            <v>Power</v>
          </cell>
          <cell r="G338" t="str">
            <v>Electricity</v>
          </cell>
        </row>
        <row r="339">
          <cell r="B339" t="str">
            <v>13.15.10.11</v>
          </cell>
          <cell r="C339" t="str">
            <v>13 Coal Handling</v>
          </cell>
          <cell r="D339" t="str">
            <v>1315 Power</v>
          </cell>
          <cell r="E339" t="str">
            <v>Power</v>
          </cell>
          <cell r="F339" t="str">
            <v>Power</v>
          </cell>
          <cell r="G339" t="str">
            <v>Diesel</v>
          </cell>
        </row>
        <row r="340">
          <cell r="B340" t="str">
            <v>13.15.10.12</v>
          </cell>
          <cell r="C340" t="str">
            <v>13 Coal Handling</v>
          </cell>
          <cell r="D340" t="str">
            <v>1315 Power</v>
          </cell>
          <cell r="E340" t="str">
            <v>Power</v>
          </cell>
          <cell r="F340" t="str">
            <v>Power</v>
          </cell>
          <cell r="G340" t="str">
            <v>Maint: Spares</v>
          </cell>
        </row>
        <row r="341">
          <cell r="B341" t="str">
            <v>13.15.10.13</v>
          </cell>
          <cell r="C341" t="str">
            <v>13 Coal Handling</v>
          </cell>
          <cell r="D341" t="str">
            <v>1315 Power</v>
          </cell>
          <cell r="E341" t="str">
            <v>Power</v>
          </cell>
          <cell r="F341" t="str">
            <v>Power</v>
          </cell>
          <cell r="G341" t="str">
            <v>Maint: Labour/Services</v>
          </cell>
        </row>
        <row r="342">
          <cell r="B342" t="str">
            <v>13.15.10.15</v>
          </cell>
          <cell r="C342" t="str">
            <v>13 Coal Handling</v>
          </cell>
          <cell r="D342" t="str">
            <v>1315 Power</v>
          </cell>
          <cell r="E342" t="str">
            <v>Power</v>
          </cell>
          <cell r="F342" t="str">
            <v>Power</v>
          </cell>
          <cell r="G342" t="str">
            <v>Hired Generator</v>
          </cell>
        </row>
        <row r="343">
          <cell r="B343" t="str">
            <v>13.16.10</v>
          </cell>
          <cell r="C343" t="str">
            <v>13 Coal Handling</v>
          </cell>
          <cell r="D343" t="str">
            <v>1316 Equipment</v>
          </cell>
          <cell r="E343" t="str">
            <v>Equipment</v>
          </cell>
          <cell r="F343" t="str">
            <v>Equipment Rentals</v>
          </cell>
          <cell r="G343" t="str">
            <v>Loader 966 / Grader</v>
          </cell>
        </row>
        <row r="344">
          <cell r="B344" t="str">
            <v>13.16.20</v>
          </cell>
          <cell r="C344" t="str">
            <v>13 Coal Handling</v>
          </cell>
          <cell r="D344" t="str">
            <v>1316 Equipment</v>
          </cell>
          <cell r="E344" t="str">
            <v>Equipment</v>
          </cell>
          <cell r="F344" t="str">
            <v>Equipment Rentals</v>
          </cell>
          <cell r="G344" t="str">
            <v>Loader 988</v>
          </cell>
        </row>
        <row r="345">
          <cell r="B345" t="str">
            <v>13.16.30</v>
          </cell>
          <cell r="C345" t="str">
            <v>13 Coal Handling</v>
          </cell>
          <cell r="D345" t="str">
            <v>1316 Equipment</v>
          </cell>
          <cell r="E345" t="str">
            <v>Equipment</v>
          </cell>
          <cell r="F345" t="str">
            <v>Equipment Rentals</v>
          </cell>
          <cell r="G345" t="str">
            <v>Dozer</v>
          </cell>
        </row>
        <row r="346">
          <cell r="B346" t="str">
            <v>13.16.40</v>
          </cell>
          <cell r="C346" t="str">
            <v>13 Coal Handling</v>
          </cell>
          <cell r="D346" t="str">
            <v>1316 Equipment</v>
          </cell>
          <cell r="E346" t="str">
            <v>Equipment</v>
          </cell>
          <cell r="F346" t="str">
            <v>Equipment Rentals</v>
          </cell>
          <cell r="G346" t="str">
            <v>Diesel</v>
          </cell>
        </row>
        <row r="347">
          <cell r="B347" t="str">
            <v>13.16.50</v>
          </cell>
          <cell r="C347" t="str">
            <v>13 Coal Handling</v>
          </cell>
          <cell r="D347" t="str">
            <v>1316 Equipment</v>
          </cell>
          <cell r="E347" t="str">
            <v>Equipment</v>
          </cell>
          <cell r="F347" t="str">
            <v>Equipment Rentals</v>
          </cell>
          <cell r="G347" t="str">
            <v>Lighting Towers</v>
          </cell>
        </row>
        <row r="348">
          <cell r="B348" t="str">
            <v>14.11</v>
          </cell>
          <cell r="C348" t="str">
            <v>14 Admin &amp; Infrastructure</v>
          </cell>
          <cell r="D348" t="str">
            <v>1411 General Expenses</v>
          </cell>
          <cell r="E348" t="str">
            <v>General Expenses</v>
          </cell>
          <cell r="F348" t="str">
            <v>General Expenses</v>
          </cell>
          <cell r="G348" t="str">
            <v>General Expenses</v>
          </cell>
        </row>
        <row r="349">
          <cell r="B349" t="str">
            <v>14.13</v>
          </cell>
          <cell r="C349" t="str">
            <v>14 Admin &amp; Infrastructure</v>
          </cell>
          <cell r="D349" t="str">
            <v>1413 Contracted Services</v>
          </cell>
          <cell r="E349" t="str">
            <v>Contracted Services</v>
          </cell>
          <cell r="F349" t="str">
            <v>Contracted Services</v>
          </cell>
          <cell r="G349" t="str">
            <v>Contracted Services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DICE"/>
      <sheetName val="Materiales"/>
      <sheetName val="Equipo"/>
      <sheetName val="Otros"/>
      <sheetName val="Densidades"/>
      <sheetName val="200.1"/>
      <sheetName val="200.2"/>
      <sheetName val="201.7"/>
      <sheetName val="201.8"/>
      <sheetName val="201.9"/>
      <sheetName val="201.10"/>
      <sheetName val="201.11"/>
      <sheetName val="201.12"/>
      <sheetName val="201.14 (2)"/>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2)"/>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2.1"/>
      <sheetName val="462.2"/>
      <sheetName val="464,1"/>
      <sheetName val="464,2"/>
      <sheetName val="464,3"/>
      <sheetName val="464,4"/>
      <sheetName val="465,1"/>
      <sheetName val="466,1"/>
      <sheetName val="466,2"/>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500.1"/>
      <sheetName val="501.1"/>
      <sheetName val="510.1"/>
      <sheetName val="600.1"/>
      <sheetName val="600.2"/>
      <sheetName val="600.3"/>
      <sheetName val="600.4"/>
      <sheetName val="600.5"/>
      <sheetName val="610.1"/>
      <sheetName val="610.2"/>
      <sheetName val="620.1"/>
      <sheetName val="620.2"/>
      <sheetName val="620.3"/>
      <sheetName val="621.1"/>
      <sheetName val="621.1P7"/>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5"/>
      <sheetName val="630.6"/>
      <sheetName val="630.6p"/>
      <sheetName val="630.7"/>
      <sheetName val="631.1"/>
      <sheetName val="632.1"/>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1"/>
      <sheetName val="673.1 "/>
      <sheetName val="673.2 "/>
      <sheetName val="673.2p"/>
      <sheetName val="673.3"/>
      <sheetName val="674.1"/>
      <sheetName val="674.2"/>
      <sheetName val="680.1 "/>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 val="200.1 Descapote"/>
      <sheetName val="630.4"/>
      <sheetName val="Cuadrillas"/>
      <sheetName val="Equ"/>
      <sheetName val="Trans"/>
      <sheetName val="Mat"/>
    </sheetNames>
    <sheetDataSet>
      <sheetData sheetId="0" refreshError="1"/>
      <sheetData sheetId="1" refreshError="1"/>
      <sheetData sheetId="2" refreshError="1">
        <row r="1">
          <cell r="A1" t="str">
            <v>MATERIALES</v>
          </cell>
          <cell r="B1" t="str">
            <v>UNIDAD</v>
          </cell>
          <cell r="C1" t="str">
            <v>CONCERTADO</v>
          </cell>
        </row>
        <row r="2">
          <cell r="A2" t="str">
            <v>Acero A-36 para estructura metalica</v>
          </cell>
          <cell r="B2" t="str">
            <v>KG</v>
          </cell>
          <cell r="C2">
            <v>2284</v>
          </cell>
        </row>
        <row r="3">
          <cell r="A3" t="str">
            <v>Acero A-37</v>
          </cell>
          <cell r="B3" t="str">
            <v>KG</v>
          </cell>
          <cell r="C3">
            <v>3160</v>
          </cell>
        </row>
        <row r="4">
          <cell r="A4" t="str">
            <v>Acero A-40</v>
          </cell>
          <cell r="B4" t="str">
            <v>KG</v>
          </cell>
          <cell r="C4">
            <v>2479</v>
          </cell>
        </row>
        <row r="5">
          <cell r="A5" t="str">
            <v>Acero PDR-60</v>
          </cell>
          <cell r="B5" t="str">
            <v>KG</v>
          </cell>
          <cell r="C5">
            <v>2375</v>
          </cell>
        </row>
        <row r="6">
          <cell r="A6" t="str">
            <v>Aditivo (Acelerante plastificante para concretos (plastocrete 169 HE)</v>
          </cell>
          <cell r="B6" t="str">
            <v>KG</v>
          </cell>
          <cell r="C6">
            <v>3335</v>
          </cell>
        </row>
        <row r="7">
          <cell r="A7" t="str">
            <v>Aditivo (Retardante plastificante redutor de fraguado) (sikament 320)</v>
          </cell>
          <cell r="B7" t="str">
            <v>KG</v>
          </cell>
          <cell r="C7">
            <v>8096</v>
          </cell>
        </row>
        <row r="8">
          <cell r="A8" t="str">
            <v>Adoquin color 10X20X6</v>
          </cell>
          <cell r="B8" t="str">
            <v>U</v>
          </cell>
          <cell r="C8">
            <v>770</v>
          </cell>
        </row>
        <row r="9">
          <cell r="A9" t="str">
            <v>Adoquin e=5cm</v>
          </cell>
          <cell r="B9" t="str">
            <v>M²</v>
          </cell>
          <cell r="C9">
            <v>31679</v>
          </cell>
        </row>
        <row r="10">
          <cell r="A10" t="str">
            <v>Adoquin grama 10X20X6</v>
          </cell>
          <cell r="B10" t="str">
            <v>U</v>
          </cell>
          <cell r="C10">
            <v>2179</v>
          </cell>
        </row>
        <row r="11">
          <cell r="A11" t="str">
            <v>Agregado para concreto hidraulico</v>
          </cell>
          <cell r="B11" t="str">
            <v>M³</v>
          </cell>
          <cell r="C11">
            <v>39142</v>
          </cell>
        </row>
        <row r="12">
          <cell r="A12" t="str">
            <v>Agregado para tratamiento superf. Simple</v>
          </cell>
          <cell r="B12" t="str">
            <v>M³</v>
          </cell>
          <cell r="C12">
            <v>37534</v>
          </cell>
        </row>
        <row r="13">
          <cell r="A13" t="str">
            <v>Agregado petreo para mezclas asfálticas</v>
          </cell>
          <cell r="B13" t="str">
            <v>M³</v>
          </cell>
          <cell r="C13">
            <v>39045</v>
          </cell>
        </row>
        <row r="14">
          <cell r="A14" t="str">
            <v>Agregado petreo para triturar (crudo)</v>
          </cell>
          <cell r="B14" t="str">
            <v>M³</v>
          </cell>
          <cell r="C14">
            <v>17312</v>
          </cell>
        </row>
        <row r="15">
          <cell r="A15" t="str">
            <v>Agregado petreo para TSD</v>
          </cell>
          <cell r="B15" t="str">
            <v>M³</v>
          </cell>
          <cell r="C15">
            <v>37660</v>
          </cell>
        </row>
        <row r="16">
          <cell r="A16" t="str">
            <v>Agregado tipo LA1 (lechadas)</v>
          </cell>
          <cell r="B16" t="str">
            <v>M³</v>
          </cell>
          <cell r="C16">
            <v>36799</v>
          </cell>
        </row>
        <row r="17">
          <cell r="A17" t="str">
            <v>Agregado tipo LA2 (lechadas)</v>
          </cell>
          <cell r="B17" t="str">
            <v>M³</v>
          </cell>
          <cell r="C17">
            <v>36902</v>
          </cell>
        </row>
        <row r="18">
          <cell r="A18" t="str">
            <v>Agregado tipo LA3 (lechadas)</v>
          </cell>
          <cell r="B18" t="str">
            <v>M³</v>
          </cell>
          <cell r="C18">
            <v>36902</v>
          </cell>
        </row>
        <row r="19">
          <cell r="A19" t="str">
            <v>Agregado tipo LA4 (lechadas)</v>
          </cell>
          <cell r="B19" t="str">
            <v>M³</v>
          </cell>
          <cell r="C19">
            <v>35949</v>
          </cell>
        </row>
        <row r="20">
          <cell r="A20" t="str">
            <v>Agregados seleccionados (tamaño máximo 1") (bandas sonoras reduce velocidad)</v>
          </cell>
          <cell r="B20" t="str">
            <v>M³</v>
          </cell>
          <cell r="C20">
            <v>37768</v>
          </cell>
        </row>
        <row r="21">
          <cell r="A21" t="str">
            <v>Agua</v>
          </cell>
          <cell r="B21" t="str">
            <v>LT</v>
          </cell>
          <cell r="C21">
            <v>30</v>
          </cell>
        </row>
        <row r="22">
          <cell r="A22" t="str">
            <v>Alambre de pua calibre 12 (340 m)</v>
          </cell>
          <cell r="B22" t="str">
            <v>ML</v>
          </cell>
          <cell r="C22">
            <v>466</v>
          </cell>
        </row>
        <row r="23">
          <cell r="A23" t="str">
            <v>Alambre galvanizado No. 12</v>
          </cell>
          <cell r="B23" t="str">
            <v>KG</v>
          </cell>
          <cell r="C23">
            <v>4234</v>
          </cell>
        </row>
        <row r="24">
          <cell r="A24" t="str">
            <v>Alambre galvanizado No. 9</v>
          </cell>
          <cell r="B24" t="str">
            <v>KG</v>
          </cell>
          <cell r="C24">
            <v>4213</v>
          </cell>
        </row>
        <row r="25">
          <cell r="A25" t="str">
            <v>Alambre negro para amarre</v>
          </cell>
          <cell r="B25" t="str">
            <v>KG</v>
          </cell>
          <cell r="C25">
            <v>3481</v>
          </cell>
        </row>
        <row r="26">
          <cell r="A26" t="str">
            <v>Almohadillas de neopreno dureza 60 (35cm*45cm*5cm con 2 láminas de 3mm)</v>
          </cell>
          <cell r="B26" t="str">
            <v>U</v>
          </cell>
          <cell r="C26">
            <v>373269</v>
          </cell>
        </row>
        <row r="27">
          <cell r="A27" t="str">
            <v>Amortiguadores (para defensas metálicas)</v>
          </cell>
          <cell r="B27" t="str">
            <v>U</v>
          </cell>
          <cell r="C27">
            <v>20893</v>
          </cell>
        </row>
        <row r="28">
          <cell r="A28" t="str">
            <v>Anfo</v>
          </cell>
          <cell r="B28" t="str">
            <v>KG</v>
          </cell>
          <cell r="C28">
            <v>3495</v>
          </cell>
        </row>
        <row r="29">
          <cell r="A29" t="str">
            <v>Angulo de 1-1/2" x 1/4" (cerramiento en malla)</v>
          </cell>
          <cell r="B29" t="str">
            <v>ML</v>
          </cell>
          <cell r="C29">
            <v>9372</v>
          </cell>
        </row>
        <row r="30">
          <cell r="A30" t="str">
            <v>Antisol blanco (presentacion 20 kg)</v>
          </cell>
          <cell r="B30" t="str">
            <v>KG</v>
          </cell>
          <cell r="C30">
            <v>6318</v>
          </cell>
        </row>
        <row r="31">
          <cell r="A31" t="str">
            <v>Arbol de 0,6 m</v>
          </cell>
          <cell r="B31" t="str">
            <v>U</v>
          </cell>
          <cell r="C31">
            <v>7619</v>
          </cell>
        </row>
        <row r="32">
          <cell r="A32" t="str">
            <v>Arbol de 1.2 m</v>
          </cell>
          <cell r="B32" t="str">
            <v>U</v>
          </cell>
          <cell r="C32">
            <v>16483</v>
          </cell>
        </row>
        <row r="33">
          <cell r="A33" t="str">
            <v>Arena de sello (fina) (para adoquines)</v>
          </cell>
          <cell r="B33" t="str">
            <v>M³</v>
          </cell>
          <cell r="C33">
            <v>22944</v>
          </cell>
        </row>
        <row r="34">
          <cell r="A34" t="str">
            <v>Arena de soporte (media) (para adoquines)</v>
          </cell>
          <cell r="B34" t="str">
            <v>M³</v>
          </cell>
          <cell r="C34">
            <v>23851</v>
          </cell>
        </row>
        <row r="35">
          <cell r="A35" t="str">
            <v>Arena de trituracion (sellos de arena-asfalto)</v>
          </cell>
          <cell r="B35" t="str">
            <v>M³</v>
          </cell>
          <cell r="C35">
            <v>36486</v>
          </cell>
        </row>
        <row r="36">
          <cell r="A36" t="str">
            <v>Arena lavada</v>
          </cell>
          <cell r="B36" t="str">
            <v>M³</v>
          </cell>
          <cell r="C36">
            <v>37458</v>
          </cell>
        </row>
        <row r="37">
          <cell r="A37" t="str">
            <v>Asfalto AP 190 (brea)</v>
          </cell>
          <cell r="B37" t="str">
            <v>KG</v>
          </cell>
          <cell r="C37">
            <v>2030</v>
          </cell>
        </row>
        <row r="38">
          <cell r="A38" t="str">
            <v>Asfalto liquido RC 250</v>
          </cell>
          <cell r="B38" t="str">
            <v>GALON</v>
          </cell>
          <cell r="C38">
            <v>6325</v>
          </cell>
        </row>
        <row r="39">
          <cell r="A39" t="str">
            <v xml:space="preserve">Armadura Galvanizada </v>
          </cell>
          <cell r="B39" t="str">
            <v>ML</v>
          </cell>
          <cell r="C39">
            <v>78000</v>
          </cell>
        </row>
        <row r="40">
          <cell r="A40" t="str">
            <v>Barras de transferencia de carga 1"</v>
          </cell>
          <cell r="B40" t="str">
            <v>KG</v>
          </cell>
          <cell r="C40">
            <v>4041</v>
          </cell>
        </row>
        <row r="41">
          <cell r="A41" t="str">
            <v>Barras de unión 1/2"</v>
          </cell>
          <cell r="B41" t="str">
            <v>KG</v>
          </cell>
          <cell r="C41">
            <v>2528</v>
          </cell>
        </row>
        <row r="42">
          <cell r="A42" t="str">
            <v>Bentonita</v>
          </cell>
          <cell r="B42" t="str">
            <v>KG</v>
          </cell>
          <cell r="C42">
            <v>800</v>
          </cell>
        </row>
        <row r="43">
          <cell r="A43" t="str">
            <v>Biomanto</v>
          </cell>
          <cell r="B43" t="str">
            <v>M²</v>
          </cell>
        </row>
        <row r="44">
          <cell r="A44" t="str">
            <v>Bolsacreto de 1m3</v>
          </cell>
          <cell r="B44" t="str">
            <v>U</v>
          </cell>
          <cell r="C44">
            <v>19638</v>
          </cell>
        </row>
        <row r="45">
          <cell r="A45" t="str">
            <v>Cable de 1/2" (para anclajes)</v>
          </cell>
          <cell r="B45" t="str">
            <v>ML</v>
          </cell>
          <cell r="C45">
            <v>8145</v>
          </cell>
        </row>
        <row r="46">
          <cell r="A46" t="str">
            <v>Cal</v>
          </cell>
          <cell r="B46" t="str">
            <v>KG</v>
          </cell>
          <cell r="C46">
            <v>696</v>
          </cell>
        </row>
        <row r="47">
          <cell r="A47" t="str">
            <v>Camisa metálica en acero A-37 (camisa de pilotes)</v>
          </cell>
          <cell r="B47" t="str">
            <v>KG</v>
          </cell>
          <cell r="C47">
            <v>10331</v>
          </cell>
        </row>
        <row r="48">
          <cell r="A48" t="str">
            <v>Camisas y formaleta en concreto</v>
          </cell>
          <cell r="B48" t="str">
            <v>ML</v>
          </cell>
        </row>
        <row r="49">
          <cell r="A49" t="str">
            <v>Captafaro</v>
          </cell>
          <cell r="B49" t="str">
            <v>U</v>
          </cell>
          <cell r="C49">
            <v>9784</v>
          </cell>
        </row>
        <row r="50">
          <cell r="A50" t="str">
            <v>Casquete para pasador de juntas</v>
          </cell>
          <cell r="B50" t="str">
            <v>U</v>
          </cell>
          <cell r="C50">
            <v>230</v>
          </cell>
        </row>
        <row r="51">
          <cell r="A51" t="str">
            <v>CELDA ESPECIAL DE CARGA</v>
          </cell>
          <cell r="B51" t="str">
            <v>U</v>
          </cell>
          <cell r="C51">
            <v>20363221</v>
          </cell>
        </row>
        <row r="52">
          <cell r="A52" t="str">
            <v>Cemento Asfáltico 60-70</v>
          </cell>
          <cell r="B52" t="str">
            <v>KG</v>
          </cell>
          <cell r="C52">
            <v>1072</v>
          </cell>
        </row>
        <row r="53">
          <cell r="A53" t="str">
            <v>Cemento Asfáltico 80-100</v>
          </cell>
          <cell r="B53" t="str">
            <v>KG</v>
          </cell>
          <cell r="C53">
            <v>1024</v>
          </cell>
        </row>
        <row r="54">
          <cell r="A54" t="str">
            <v>Cemento asfáltico modificado con polimeros tipo I</v>
          </cell>
          <cell r="B54" t="str">
            <v>KG</v>
          </cell>
          <cell r="C54">
            <v>1679</v>
          </cell>
        </row>
        <row r="55">
          <cell r="A55" t="str">
            <v>Cemento asfáltico modificado con polímeros tipo II</v>
          </cell>
          <cell r="B55" t="str">
            <v>KG</v>
          </cell>
          <cell r="C55">
            <v>1779</v>
          </cell>
        </row>
        <row r="56">
          <cell r="A56" t="str">
            <v>Cemento asfaltico modificado con polimeros tipo III</v>
          </cell>
          <cell r="B56" t="str">
            <v>KG</v>
          </cell>
          <cell r="C56">
            <v>1870</v>
          </cell>
        </row>
        <row r="57">
          <cell r="A57" t="str">
            <v>Cemento asfaltico modificado con polimeros tipo IV</v>
          </cell>
          <cell r="B57" t="str">
            <v>KG</v>
          </cell>
          <cell r="C57">
            <v>2007</v>
          </cell>
        </row>
        <row r="58">
          <cell r="A58" t="str">
            <v>Cemento asfaltico modificado con polimeros tipo V</v>
          </cell>
          <cell r="B58" t="str">
            <v>KG</v>
          </cell>
          <cell r="C58">
            <v>2023</v>
          </cell>
        </row>
        <row r="59">
          <cell r="A59" t="str">
            <v>Cemento gris</v>
          </cell>
          <cell r="B59" t="str">
            <v>KG</v>
          </cell>
          <cell r="C59">
            <v>467</v>
          </cell>
        </row>
        <row r="60">
          <cell r="A60" t="str">
            <v>Cespedones</v>
          </cell>
          <cell r="B60" t="str">
            <v>KG</v>
          </cell>
          <cell r="C60">
            <v>6645</v>
          </cell>
        </row>
        <row r="61">
          <cell r="A61" t="str">
            <v>Cicatrizante (para remoción de especies vegetales) (item 201.9)</v>
          </cell>
          <cell r="B61" t="str">
            <v>M²</v>
          </cell>
          <cell r="C61">
            <v>44658</v>
          </cell>
        </row>
        <row r="62">
          <cell r="A62" t="str">
            <v>Cinta Sika PVC 0,22 (sello para junta de puentes) (item 642.2)</v>
          </cell>
          <cell r="B62" t="str">
            <v>ML</v>
          </cell>
          <cell r="C62">
            <v>33728</v>
          </cell>
        </row>
        <row r="63">
          <cell r="A63" t="str">
            <v>Cintilla de poliuretano (Sikarod) (pavimentos de concreto hidráulico) (item 500)</v>
          </cell>
          <cell r="B63" t="str">
            <v>KG</v>
          </cell>
          <cell r="C63">
            <v>650</v>
          </cell>
        </row>
        <row r="64">
          <cell r="A64" t="str">
            <v>Cloruro de calcio en esféras</v>
          </cell>
          <cell r="B64" t="str">
            <v>KG</v>
          </cell>
          <cell r="C64">
            <v>2795</v>
          </cell>
        </row>
        <row r="65">
          <cell r="A65" t="str">
            <v>Cloruro de calcio en hojuelas</v>
          </cell>
          <cell r="B65" t="str">
            <v>KG</v>
          </cell>
          <cell r="C65">
            <v>2626</v>
          </cell>
        </row>
        <row r="66">
          <cell r="A66" t="str">
            <v>Cloruro de calcio liquido</v>
          </cell>
          <cell r="B66" t="str">
            <v>LT</v>
          </cell>
          <cell r="C66">
            <v>0</v>
          </cell>
        </row>
        <row r="67">
          <cell r="A67" t="str">
            <v>Combustible y otros</v>
          </cell>
          <cell r="B67" t="str">
            <v>GALÓN</v>
          </cell>
          <cell r="C67">
            <v>8897</v>
          </cell>
        </row>
        <row r="68">
          <cell r="A68" t="str">
            <v>Concreto clase A</v>
          </cell>
          <cell r="B68" t="str">
            <v>M3</v>
          </cell>
          <cell r="C68">
            <v>691072.02187499998</v>
          </cell>
        </row>
        <row r="69">
          <cell r="A69" t="str">
            <v>Concreto clase A(Uraba)</v>
          </cell>
          <cell r="C69">
            <v>479067</v>
          </cell>
        </row>
        <row r="70">
          <cell r="A70" t="str">
            <v>Concreto clase B</v>
          </cell>
          <cell r="B70" t="str">
            <v>M³</v>
          </cell>
          <cell r="C70">
            <v>662915.25624999998</v>
          </cell>
        </row>
        <row r="71">
          <cell r="A71" t="str">
            <v>Concreto clase B(Uraba)</v>
          </cell>
        </row>
        <row r="72">
          <cell r="A72" t="str">
            <v>Concreto clase C</v>
          </cell>
          <cell r="B72" t="str">
            <v>M³</v>
          </cell>
          <cell r="C72">
            <v>652581.15625</v>
          </cell>
        </row>
        <row r="73">
          <cell r="A73" t="str">
            <v>Concreto clase C(Uraba)</v>
          </cell>
        </row>
        <row r="74">
          <cell r="A74" t="str">
            <v>Concreto clase D</v>
          </cell>
          <cell r="B74" t="str">
            <v>M³</v>
          </cell>
          <cell r="C74">
            <v>435320.16104166664</v>
          </cell>
        </row>
        <row r="75">
          <cell r="A75" t="str">
            <v>Concreto clase D(Uraba)</v>
          </cell>
        </row>
        <row r="76">
          <cell r="A76" t="str">
            <v>Concreto clase E</v>
          </cell>
          <cell r="B76" t="str">
            <v>M³</v>
          </cell>
          <cell r="C76">
            <v>490375.75652173907</v>
          </cell>
        </row>
        <row r="77">
          <cell r="A77" t="str">
            <v>Concreto clase E(Uraba)</v>
          </cell>
        </row>
        <row r="78">
          <cell r="A78" t="str">
            <v>Concreto clase F</v>
          </cell>
          <cell r="B78" t="str">
            <v>M³</v>
          </cell>
          <cell r="C78">
            <v>308412.72760416666</v>
          </cell>
        </row>
        <row r="79">
          <cell r="A79" t="str">
            <v>Concreto clase G</v>
          </cell>
          <cell r="B79" t="str">
            <v>M³</v>
          </cell>
          <cell r="C79">
            <v>287748</v>
          </cell>
        </row>
        <row r="80">
          <cell r="A80" t="str">
            <v>Concreto hidraulico para pavimento MR-43</v>
          </cell>
          <cell r="B80" t="str">
            <v>M3</v>
          </cell>
          <cell r="C80">
            <v>348187</v>
          </cell>
        </row>
        <row r="81">
          <cell r="A81" t="str">
            <v>Cordón detonante(12grxmt)</v>
          </cell>
          <cell r="B81" t="str">
            <v>M.L</v>
          </cell>
          <cell r="C81">
            <v>913</v>
          </cell>
        </row>
        <row r="82">
          <cell r="A82" t="str">
            <v>Costal de fibra o fique</v>
          </cell>
          <cell r="B82" t="str">
            <v>U</v>
          </cell>
          <cell r="C82">
            <v>501</v>
          </cell>
        </row>
        <row r="83">
          <cell r="A83" t="str">
            <v>CUNETA PREFABRICADA EN CONCRETO L=1.0 m</v>
          </cell>
          <cell r="B83" t="str">
            <v>ML</v>
          </cell>
          <cell r="C83">
            <v>97000</v>
          </cell>
        </row>
        <row r="84">
          <cell r="A84" t="str">
            <v>Cuñas para el tensionamiento (acero de preesfuerzo) (item 641)</v>
          </cell>
          <cell r="B84" t="str">
            <v>U</v>
          </cell>
          <cell r="C84">
            <v>14279</v>
          </cell>
        </row>
        <row r="85">
          <cell r="A85" t="str">
            <v>Disolvente para pintura (especificar el tipo de disolvente que está utilizando)</v>
          </cell>
          <cell r="B85" t="str">
            <v>GALON</v>
          </cell>
          <cell r="C85">
            <v>23598</v>
          </cell>
        </row>
        <row r="86">
          <cell r="A86" t="str">
            <v>Disolvente para pintura (especificar el tipo de disolvente que está utilizando)</v>
          </cell>
          <cell r="B86" t="str">
            <v>GALON</v>
          </cell>
          <cell r="C86">
            <v>17753</v>
          </cell>
        </row>
        <row r="87">
          <cell r="A87" t="str">
            <v>Ductos para tensionimiento (acero de preesfuerzo) (item 641)</v>
          </cell>
          <cell r="B87" t="str">
            <v>M:L</v>
          </cell>
          <cell r="C87">
            <v>6141</v>
          </cell>
        </row>
        <row r="88">
          <cell r="A88" t="str">
            <v>Emulsión Asfáltica de rotura lenta CRL-1h</v>
          </cell>
          <cell r="B88" t="str">
            <v>LT</v>
          </cell>
          <cell r="C88">
            <v>1226</v>
          </cell>
        </row>
        <row r="89">
          <cell r="A89" t="str">
            <v>Emulsión CRL-0</v>
          </cell>
          <cell r="B89" t="str">
            <v>LT</v>
          </cell>
          <cell r="C89">
            <v>1124</v>
          </cell>
        </row>
        <row r="90">
          <cell r="A90" t="str">
            <v>Emulsión CRL-1</v>
          </cell>
          <cell r="B90" t="str">
            <v>LT</v>
          </cell>
          <cell r="C90">
            <v>1297</v>
          </cell>
        </row>
        <row r="91">
          <cell r="A91" t="str">
            <v>Emulsión CRL-1hm</v>
          </cell>
          <cell r="B91" t="str">
            <v>LT</v>
          </cell>
          <cell r="C91">
            <v>1333</v>
          </cell>
        </row>
        <row r="92">
          <cell r="A92" t="str">
            <v>Emulsión CRM</v>
          </cell>
          <cell r="B92" t="str">
            <v>LT</v>
          </cell>
          <cell r="C92">
            <v>1393</v>
          </cell>
        </row>
        <row r="93">
          <cell r="A93" t="str">
            <v>Emulsión CRR-1</v>
          </cell>
          <cell r="B93" t="str">
            <v>LT</v>
          </cell>
          <cell r="C93">
            <v>1306</v>
          </cell>
        </row>
        <row r="94">
          <cell r="A94" t="str">
            <v>Emulsión CRR-1m</v>
          </cell>
          <cell r="B94" t="str">
            <v>LT</v>
          </cell>
          <cell r="C94">
            <v>1468</v>
          </cell>
        </row>
        <row r="95">
          <cell r="A95" t="str">
            <v>Emulsión CRR-2</v>
          </cell>
          <cell r="B95" t="str">
            <v>LT</v>
          </cell>
          <cell r="C95">
            <v>1158</v>
          </cell>
        </row>
        <row r="96">
          <cell r="A96" t="str">
            <v>Emulsión CRR-2m</v>
          </cell>
          <cell r="B96" t="str">
            <v>LT</v>
          </cell>
          <cell r="C96">
            <v>1499</v>
          </cell>
        </row>
        <row r="97">
          <cell r="A97" t="str">
            <v>Emulsión CRMm</v>
          </cell>
          <cell r="B97" t="str">
            <v>LT</v>
          </cell>
          <cell r="C97">
            <v>1791</v>
          </cell>
        </row>
        <row r="98">
          <cell r="A98" t="str">
            <v>Esferas reflectivas</v>
          </cell>
          <cell r="B98" t="str">
            <v>KG</v>
          </cell>
          <cell r="C98">
            <v>4937</v>
          </cell>
        </row>
        <row r="99">
          <cell r="A99" t="str">
            <v>Estacas, Pintura, Tachuela, Hilo</v>
          </cell>
          <cell r="B99" t="str">
            <v>GLOBAL</v>
          </cell>
          <cell r="C99">
            <v>1077</v>
          </cell>
        </row>
        <row r="100">
          <cell r="A100" t="str">
            <v>Explosivos  75% (INDUGEL)</v>
          </cell>
          <cell r="B100" t="str">
            <v>LB</v>
          </cell>
          <cell r="C100">
            <v>8782</v>
          </cell>
        </row>
        <row r="101">
          <cell r="A101" t="str">
            <v>Fertilizantes e Insecticidas (triple 15)</v>
          </cell>
          <cell r="B101" t="str">
            <v>KG</v>
          </cell>
          <cell r="C101">
            <v>1382</v>
          </cell>
        </row>
        <row r="102">
          <cell r="A102" t="str">
            <v>Fibra o Mulch Hidráulico</v>
          </cell>
          <cell r="B102" t="str">
            <v>KG</v>
          </cell>
          <cell r="C102">
            <v>34200</v>
          </cell>
        </row>
        <row r="103">
          <cell r="A103" t="str">
            <v>Fijador o Aglomerante Estabilizador (Agropim)</v>
          </cell>
          <cell r="B103" t="str">
            <v>KG</v>
          </cell>
          <cell r="C103">
            <v>12300</v>
          </cell>
        </row>
        <row r="104">
          <cell r="A104" t="str">
            <v>Formaleta (gaviones, juntas de bordillos, juntas de cunetas, muros, concreto clase D,E y G)</v>
          </cell>
          <cell r="B104" t="str">
            <v>M2</v>
          </cell>
          <cell r="C104">
            <v>3723</v>
          </cell>
        </row>
        <row r="105">
          <cell r="A105" t="str">
            <v>Formaleta concreto clase A,B y C</v>
          </cell>
          <cell r="B105" t="str">
            <v>M²</v>
          </cell>
          <cell r="C105">
            <v>13767</v>
          </cell>
        </row>
        <row r="106">
          <cell r="A106" t="str">
            <v>Formaleta para baranda de concreto</v>
          </cell>
          <cell r="B106" t="str">
            <v>M²</v>
          </cell>
          <cell r="C106">
            <v>13134</v>
          </cell>
        </row>
        <row r="107">
          <cell r="A107" t="str">
            <v>Formaleta para muros (para muros de contencion) (item 682)</v>
          </cell>
          <cell r="B107" t="str">
            <v>M2</v>
          </cell>
          <cell r="C107">
            <v>7537</v>
          </cell>
        </row>
        <row r="108">
          <cell r="A108" t="str">
            <v>Formaleta, platina y accesorios (escamas en concreto)</v>
          </cell>
          <cell r="B108" t="str">
            <v>M2</v>
          </cell>
          <cell r="C108">
            <v>3154</v>
          </cell>
        </row>
        <row r="109">
          <cell r="A109" t="str">
            <v>Formaletas para Juntas</v>
          </cell>
          <cell r="B109" t="str">
            <v>ML</v>
          </cell>
          <cell r="C109">
            <v>2844</v>
          </cell>
        </row>
        <row r="110">
          <cell r="A110" t="str">
            <v>Fulminantes</v>
          </cell>
          <cell r="B110" t="str">
            <v>U</v>
          </cell>
          <cell r="C110">
            <v>550</v>
          </cell>
        </row>
        <row r="111">
          <cell r="A111" t="str">
            <v>Fundente</v>
          </cell>
          <cell r="B111" t="str">
            <v>Kg</v>
          </cell>
          <cell r="C111">
            <v>109828</v>
          </cell>
        </row>
        <row r="112">
          <cell r="A112" t="str">
            <v>Gas propano</v>
          </cell>
          <cell r="B112" t="str">
            <v>KG</v>
          </cell>
          <cell r="C112">
            <v>2139</v>
          </cell>
        </row>
        <row r="113">
          <cell r="A113" t="str">
            <v>Geodrén Planar(1 ML de H)</v>
          </cell>
          <cell r="B113" t="str">
            <v>ML</v>
          </cell>
          <cell r="C113">
            <v>25102</v>
          </cell>
        </row>
        <row r="114">
          <cell r="A114" t="str">
            <v>Geodrén Tubular(100 mm)</v>
          </cell>
          <cell r="B114" t="str">
            <v>ML</v>
          </cell>
        </row>
        <row r="115">
          <cell r="A115" t="str">
            <v>Geomanto</v>
          </cell>
          <cell r="B115" t="str">
            <v>M2</v>
          </cell>
        </row>
        <row r="116">
          <cell r="A116" t="str">
            <v>Geomenbrana 80 mils de  2 mm</v>
          </cell>
          <cell r="B116" t="str">
            <v>M2</v>
          </cell>
          <cell r="C116">
            <v>23081</v>
          </cell>
        </row>
        <row r="117">
          <cell r="A117" t="str">
            <v>Geoterxtil T-2400 o similar (provedores Lafayet, Tensar, Omnes u otros)</v>
          </cell>
          <cell r="B117" t="str">
            <v>M2</v>
          </cell>
          <cell r="C117">
            <v>5401</v>
          </cell>
        </row>
        <row r="118">
          <cell r="A118" t="str">
            <v>Geotextil NT REPAV 450 o similar (provedores Lafayet, Tensar, Omnes u otros)</v>
          </cell>
          <cell r="B118" t="str">
            <v>M²</v>
          </cell>
          <cell r="C118">
            <v>3958</v>
          </cell>
        </row>
        <row r="119">
          <cell r="A119" t="str">
            <v>Geotextil NT-2500 o similar (provedores Tensar, Omnes u otros)</v>
          </cell>
          <cell r="B119" t="str">
            <v>M²</v>
          </cell>
          <cell r="C119">
            <v>4829</v>
          </cell>
        </row>
        <row r="120">
          <cell r="A120" t="str">
            <v>Geotextil T-2100 o similar (provedores Lafayet, Tensar, Omnes u otros)</v>
          </cell>
          <cell r="B120" t="str">
            <v>M²</v>
          </cell>
          <cell r="C120">
            <v>4789</v>
          </cell>
        </row>
        <row r="121">
          <cell r="A121" t="str">
            <v>Grapas</v>
          </cell>
          <cell r="B121" t="str">
            <v>KG</v>
          </cell>
          <cell r="C121">
            <v>5125</v>
          </cell>
        </row>
        <row r="122">
          <cell r="A122" t="str">
            <v>Grapas de Fijación</v>
          </cell>
          <cell r="B122" t="str">
            <v>U</v>
          </cell>
          <cell r="C122">
            <v>1110</v>
          </cell>
        </row>
        <row r="123">
          <cell r="A123" t="str">
            <v>Grasa</v>
          </cell>
          <cell r="B123" t="str">
            <v>KG</v>
          </cell>
          <cell r="C123">
            <v>6801</v>
          </cell>
        </row>
        <row r="124">
          <cell r="A124" t="str">
            <v>Grata de limpieza</v>
          </cell>
          <cell r="B124" t="str">
            <v>U</v>
          </cell>
          <cell r="C124">
            <v>23391</v>
          </cell>
        </row>
        <row r="125">
          <cell r="A125" t="str">
            <v>Hidroretenedor (stockosorb)</v>
          </cell>
          <cell r="B125" t="str">
            <v>KG</v>
          </cell>
          <cell r="C125">
            <v>40031</v>
          </cell>
        </row>
        <row r="126">
          <cell r="A126" t="str">
            <v>Hito de arista  (TUBULAR)</v>
          </cell>
          <cell r="B126" t="str">
            <v>U</v>
          </cell>
          <cell r="C126">
            <v>98600</v>
          </cell>
        </row>
        <row r="127">
          <cell r="A127" t="str">
            <v>Hito de arista(Grado diamante de 0.90m)</v>
          </cell>
          <cell r="B127" t="str">
            <v>U</v>
          </cell>
          <cell r="D127" t="str">
            <v>sin referncia</v>
          </cell>
        </row>
        <row r="128">
          <cell r="A128" t="str">
            <v>Hito de arista(Grado diamante de 1.10m)</v>
          </cell>
          <cell r="B128" t="str">
            <v>U</v>
          </cell>
          <cell r="D128" t="str">
            <v>sin referncia</v>
          </cell>
        </row>
        <row r="129">
          <cell r="A129" t="str">
            <v>IMPERMEABILIZANTE PARA CONCRETO</v>
          </cell>
          <cell r="B129" t="str">
            <v>KG</v>
          </cell>
          <cell r="C129">
            <v>16685.439999999999</v>
          </cell>
        </row>
        <row r="130">
          <cell r="A130" t="str">
            <v>JUNTA ELASTOMERICA JEENE (J 8097 VV)</v>
          </cell>
          <cell r="B130" t="str">
            <v>ML</v>
          </cell>
          <cell r="C130">
            <v>997959</v>
          </cell>
        </row>
        <row r="131">
          <cell r="A131" t="str">
            <v xml:space="preserve">Larguero madera común (2"x4") L=3,0 m, </v>
          </cell>
          <cell r="B131" t="str">
            <v>U</v>
          </cell>
          <cell r="C131">
            <v>4514</v>
          </cell>
        </row>
        <row r="132">
          <cell r="A132" t="str">
            <v>Lechada para ductos (acero de preesfuerzo)</v>
          </cell>
          <cell r="B132" t="str">
            <v>LT</v>
          </cell>
          <cell r="C132">
            <v>766.28459821428567</v>
          </cell>
        </row>
        <row r="133">
          <cell r="A133" t="str">
            <v>Limpiador 1/4 de galón (anclajes)</v>
          </cell>
          <cell r="B133" t="str">
            <v>U</v>
          </cell>
          <cell r="C133">
            <v>14546</v>
          </cell>
        </row>
        <row r="134">
          <cell r="A134" t="str">
            <v>Listón en guadua para empradizar</v>
          </cell>
          <cell r="B134" t="str">
            <v>U</v>
          </cell>
          <cell r="C134">
            <v>1775</v>
          </cell>
        </row>
        <row r="135">
          <cell r="A135" t="str">
            <v>MALLA ELECTROSOLDADA 40 k.s.i</v>
          </cell>
          <cell r="B135" t="str">
            <v>kg</v>
          </cell>
          <cell r="C135">
            <v>2232</v>
          </cell>
        </row>
        <row r="136">
          <cell r="A136" t="str">
            <v>Malla eslabonada, calibre 10, 6 ojos</v>
          </cell>
          <cell r="B136" t="str">
            <v>M2</v>
          </cell>
          <cell r="C136">
            <v>10939</v>
          </cell>
        </row>
        <row r="137">
          <cell r="A137" t="str">
            <v>Malla para gaviones (2M3)</v>
          </cell>
          <cell r="B137" t="str">
            <v>M3</v>
          </cell>
          <cell r="C137">
            <v>55485</v>
          </cell>
        </row>
        <row r="138">
          <cell r="A138" t="str">
            <v>MANGUERA DE ALTA PRESION</v>
          </cell>
          <cell r="B138" t="str">
            <v>ML</v>
          </cell>
          <cell r="C138">
            <v>114869</v>
          </cell>
        </row>
        <row r="139">
          <cell r="A139" t="str">
            <v>Manguera de polietileno de 3"</v>
          </cell>
          <cell r="B139" t="str">
            <v>ML</v>
          </cell>
          <cell r="C139">
            <v>7588</v>
          </cell>
        </row>
        <row r="140">
          <cell r="A140" t="str">
            <v>Manto para el refuerzo de la vegetación Tipo 5A</v>
          </cell>
          <cell r="B140" t="str">
            <v>M²</v>
          </cell>
          <cell r="C140">
            <v>13886</v>
          </cell>
        </row>
        <row r="141">
          <cell r="A141" t="str">
            <v>Manto para el refuerzo de la vegetación Tipo 5B</v>
          </cell>
          <cell r="B141" t="str">
            <v>M²</v>
          </cell>
          <cell r="C141">
            <v>13886</v>
          </cell>
        </row>
        <row r="142">
          <cell r="A142" t="str">
            <v>Manto para el refuerzo de la vegetación Tipo 5C</v>
          </cell>
          <cell r="B142" t="str">
            <v>M²</v>
          </cell>
          <cell r="C142">
            <v>13886</v>
          </cell>
        </row>
        <row r="143">
          <cell r="A143" t="str">
            <v>Manto para el refuerzo de la vegetación Tipo 5D</v>
          </cell>
          <cell r="B143" t="str">
            <v>M²</v>
          </cell>
          <cell r="D143" t="str">
            <v>sin referncia</v>
          </cell>
        </row>
        <row r="144">
          <cell r="A144" t="str">
            <v>Material de afirmado</v>
          </cell>
          <cell r="B144" t="str">
            <v>M3</v>
          </cell>
          <cell r="C144">
            <v>19323</v>
          </cell>
        </row>
        <row r="145">
          <cell r="A145" t="str">
            <v>Material de base</v>
          </cell>
          <cell r="B145" t="str">
            <v>M3</v>
          </cell>
          <cell r="C145">
            <v>31426</v>
          </cell>
        </row>
        <row r="146">
          <cell r="A146" t="str">
            <v>Material de base (gradación 1)</v>
          </cell>
          <cell r="B146" t="str">
            <v>M3</v>
          </cell>
          <cell r="C146">
            <v>31496</v>
          </cell>
        </row>
        <row r="147">
          <cell r="A147" t="str">
            <v>Material de base (gradación 2)</v>
          </cell>
          <cell r="B147" t="str">
            <v>M³</v>
          </cell>
          <cell r="C147">
            <v>33231</v>
          </cell>
        </row>
        <row r="148">
          <cell r="A148" t="str">
            <v>Material de la zona (para estabilizar bases)</v>
          </cell>
          <cell r="B148" t="str">
            <v>M³</v>
          </cell>
          <cell r="C148">
            <v>14813</v>
          </cell>
        </row>
        <row r="149">
          <cell r="A149" t="str">
            <v xml:space="preserve">Material de Sub- Base </v>
          </cell>
          <cell r="B149" t="str">
            <v>M3</v>
          </cell>
          <cell r="C149">
            <v>27244</v>
          </cell>
        </row>
        <row r="150">
          <cell r="A150" t="str">
            <v>Material de Sub- Base para Bacheo</v>
          </cell>
          <cell r="B150" t="str">
            <v>M3</v>
          </cell>
          <cell r="C150">
            <v>27577</v>
          </cell>
        </row>
        <row r="151">
          <cell r="A151" t="str">
            <v>Material drenante (tamaño máximo 3") (item 673.2)</v>
          </cell>
          <cell r="B151" t="str">
            <v>M3</v>
          </cell>
          <cell r="C151">
            <v>28705</v>
          </cell>
        </row>
        <row r="152">
          <cell r="A152" t="str">
            <v>Material filtrante (tamaño máximo 6") (item 610.2)</v>
          </cell>
          <cell r="B152" t="str">
            <v>M3</v>
          </cell>
          <cell r="C152">
            <v>22935</v>
          </cell>
        </row>
        <row r="153">
          <cell r="A153" t="str">
            <v>Material para pedraplén</v>
          </cell>
          <cell r="B153" t="str">
            <v>M3</v>
          </cell>
          <cell r="C153">
            <v>21849</v>
          </cell>
        </row>
        <row r="154">
          <cell r="A154" t="str">
            <v>Material seleccionado para relleno</v>
          </cell>
          <cell r="B154" t="str">
            <v>M3</v>
          </cell>
          <cell r="C154">
            <v>11094</v>
          </cell>
        </row>
        <row r="155">
          <cell r="A155" t="str">
            <v>Mecha Lenta</v>
          </cell>
          <cell r="B155" t="str">
            <v>M.L</v>
          </cell>
          <cell r="C155">
            <v>438</v>
          </cell>
        </row>
        <row r="156">
          <cell r="A156" t="str">
            <v>Mezcla abierta en caliente MAC-1</v>
          </cell>
          <cell r="B156" t="str">
            <v>M3</v>
          </cell>
          <cell r="C156">
            <v>339000</v>
          </cell>
        </row>
        <row r="157">
          <cell r="A157" t="str">
            <v>Mezcla abierta en caliente MAC-2</v>
          </cell>
          <cell r="B157" t="str">
            <v>M3</v>
          </cell>
          <cell r="C157">
            <v>339000</v>
          </cell>
        </row>
        <row r="158">
          <cell r="A158" t="str">
            <v>Mezcla abierta en caliente MAC-3</v>
          </cell>
          <cell r="B158" t="str">
            <v>M3</v>
          </cell>
          <cell r="C158">
            <v>339000</v>
          </cell>
        </row>
        <row r="159">
          <cell r="A159" t="str">
            <v>Mezcla abierta en caliente para bacheo</v>
          </cell>
          <cell r="B159" t="str">
            <v>M3</v>
          </cell>
          <cell r="C159">
            <v>339000</v>
          </cell>
        </row>
        <row r="160">
          <cell r="A160" t="str">
            <v>Mezcla abierta en frio MAF-1</v>
          </cell>
          <cell r="B160" t="str">
            <v>M3</v>
          </cell>
          <cell r="C160">
            <v>263167</v>
          </cell>
        </row>
        <row r="161">
          <cell r="A161" t="str">
            <v>Mezcla abierta en frio MAF-2</v>
          </cell>
          <cell r="B161" t="str">
            <v>M3</v>
          </cell>
          <cell r="C161">
            <v>263167</v>
          </cell>
        </row>
        <row r="162">
          <cell r="A162" t="str">
            <v>Mezcla abierta en frio MAF-3</v>
          </cell>
          <cell r="B162" t="str">
            <v>M3</v>
          </cell>
          <cell r="C162">
            <v>266586</v>
          </cell>
        </row>
        <row r="163">
          <cell r="A163" t="str">
            <v>Mezcla abierta en frio para bacheo</v>
          </cell>
          <cell r="B163" t="str">
            <v>M3</v>
          </cell>
          <cell r="C163">
            <v>263167</v>
          </cell>
        </row>
        <row r="164">
          <cell r="A164" t="str">
            <v>Mezcla asfáltica reciclada en caliente tipo MDC-2</v>
          </cell>
          <cell r="B164" t="str">
            <v>M³</v>
          </cell>
        </row>
        <row r="165">
          <cell r="A165" t="str">
            <v>Mezcla asfáltica reciclada en caliente tipo MSC-1</v>
          </cell>
          <cell r="B165" t="str">
            <v>M³</v>
          </cell>
        </row>
        <row r="166">
          <cell r="A166" t="str">
            <v xml:space="preserve">Mezcla de alto módulo </v>
          </cell>
          <cell r="B166" t="str">
            <v>M3</v>
          </cell>
          <cell r="C166">
            <v>482444</v>
          </cell>
        </row>
        <row r="167">
          <cell r="A167" t="str">
            <v>Mezcla densa en caliente MDC-1</v>
          </cell>
          <cell r="B167" t="str">
            <v>M3</v>
          </cell>
          <cell r="C167">
            <v>358915</v>
          </cell>
        </row>
        <row r="168">
          <cell r="A168" t="str">
            <v>Mezcla densa en caliente MDC-2</v>
          </cell>
          <cell r="B168" t="str">
            <v>M3</v>
          </cell>
          <cell r="C168">
            <v>371279</v>
          </cell>
        </row>
        <row r="169">
          <cell r="A169" t="str">
            <v>Mezcla densa en caliente MDC-3</v>
          </cell>
          <cell r="B169" t="str">
            <v>M3</v>
          </cell>
          <cell r="C169">
            <v>415088</v>
          </cell>
        </row>
        <row r="170">
          <cell r="A170" t="str">
            <v>Mezcla densa en frio MDF-1</v>
          </cell>
          <cell r="B170" t="str">
            <v>M3</v>
          </cell>
          <cell r="C170">
            <v>257000</v>
          </cell>
        </row>
        <row r="171">
          <cell r="A171" t="str">
            <v>Mezcla densa en frio MDF-2</v>
          </cell>
          <cell r="B171" t="str">
            <v>M3</v>
          </cell>
          <cell r="C171">
            <v>263000</v>
          </cell>
        </row>
        <row r="172">
          <cell r="A172" t="str">
            <v>Mezcla densa en frio MDF-3</v>
          </cell>
          <cell r="B172" t="str">
            <v>M3</v>
          </cell>
          <cell r="C172">
            <v>263000</v>
          </cell>
        </row>
        <row r="173">
          <cell r="A173" t="str">
            <v>Mezcla densa en frio para bacheo</v>
          </cell>
          <cell r="B173" t="str">
            <v>M3</v>
          </cell>
          <cell r="C173">
            <v>257000</v>
          </cell>
        </row>
        <row r="174">
          <cell r="A174" t="str">
            <v>Mezcla discontinua en caliente F-1</v>
          </cell>
          <cell r="B174" t="str">
            <v>M3</v>
          </cell>
          <cell r="C174">
            <v>585794</v>
          </cell>
        </row>
        <row r="175">
          <cell r="A175" t="str">
            <v>Mezcla discontinua en caliente F-2</v>
          </cell>
          <cell r="B175" t="str">
            <v>M3</v>
          </cell>
          <cell r="C175">
            <v>585794</v>
          </cell>
        </row>
        <row r="176">
          <cell r="A176" t="str">
            <v>Mezcla discontinua en caliente M-1</v>
          </cell>
          <cell r="B176" t="str">
            <v>M3</v>
          </cell>
          <cell r="C176">
            <v>449000</v>
          </cell>
        </row>
        <row r="177">
          <cell r="A177" t="str">
            <v>Mezcla discontinua en caliente M-2</v>
          </cell>
          <cell r="B177" t="str">
            <v>M3</v>
          </cell>
          <cell r="C177">
            <v>449000</v>
          </cell>
        </row>
        <row r="178">
          <cell r="A178" t="str">
            <v>Mezcla drenante</v>
          </cell>
          <cell r="B178" t="str">
            <v>M³</v>
          </cell>
          <cell r="C178">
            <v>528864</v>
          </cell>
        </row>
        <row r="179">
          <cell r="A179" t="str">
            <v>Mezcla en caliente para bacheo</v>
          </cell>
          <cell r="B179" t="str">
            <v>M3</v>
          </cell>
          <cell r="C179">
            <v>371279</v>
          </cell>
        </row>
        <row r="180">
          <cell r="A180" t="str">
            <v>Mezcla gruesa en caliente tipo MGC-0</v>
          </cell>
          <cell r="B180" t="str">
            <v>M3</v>
          </cell>
          <cell r="C180">
            <v>342853</v>
          </cell>
        </row>
        <row r="181">
          <cell r="A181" t="str">
            <v>Mezcla gruesa en caliente tipo MGC-1</v>
          </cell>
          <cell r="B181" t="str">
            <v>M3</v>
          </cell>
        </row>
        <row r="182">
          <cell r="A182" t="str">
            <v>Mezcla semidensa en caliente tipo MSC-1</v>
          </cell>
          <cell r="B182" t="str">
            <v>M3</v>
          </cell>
          <cell r="C182">
            <v>342082</v>
          </cell>
        </row>
        <row r="183">
          <cell r="A183" t="str">
            <v>Mezcla semidensa en caliente tipo MSC-2</v>
          </cell>
          <cell r="B183" t="str">
            <v>M3</v>
          </cell>
          <cell r="C183">
            <v>342620</v>
          </cell>
        </row>
        <row r="184">
          <cell r="A184" t="str">
            <v>Mortero 1:3</v>
          </cell>
          <cell r="B184" t="str">
            <v>M3</v>
          </cell>
          <cell r="C184">
            <v>357058</v>
          </cell>
        </row>
        <row r="185">
          <cell r="A185" t="str">
            <v>Mortero 1:4</v>
          </cell>
          <cell r="B185" t="str">
            <v>M3</v>
          </cell>
          <cell r="C185">
            <v>303336</v>
          </cell>
        </row>
        <row r="186">
          <cell r="A186" t="str">
            <v>MORTERO ALTA RESISTENCIA (EUCOCRETE)</v>
          </cell>
          <cell r="B186" t="str">
            <v>M³</v>
          </cell>
          <cell r="C186">
            <v>8886775</v>
          </cell>
        </row>
        <row r="187">
          <cell r="A187" t="str">
            <v xml:space="preserve">Nutrientes (para remoción de especies vegetales) (dap, triple 15, urea o similar) (item 201.9) </v>
          </cell>
          <cell r="B187" t="str">
            <v>M³</v>
          </cell>
          <cell r="C187">
            <v>1496</v>
          </cell>
        </row>
        <row r="188">
          <cell r="A188" t="str">
            <v>Obra falsa concreto clase A y B (puntal de 3m metálico)</v>
          </cell>
          <cell r="B188" t="str">
            <v>M³</v>
          </cell>
          <cell r="C188">
            <v>36625</v>
          </cell>
        </row>
        <row r="189">
          <cell r="A189" t="str">
            <v>Oxigeno industrial</v>
          </cell>
          <cell r="B189" t="str">
            <v>KG</v>
          </cell>
          <cell r="C189">
            <v>1176</v>
          </cell>
        </row>
        <row r="190">
          <cell r="A190" t="str">
            <v>Paral en madera rolliza de 3" (tablestacados)</v>
          </cell>
          <cell r="B190" t="str">
            <v>M.L</v>
          </cell>
          <cell r="C190">
            <v>6940</v>
          </cell>
        </row>
        <row r="191">
          <cell r="A191" t="str">
            <v>Paral en madera rolliza de 5" y 4,5 m de longitud (tablestacados)</v>
          </cell>
          <cell r="B191" t="str">
            <v>U</v>
          </cell>
          <cell r="C191">
            <v>85725</v>
          </cell>
        </row>
        <row r="192">
          <cell r="A192" t="str">
            <v>Paral en madera rolliza de 6" y 5m de longitud (tablestacados)</v>
          </cell>
          <cell r="B192" t="str">
            <v>U</v>
          </cell>
          <cell r="C192">
            <v>123597</v>
          </cell>
        </row>
        <row r="193">
          <cell r="A193" t="str">
            <v>Paral en madera rolliza de 6" y 8m de longitud (tablestacados)</v>
          </cell>
          <cell r="B193" t="str">
            <v>U</v>
          </cell>
          <cell r="C193">
            <v>245730</v>
          </cell>
        </row>
        <row r="194">
          <cell r="A194" t="str">
            <v>Pegante epóxico</v>
          </cell>
          <cell r="B194" t="str">
            <v>KG</v>
          </cell>
          <cell r="C194">
            <v>23331</v>
          </cell>
        </row>
        <row r="195">
          <cell r="A195" t="str">
            <v>Piedra para concreto ciclópeo (rajón o canto rodado)</v>
          </cell>
          <cell r="B195" t="str">
            <v>M3</v>
          </cell>
          <cell r="C195">
            <v>32178</v>
          </cell>
        </row>
        <row r="196">
          <cell r="A196" t="str">
            <v>Piedra para gavión</v>
          </cell>
          <cell r="B196" t="str">
            <v>M3</v>
          </cell>
          <cell r="C196">
            <v>32029</v>
          </cell>
        </row>
        <row r="197">
          <cell r="A197" t="str">
            <v>Pilote en madera barbosco de 15*15</v>
          </cell>
          <cell r="B197" t="str">
            <v>M.L</v>
          </cell>
          <cell r="C197">
            <v>68620</v>
          </cell>
        </row>
        <row r="198">
          <cell r="A198" t="str">
            <v>Pilote prefabricado de concreto diametro 30 cm</v>
          </cell>
          <cell r="B198" t="str">
            <v>ML</v>
          </cell>
          <cell r="C198">
            <v>78992</v>
          </cell>
        </row>
        <row r="199">
          <cell r="A199" t="str">
            <v>Pilote prefabricado de concreto diametro 35 cm</v>
          </cell>
          <cell r="B199" t="str">
            <v>ML</v>
          </cell>
          <cell r="C199">
            <v>105418</v>
          </cell>
        </row>
        <row r="200">
          <cell r="A200" t="str">
            <v>Pilote prefabricado de concreto diametro 40 cm</v>
          </cell>
          <cell r="B200" t="str">
            <v>ML</v>
          </cell>
          <cell r="C200">
            <v>136815</v>
          </cell>
        </row>
        <row r="201">
          <cell r="A201" t="str">
            <v>Pintura acrilica pura para tráfico</v>
          </cell>
          <cell r="B201" t="str">
            <v>GALON</v>
          </cell>
          <cell r="C201">
            <v>70320</v>
          </cell>
        </row>
        <row r="202">
          <cell r="A202" t="str">
            <v>Pintura acrilica, esmalte o similar (pintura de estructuras metálicas) (item 650.4)</v>
          </cell>
          <cell r="B202" t="str">
            <v>GALON</v>
          </cell>
          <cell r="C202">
            <v>83833</v>
          </cell>
        </row>
        <row r="203">
          <cell r="A203" t="str">
            <v>Pintura anticorrosiva</v>
          </cell>
          <cell r="B203" t="str">
            <v>GALON</v>
          </cell>
          <cell r="C203">
            <v>36668</v>
          </cell>
        </row>
        <row r="204">
          <cell r="A204" t="str">
            <v>PINTURA TERMOPLASTICA</v>
          </cell>
          <cell r="B204" t="str">
            <v>GL</v>
          </cell>
          <cell r="D204" t="str">
            <v>sin referncia</v>
          </cell>
        </row>
        <row r="205">
          <cell r="A205" t="str">
            <v>Platina de 1" x 1/4" (cerramiento en malla)</v>
          </cell>
          <cell r="B205" t="str">
            <v>M.L</v>
          </cell>
          <cell r="C205">
            <v>2788</v>
          </cell>
        </row>
        <row r="206">
          <cell r="A206" t="str">
            <v>Poliflex o similar</v>
          </cell>
          <cell r="B206" t="str">
            <v>kg</v>
          </cell>
          <cell r="C206">
            <v>3500</v>
          </cell>
        </row>
        <row r="207">
          <cell r="A207" t="str">
            <v>Poste de kilometraje</v>
          </cell>
          <cell r="B207" t="str">
            <v>U</v>
          </cell>
          <cell r="C207">
            <v>50286</v>
          </cell>
        </row>
        <row r="208">
          <cell r="A208" t="str">
            <v>Poste de madera para cercas</v>
          </cell>
          <cell r="B208" t="str">
            <v>ML</v>
          </cell>
          <cell r="C208">
            <v>12622</v>
          </cell>
        </row>
        <row r="209">
          <cell r="A209" t="str">
            <v>Poste en angulo de 2*2*1/4 de 3,5m para señal</v>
          </cell>
          <cell r="B209" t="str">
            <v>U</v>
          </cell>
          <cell r="C209">
            <v>114475</v>
          </cell>
        </row>
        <row r="210">
          <cell r="A210" t="str">
            <v>Postes de concreto para cercas</v>
          </cell>
          <cell r="B210" t="str">
            <v>U</v>
          </cell>
          <cell r="C210">
            <v>42663</v>
          </cell>
        </row>
        <row r="211">
          <cell r="A211" t="str">
            <v>Postes para defensa metálica (1,80m)</v>
          </cell>
          <cell r="B211" t="str">
            <v>U</v>
          </cell>
          <cell r="C211">
            <v>104931</v>
          </cell>
        </row>
        <row r="212">
          <cell r="A212" t="str">
            <v>Producto enrollado para control de erosion tipo 1A</v>
          </cell>
          <cell r="B212" t="str">
            <v>M2</v>
          </cell>
          <cell r="C212">
            <v>2872</v>
          </cell>
        </row>
        <row r="213">
          <cell r="A213" t="str">
            <v>Producto enrollado para control de erosion tipo 1B</v>
          </cell>
          <cell r="B213" t="str">
            <v>M2</v>
          </cell>
          <cell r="C213">
            <v>2872</v>
          </cell>
        </row>
        <row r="214">
          <cell r="A214" t="str">
            <v>Producto enrollado para control de erosion tipo 1C</v>
          </cell>
          <cell r="B214" t="str">
            <v>M2</v>
          </cell>
          <cell r="C214">
            <v>3316</v>
          </cell>
        </row>
        <row r="215">
          <cell r="A215" t="str">
            <v>Producto enrollado para control de erosión Tipo 1D</v>
          </cell>
          <cell r="B215" t="str">
            <v>M²</v>
          </cell>
          <cell r="C215">
            <v>4024</v>
          </cell>
        </row>
        <row r="216">
          <cell r="A216" t="str">
            <v>Producto enrollado para control de erosion tipo 2A</v>
          </cell>
          <cell r="B216" t="str">
            <v>M2</v>
          </cell>
          <cell r="C216">
            <v>2872</v>
          </cell>
        </row>
        <row r="217">
          <cell r="A217" t="str">
            <v>Producto enrollado para control de erosión Tipo 2B</v>
          </cell>
          <cell r="B217" t="str">
            <v>M²</v>
          </cell>
          <cell r="C217">
            <v>3489</v>
          </cell>
        </row>
        <row r="218">
          <cell r="A218" t="str">
            <v>Producto enrollado para control de erosion tipo 2C</v>
          </cell>
          <cell r="B218" t="str">
            <v>M2</v>
          </cell>
          <cell r="C218">
            <v>3489</v>
          </cell>
        </row>
        <row r="219">
          <cell r="A219" t="str">
            <v>Producto enrollado para control de erosion tipo 2D</v>
          </cell>
          <cell r="B219" t="str">
            <v>M2</v>
          </cell>
          <cell r="C219">
            <v>4022</v>
          </cell>
        </row>
        <row r="220">
          <cell r="A220" t="str">
            <v>Producto enrollado para control de erosión Tipo 3A</v>
          </cell>
          <cell r="B220" t="str">
            <v>M²</v>
          </cell>
          <cell r="C220">
            <v>3489</v>
          </cell>
        </row>
        <row r="221">
          <cell r="A221" t="str">
            <v>Producto enrollado para control de erosión Tipo 3B</v>
          </cell>
          <cell r="B221" t="str">
            <v>M²</v>
          </cell>
          <cell r="C221">
            <v>4016</v>
          </cell>
        </row>
        <row r="222">
          <cell r="A222" t="str">
            <v>Producto enrollado para control de erosión Tipo 4</v>
          </cell>
          <cell r="B222" t="str">
            <v>M²</v>
          </cell>
          <cell r="C222">
            <v>4771</v>
          </cell>
        </row>
        <row r="223">
          <cell r="A223" t="str">
            <v>Producto enrollado para control de erosion tipo 5A</v>
          </cell>
          <cell r="B223" t="str">
            <v>M2</v>
          </cell>
          <cell r="C223">
            <v>13889</v>
          </cell>
        </row>
        <row r="224">
          <cell r="A224" t="str">
            <v>Producto enrollado para control de erosion tipo 5B</v>
          </cell>
          <cell r="B224" t="str">
            <v>M2</v>
          </cell>
          <cell r="C224">
            <v>13889</v>
          </cell>
        </row>
        <row r="225">
          <cell r="A225" t="str">
            <v>Producto enrollado para control de erosion tipo 5C</v>
          </cell>
          <cell r="B225" t="str">
            <v>M2</v>
          </cell>
          <cell r="C225">
            <v>13889</v>
          </cell>
        </row>
        <row r="226">
          <cell r="A226" t="str">
            <v>Quimico estabilizante (probase)</v>
          </cell>
          <cell r="B226" t="str">
            <v>LT</v>
          </cell>
          <cell r="C226">
            <v>565196</v>
          </cell>
        </row>
        <row r="227">
          <cell r="A227" t="str">
            <v>Resina termoplastica</v>
          </cell>
          <cell r="B227" t="str">
            <v>KG</v>
          </cell>
          <cell r="C227">
            <v>13912</v>
          </cell>
        </row>
        <row r="228">
          <cell r="A228" t="str">
            <v>Salida en PVC D=2" (accesorio para drenes horizontales de 2")</v>
          </cell>
          <cell r="B228" t="str">
            <v>M.L</v>
          </cell>
          <cell r="C228">
            <v>3038</v>
          </cell>
        </row>
        <row r="229">
          <cell r="A229" t="str">
            <v>Sección final de defensa metálica</v>
          </cell>
          <cell r="B229" t="str">
            <v>U</v>
          </cell>
          <cell r="C229">
            <v>41717</v>
          </cell>
        </row>
        <row r="230">
          <cell r="A230" t="str">
            <v>Sello de silicona o sellador autonivelante</v>
          </cell>
          <cell r="B230" t="str">
            <v>U</v>
          </cell>
          <cell r="C230">
            <v>7713</v>
          </cell>
        </row>
        <row r="231">
          <cell r="A231" t="str">
            <v>Semillas para empradizar</v>
          </cell>
          <cell r="B231" t="str">
            <v>KG</v>
          </cell>
          <cell r="C231">
            <v>41416</v>
          </cell>
        </row>
        <row r="232">
          <cell r="A232" t="str">
            <v>Señal (grupo 1). Tablero en lámina galvanizada de 75cm*75cm, calibre 16, reflectivo tipo 1.</v>
          </cell>
          <cell r="B232" t="str">
            <v>U</v>
          </cell>
          <cell r="C232">
            <v>111905</v>
          </cell>
        </row>
        <row r="233">
          <cell r="A233" t="str">
            <v xml:space="preserve">Señal (grupo 2). Tablero en lámina galvanizado de 1,2m*0,4m, calibre 16, reflectivo tipo 1. </v>
          </cell>
          <cell r="B233" t="str">
            <v>U</v>
          </cell>
          <cell r="C233">
            <v>232880</v>
          </cell>
        </row>
        <row r="234">
          <cell r="A234" t="str">
            <v xml:space="preserve">Señal (grupo 3 ferrocarril) (SP-54). Tablero en lámina galvanizado de 2,4m*0,3m, calibre 16, reflectivo tipo 1. </v>
          </cell>
          <cell r="B234" t="str">
            <v>U</v>
          </cell>
          <cell r="C234">
            <v>200300</v>
          </cell>
        </row>
        <row r="235">
          <cell r="A235" t="str">
            <v>Señal (grupo 4). Tablero en lámina galvanizado de 60cm*75cm, calibre 16, reflectivo tipo 1. (delineador de curva horizontal)</v>
          </cell>
          <cell r="B235" t="str">
            <v>U</v>
          </cell>
          <cell r="C235">
            <v>75645</v>
          </cell>
        </row>
        <row r="236">
          <cell r="A236" t="str">
            <v xml:space="preserve">Señal (grupo 5). Tablero en lámina galvanizado de 0,90m*1,13m, calibre 16, reflectivo tipo 1. </v>
          </cell>
          <cell r="B236" t="str">
            <v>U</v>
          </cell>
          <cell r="C236">
            <v>117797</v>
          </cell>
        </row>
        <row r="237">
          <cell r="A237" t="str">
            <v>Soldadura 6013 de 1/8</v>
          </cell>
          <cell r="B237" t="str">
            <v>KG</v>
          </cell>
          <cell r="C237">
            <v>7095</v>
          </cell>
        </row>
        <row r="238">
          <cell r="A238" t="str">
            <v>Soldadura 7018</v>
          </cell>
          <cell r="B238" t="str">
            <v>KG</v>
          </cell>
          <cell r="C238">
            <v>7797</v>
          </cell>
        </row>
        <row r="239">
          <cell r="A239" t="str">
            <v>Soldadura en PVC 1/8 de galón (anclajes)</v>
          </cell>
          <cell r="B239" t="str">
            <v>U</v>
          </cell>
          <cell r="C239">
            <v>28158</v>
          </cell>
        </row>
        <row r="240">
          <cell r="A240" t="str">
            <v>Soldadura L-70</v>
          </cell>
          <cell r="B240" t="str">
            <v>U</v>
          </cell>
          <cell r="C240">
            <v>8598</v>
          </cell>
        </row>
        <row r="241">
          <cell r="A241" t="str">
            <v>Superplastificante sikament</v>
          </cell>
          <cell r="B241" t="str">
            <v>KG</v>
          </cell>
          <cell r="C241">
            <v>7907</v>
          </cell>
        </row>
        <row r="242">
          <cell r="A242" t="str">
            <v>Tabla madera común L=3,0 m, e=3 cm, b=20 cm</v>
          </cell>
          <cell r="B242" t="str">
            <v>U</v>
          </cell>
          <cell r="C242">
            <v>9156</v>
          </cell>
        </row>
        <row r="243">
          <cell r="A243" t="str">
            <v>Tablestaca en madera aserrada (0,23*0,05*3)</v>
          </cell>
          <cell r="B243" t="str">
            <v>U</v>
          </cell>
          <cell r="C243">
            <v>50435</v>
          </cell>
        </row>
        <row r="244">
          <cell r="A244" t="str">
            <v>Tablestaca en madera aserrada (0,3*0,03*3)</v>
          </cell>
          <cell r="B244" t="str">
            <v>U</v>
          </cell>
          <cell r="C244">
            <v>50082</v>
          </cell>
        </row>
        <row r="245">
          <cell r="A245" t="str">
            <v>Tablestaca metálica (riel de 70 lb/yarda)</v>
          </cell>
          <cell r="B245" t="str">
            <v>M</v>
          </cell>
          <cell r="C245">
            <v>142158</v>
          </cell>
        </row>
        <row r="246">
          <cell r="A246" t="str">
            <v>Tacha reflectiva</v>
          </cell>
          <cell r="B246" t="str">
            <v>U</v>
          </cell>
          <cell r="C246">
            <v>4750</v>
          </cell>
        </row>
        <row r="247">
          <cell r="A247" t="str">
            <v>Taco redondo L=2,80 m</v>
          </cell>
          <cell r="B247" t="str">
            <v>U</v>
          </cell>
          <cell r="C247">
            <v>1801</v>
          </cell>
        </row>
        <row r="248">
          <cell r="A248" t="str">
            <v>Tapón en PVC RD21 de 1" (para anclajes)</v>
          </cell>
          <cell r="B248" t="str">
            <v>U</v>
          </cell>
          <cell r="C248">
            <v>813</v>
          </cell>
        </row>
        <row r="249">
          <cell r="A249" t="str">
            <v>Textil de tejido abierto TTA</v>
          </cell>
          <cell r="B249" t="str">
            <v>M2</v>
          </cell>
          <cell r="C249">
            <v>4485</v>
          </cell>
        </row>
        <row r="250">
          <cell r="A250" t="str">
            <v xml:space="preserve">Tierra abonada </v>
          </cell>
          <cell r="B250" t="str">
            <v>M3</v>
          </cell>
          <cell r="C250">
            <v>62336</v>
          </cell>
        </row>
        <row r="251">
          <cell r="A251" t="str">
            <v>Tornillos de Fijacion L=12mm</v>
          </cell>
          <cell r="B251" t="str">
            <v>U</v>
          </cell>
          <cell r="C251">
            <v>1163</v>
          </cell>
        </row>
        <row r="252">
          <cell r="A252" t="str">
            <v>Tornillos para defensa metálica</v>
          </cell>
          <cell r="B252" t="str">
            <v>U</v>
          </cell>
          <cell r="C252">
            <v>1740</v>
          </cell>
        </row>
        <row r="253">
          <cell r="A253" t="str">
            <v>Torón de tensionmiento 1/2" o 5/8" (acero de preesfuerzo) (item 641)</v>
          </cell>
          <cell r="B253" t="str">
            <v>KG</v>
          </cell>
          <cell r="C253">
            <v>4079</v>
          </cell>
        </row>
        <row r="254">
          <cell r="A254" t="str">
            <v>Tramo recto para defensas metalicas</v>
          </cell>
          <cell r="B254" t="str">
            <v>M</v>
          </cell>
          <cell r="C254">
            <v>54057</v>
          </cell>
        </row>
        <row r="255">
          <cell r="A255" t="str">
            <v>TRANSDUCTORES ELECTRONICOS (INCLUYE CABLES, PROTECCION CONTRA EL CONCRETO Y PANEL DE LECTURA)</v>
          </cell>
          <cell r="B255" t="str">
            <v>U</v>
          </cell>
          <cell r="C255">
            <v>1723042</v>
          </cell>
        </row>
        <row r="256">
          <cell r="A256" t="str">
            <v>TRANSDUCTORES MECANICOS (INCLUYE CABLES, PROTECCION CONTRA EL CONCRETO Y PANEL DE LECTURA)</v>
          </cell>
          <cell r="B256" t="str">
            <v>U</v>
          </cell>
          <cell r="C256">
            <v>1023382</v>
          </cell>
        </row>
        <row r="257">
          <cell r="A257" t="str">
            <v>Triturado tamaño maximo 3/4" y 1"</v>
          </cell>
          <cell r="B257" t="str">
            <v>U</v>
          </cell>
          <cell r="C257">
            <v>32400</v>
          </cell>
        </row>
        <row r="258">
          <cell r="A258" t="str">
            <v>Trompetas de 12 torones (acero de preesfuerzo) (item 641)</v>
          </cell>
          <cell r="B258" t="str">
            <v>KG</v>
          </cell>
          <cell r="C258">
            <v>269911</v>
          </cell>
        </row>
        <row r="259">
          <cell r="A259" t="str">
            <v>Tubería D=4" tipo pesado, E=2mm (baranda metálica)</v>
          </cell>
          <cell r="B259" t="str">
            <v>ML</v>
          </cell>
          <cell r="C259">
            <v>19174</v>
          </cell>
        </row>
        <row r="260">
          <cell r="A260" t="str">
            <v>Tuberia de 10" paRa vaciado tremi de 4 mts</v>
          </cell>
          <cell r="B260" t="str">
            <v>ML</v>
          </cell>
          <cell r="C260">
            <v>65706</v>
          </cell>
        </row>
        <row r="261">
          <cell r="A261" t="str">
            <v>Tubería en H de D=1/4", H=1.40m, A=0.20m (baranda metálica)</v>
          </cell>
          <cell r="B261" t="str">
            <v>KG</v>
          </cell>
          <cell r="C261">
            <v>61412</v>
          </cell>
        </row>
        <row r="262">
          <cell r="A262" t="str">
            <v>Tuberia Perforada en PVC de 2" (drenes horizontales de 2")</v>
          </cell>
          <cell r="B262" t="str">
            <v>ML</v>
          </cell>
          <cell r="C262">
            <v>11979</v>
          </cell>
        </row>
        <row r="263">
          <cell r="A263" t="str">
            <v>Tuberia PVC de 1" (para escamas en concreto)</v>
          </cell>
          <cell r="B263" t="str">
            <v>ML</v>
          </cell>
          <cell r="C263">
            <v>11445</v>
          </cell>
        </row>
        <row r="264">
          <cell r="A264" t="str">
            <v>Tuberia PVC RD21 de 1" (para anclajes)</v>
          </cell>
          <cell r="B264" t="str">
            <v>ML</v>
          </cell>
          <cell r="C264">
            <v>6076</v>
          </cell>
        </row>
        <row r="265">
          <cell r="A265" t="str">
            <v>Tubo concreto reforzado 900mm (tipo 1)</v>
          </cell>
          <cell r="B265" t="str">
            <v>ML</v>
          </cell>
          <cell r="C265">
            <v>324481</v>
          </cell>
        </row>
        <row r="266">
          <cell r="A266" t="str">
            <v>Tubo concreto reforzado 900mm (tipo 2)</v>
          </cell>
          <cell r="B266" t="str">
            <v>ML</v>
          </cell>
          <cell r="C266">
            <v>328059</v>
          </cell>
        </row>
        <row r="267">
          <cell r="A267" t="str">
            <v>Tubo concreto simple 450mm</v>
          </cell>
          <cell r="B267" t="str">
            <v>ML</v>
          </cell>
          <cell r="C267">
            <v>72597</v>
          </cell>
        </row>
        <row r="268">
          <cell r="A268" t="str">
            <v>Tubo concreto simple 500 mm</v>
          </cell>
          <cell r="B268" t="str">
            <v>ML</v>
          </cell>
          <cell r="C268">
            <v>92030</v>
          </cell>
        </row>
        <row r="269">
          <cell r="A269" t="str">
            <v>Tubo concreto simple 600 mm</v>
          </cell>
          <cell r="B269" t="str">
            <v>ML</v>
          </cell>
          <cell r="C269">
            <v>132104</v>
          </cell>
        </row>
        <row r="270">
          <cell r="A270" t="str">
            <v>Tubo corrugado de acero galvanizado MP-68</v>
          </cell>
          <cell r="B270" t="str">
            <v>ML</v>
          </cell>
          <cell r="C270">
            <v>461577</v>
          </cell>
        </row>
        <row r="271">
          <cell r="A271" t="str">
            <v>TUBO METALICO DE ALTA RESISTENCIA</v>
          </cell>
          <cell r="B271" t="str">
            <v>ML</v>
          </cell>
          <cell r="C271">
            <v>64202</v>
          </cell>
        </row>
        <row r="272">
          <cell r="A272" t="str">
            <v>Tubo para cerramiento, calibre 16 de 2,7m (cerramientos en malla) de 2" de diámetro</v>
          </cell>
          <cell r="B272" t="str">
            <v>UN</v>
          </cell>
          <cell r="C272">
            <v>50732</v>
          </cell>
        </row>
        <row r="273">
          <cell r="A273" t="str">
            <v>Unión en PVC D=2" (accesorio para drenes horizontales de 2")</v>
          </cell>
          <cell r="B273" t="str">
            <v>U</v>
          </cell>
          <cell r="C273">
            <v>3192</v>
          </cell>
        </row>
        <row r="274">
          <cell r="A274" t="str">
            <v>Unión en PVC RD21 de 1" (para anclajes)</v>
          </cell>
          <cell r="B274" t="str">
            <v>U</v>
          </cell>
          <cell r="C274">
            <v>780</v>
          </cell>
        </row>
        <row r="275">
          <cell r="A275" t="str">
            <v>UNIONES ESPECIALES DE ALTA RESISTENCIA PARA TUBERIA</v>
          </cell>
          <cell r="B275" t="str">
            <v>U</v>
          </cell>
          <cell r="C275">
            <v>48631</v>
          </cell>
        </row>
        <row r="278">
          <cell r="F278">
            <v>0.64</v>
          </cell>
        </row>
        <row r="280">
          <cell r="A280" t="str">
            <v>Formaleta para camisa de pilote</v>
          </cell>
          <cell r="B280" t="str">
            <v>M2</v>
          </cell>
          <cell r="C280">
            <v>1400</v>
          </cell>
        </row>
        <row r="281">
          <cell r="A281" t="str">
            <v>Cuñas para tensionamiento de 0.5"</v>
          </cell>
          <cell r="B281" t="str">
            <v>U</v>
          </cell>
          <cell r="C281">
            <v>11426</v>
          </cell>
        </row>
        <row r="282">
          <cell r="A282" t="str">
            <v>Cuñas para tensionamiento de 0.6"</v>
          </cell>
          <cell r="B282" t="str">
            <v>U</v>
          </cell>
          <cell r="C282">
            <v>13803.999999999998</v>
          </cell>
        </row>
        <row r="283">
          <cell r="A283" t="str">
            <v>Ducto para tensionamiento 7 torones de 0.5"</v>
          </cell>
          <cell r="B283" t="str">
            <v>ML</v>
          </cell>
          <cell r="C283">
            <v>4872</v>
          </cell>
        </row>
        <row r="284">
          <cell r="A284" t="str">
            <v>Ducto para tensionamiento 12 torones de 0.5 o 7 torones de 0.6"</v>
          </cell>
          <cell r="B284" t="str">
            <v>ML</v>
          </cell>
          <cell r="C284">
            <v>5800</v>
          </cell>
        </row>
        <row r="285">
          <cell r="A285" t="str">
            <v>Ducto para tensionamiento 12 torones de 0.6"</v>
          </cell>
          <cell r="B285" t="str">
            <v>ML</v>
          </cell>
          <cell r="C285">
            <v>6380</v>
          </cell>
        </row>
        <row r="286">
          <cell r="A286" t="str">
            <v>Anclajes (Botones) VSL para 7 torones de 0.5"</v>
          </cell>
          <cell r="B286" t="str">
            <v>U</v>
          </cell>
          <cell r="C286">
            <v>121799.99999999999</v>
          </cell>
        </row>
        <row r="287">
          <cell r="A287" t="str">
            <v>Anclajes (Botones) VSL para 12 torones de 0.5"</v>
          </cell>
          <cell r="B287" t="str">
            <v>U</v>
          </cell>
          <cell r="C287">
            <v>168200</v>
          </cell>
        </row>
        <row r="288">
          <cell r="A288" t="str">
            <v>Anclajes (Botones) VSL para 7 torones de 0.6"</v>
          </cell>
          <cell r="B288" t="str">
            <v>U</v>
          </cell>
          <cell r="C288">
            <v>150800</v>
          </cell>
        </row>
        <row r="289">
          <cell r="A289" t="str">
            <v>Anclajes (Botones) VSL para 12 torones de 0.6"</v>
          </cell>
          <cell r="B289" t="str">
            <v>U</v>
          </cell>
          <cell r="C289">
            <v>208800</v>
          </cell>
        </row>
        <row r="290">
          <cell r="A290" t="str">
            <v>Trompeta para 7 torones de 0.5"</v>
          </cell>
          <cell r="B290" t="str">
            <v>U</v>
          </cell>
          <cell r="C290">
            <v>45001.16</v>
          </cell>
        </row>
        <row r="291">
          <cell r="A291" t="str">
            <v>Trompeta para 12 torones de 0.5"</v>
          </cell>
          <cell r="B291" t="str">
            <v>U</v>
          </cell>
          <cell r="C291">
            <v>80001.16</v>
          </cell>
        </row>
        <row r="292">
          <cell r="A292" t="str">
            <v>Trompeta para 7 torones de 0.6"</v>
          </cell>
          <cell r="B292" t="str">
            <v>U</v>
          </cell>
          <cell r="C292">
            <v>60001.16</v>
          </cell>
        </row>
        <row r="293">
          <cell r="A293" t="str">
            <v>Trompeta para 12 torones de 0.6"</v>
          </cell>
          <cell r="B293" t="str">
            <v>U</v>
          </cell>
          <cell r="C293">
            <v>110001.16</v>
          </cell>
        </row>
        <row r="295">
          <cell r="A295" t="str">
            <v>CELDA ESPECIAL DE CARGA</v>
          </cell>
          <cell r="B295" t="str">
            <v>U</v>
          </cell>
          <cell r="C295">
            <v>20377500</v>
          </cell>
        </row>
        <row r="296">
          <cell r="A296" t="str">
            <v>MANGUERA DE ALTA PRESION</v>
          </cell>
          <cell r="B296" t="str">
            <v>ML</v>
          </cell>
          <cell r="C296">
            <v>114950</v>
          </cell>
        </row>
        <row r="297">
          <cell r="A297" t="str">
            <v>TUBO METALICO DE ALTA RESISTENCIA</v>
          </cell>
          <cell r="B297" t="str">
            <v>ML</v>
          </cell>
          <cell r="C297">
            <v>64247</v>
          </cell>
        </row>
        <row r="298">
          <cell r="A298" t="str">
            <v>UNIONES ESPECIALES DE ALTA RESISTENCIA PARA TUBERIA</v>
          </cell>
          <cell r="B298" t="str">
            <v>U</v>
          </cell>
          <cell r="C298">
            <v>48666</v>
          </cell>
        </row>
        <row r="299">
          <cell r="A299" t="str">
            <v>TRANSDUCTORES ELECTRONICOS (INCLUYE CABLES, PROTECCION CONTRA EL CONCRETO Y PANEL DE LECTURA)</v>
          </cell>
          <cell r="B299" t="str">
            <v>U</v>
          </cell>
          <cell r="C299">
            <v>1724250</v>
          </cell>
        </row>
        <row r="300">
          <cell r="A300" t="str">
            <v>TRANSDUCTORES MECANICOS (INCLUYE CABLES, PROTECCION CONTRA EL CONCRETO Y PANEL DE LECTURA)</v>
          </cell>
          <cell r="B300" t="str">
            <v>U</v>
          </cell>
          <cell r="C300">
            <v>1024100</v>
          </cell>
        </row>
      </sheetData>
      <sheetData sheetId="3" refreshError="1">
        <row r="1">
          <cell r="A1" t="str">
            <v>EQUI</v>
          </cell>
          <cell r="B1" t="str">
            <v>UNIDAD</v>
          </cell>
          <cell r="C1" t="str">
            <v>TARIFA 2011</v>
          </cell>
        </row>
        <row r="2">
          <cell r="A2" t="str">
            <v>Aspersor manual</v>
          </cell>
          <cell r="B2" t="str">
            <v>$/HORA</v>
          </cell>
          <cell r="C2">
            <v>711</v>
          </cell>
        </row>
        <row r="3">
          <cell r="A3" t="str">
            <v>Barredora mecánica de cepillo</v>
          </cell>
          <cell r="B3" t="str">
            <v>$/HORA</v>
          </cell>
          <cell r="C3">
            <v>50000</v>
          </cell>
        </row>
        <row r="4">
          <cell r="A4" t="str">
            <v>Bomba de concreto</v>
          </cell>
          <cell r="B4" t="str">
            <v>$/HORA</v>
          </cell>
          <cell r="C4">
            <v>44053</v>
          </cell>
        </row>
        <row r="5">
          <cell r="A5" t="str">
            <v>Bomba de inyección de lechada</v>
          </cell>
          <cell r="B5" t="str">
            <v>$/HORA</v>
          </cell>
          <cell r="C5">
            <v>30000</v>
          </cell>
        </row>
        <row r="6">
          <cell r="A6" t="str">
            <v>BOMBA ELECTRICA PARA ACCIONAR CELDA (PRUEBA DE CARGA PILOTE PREEXCAVADO)</v>
          </cell>
          <cell r="B6" t="str">
            <v>ML-KM</v>
          </cell>
          <cell r="C6">
            <v>59839</v>
          </cell>
        </row>
        <row r="7">
          <cell r="A7" t="str">
            <v>BOMBA ELECTRICA PARA ACCIONAR LA CELDA</v>
          </cell>
          <cell r="B7" t="str">
            <v>$/HORA</v>
          </cell>
          <cell r="C7">
            <v>60088</v>
          </cell>
        </row>
        <row r="8">
          <cell r="A8" t="str">
            <v>Bomba para gato de tensionamiento</v>
          </cell>
          <cell r="B8" t="str">
            <v>$/HORA</v>
          </cell>
          <cell r="C8">
            <v>33554</v>
          </cell>
        </row>
        <row r="9">
          <cell r="A9" t="str">
            <v>Buldozer D4</v>
          </cell>
          <cell r="B9" t="str">
            <v>$/HORA</v>
          </cell>
          <cell r="C9">
            <v>91601</v>
          </cell>
        </row>
        <row r="10">
          <cell r="A10" t="str">
            <v>Buldozer D6</v>
          </cell>
          <cell r="B10" t="str">
            <v>$/HORA</v>
          </cell>
          <cell r="C10">
            <v>147519</v>
          </cell>
        </row>
        <row r="11">
          <cell r="A11" t="str">
            <v>Buldozer D8 (Inluido Ripper)</v>
          </cell>
          <cell r="B11" t="str">
            <v>$/HORA</v>
          </cell>
          <cell r="C11">
            <v>222421</v>
          </cell>
        </row>
        <row r="12">
          <cell r="A12" t="str">
            <v>Calentador a gas</v>
          </cell>
          <cell r="B12" t="str">
            <v>$/HORA</v>
          </cell>
          <cell r="C12">
            <v>56878</v>
          </cell>
        </row>
        <row r="13">
          <cell r="A13" t="str">
            <v>Camion 350</v>
          </cell>
          <cell r="B13" t="str">
            <v>$/HORA</v>
          </cell>
          <cell r="C13">
            <v>40940</v>
          </cell>
        </row>
        <row r="14">
          <cell r="A14" t="str">
            <v>Camión de Slurry</v>
          </cell>
          <cell r="B14" t="str">
            <v>$/HORA</v>
          </cell>
          <cell r="C14">
            <v>200000</v>
          </cell>
        </row>
        <row r="15">
          <cell r="A15" t="str">
            <v>Camioneta D-300</v>
          </cell>
          <cell r="B15" t="str">
            <v>$/HORA</v>
          </cell>
          <cell r="C15">
            <v>46381</v>
          </cell>
        </row>
        <row r="16">
          <cell r="A16" t="str">
            <v>Cargador CAT 920 o equivalente</v>
          </cell>
          <cell r="B16" t="str">
            <v>$/HORA</v>
          </cell>
          <cell r="C16">
            <v>133764</v>
          </cell>
        </row>
        <row r="17">
          <cell r="A17" t="str">
            <v>Cargador CAT 930 o equivalente</v>
          </cell>
          <cell r="B17" t="str">
            <v>$/HORA</v>
          </cell>
          <cell r="C17">
            <v>167697</v>
          </cell>
        </row>
        <row r="18">
          <cell r="A18" t="str">
            <v>Carrotanque de agua 10000 Litros</v>
          </cell>
          <cell r="B18" t="str">
            <v>$/HORA</v>
          </cell>
          <cell r="C18">
            <v>63129</v>
          </cell>
        </row>
        <row r="19">
          <cell r="A19" t="str">
            <v>Carrotanque Irrigador de asfalto</v>
          </cell>
          <cell r="B19" t="str">
            <v>$/HORA</v>
          </cell>
          <cell r="C19">
            <v>101408</v>
          </cell>
        </row>
        <row r="20">
          <cell r="A20" t="str">
            <v>Cicatrizante (para remoción de especies vegetales) (item 201.9)</v>
          </cell>
          <cell r="B20" t="str">
            <v>$/HORA</v>
          </cell>
          <cell r="C20">
            <v>7767</v>
          </cell>
        </row>
        <row r="21">
          <cell r="A21" t="str">
            <v>Cizalla</v>
          </cell>
          <cell r="B21" t="str">
            <v>$/HORA</v>
          </cell>
          <cell r="C21">
            <v>2431</v>
          </cell>
        </row>
        <row r="22">
          <cell r="A22" t="str">
            <v>Compactador Benitin</v>
          </cell>
          <cell r="B22" t="str">
            <v>$/HORA</v>
          </cell>
          <cell r="C22">
            <v>58883</v>
          </cell>
        </row>
        <row r="23">
          <cell r="A23" t="str">
            <v>Compactador manual (RANA)</v>
          </cell>
          <cell r="B23" t="str">
            <v>$/HORA</v>
          </cell>
          <cell r="C23">
            <v>8858</v>
          </cell>
        </row>
        <row r="24">
          <cell r="A24" t="str">
            <v>Compactador manual (SALTARIN)</v>
          </cell>
          <cell r="B24" t="str">
            <v>$/HORA</v>
          </cell>
          <cell r="C24">
            <v>9635</v>
          </cell>
        </row>
        <row r="25">
          <cell r="A25" t="str">
            <v>Compactador manual de rodillo</v>
          </cell>
          <cell r="B25" t="str">
            <v>$/HORA</v>
          </cell>
          <cell r="C25">
            <v>10869</v>
          </cell>
        </row>
        <row r="26">
          <cell r="A26" t="str">
            <v>Compactador manual vibratorio (CANGURO) (Apisonadores)</v>
          </cell>
          <cell r="B26" t="str">
            <v>$/HORA</v>
          </cell>
          <cell r="C26">
            <v>9625</v>
          </cell>
        </row>
        <row r="27">
          <cell r="A27" t="str">
            <v>Compactador neumatico</v>
          </cell>
          <cell r="B27" t="str">
            <v>$/HORA</v>
          </cell>
          <cell r="C27">
            <v>89000</v>
          </cell>
        </row>
        <row r="28">
          <cell r="A28" t="str">
            <v>Compactador vibratorio tipo DD-20</v>
          </cell>
          <cell r="B28" t="str">
            <v>$/HORA</v>
          </cell>
          <cell r="C28">
            <v>65529</v>
          </cell>
        </row>
        <row r="29">
          <cell r="A29" t="str">
            <v>Compresor (barrido y soplado)</v>
          </cell>
          <cell r="B29" t="str">
            <v>$/HORA</v>
          </cell>
          <cell r="C29">
            <v>37767</v>
          </cell>
        </row>
        <row r="30">
          <cell r="A30" t="str">
            <v>Compresor 125 pies 3 con martillo</v>
          </cell>
          <cell r="B30" t="str">
            <v>$/HORA</v>
          </cell>
          <cell r="C30">
            <v>64121</v>
          </cell>
        </row>
        <row r="31">
          <cell r="A31" t="str">
            <v>Compresor 250 pies 3 con martillo</v>
          </cell>
          <cell r="B31" t="str">
            <v>$/HORA</v>
          </cell>
          <cell r="C31">
            <v>72999</v>
          </cell>
        </row>
        <row r="32">
          <cell r="A32" t="str">
            <v>Compresor para penetrar roca</v>
          </cell>
          <cell r="B32" t="str">
            <v>$/HORA</v>
          </cell>
          <cell r="C32">
            <v>72397</v>
          </cell>
        </row>
        <row r="33">
          <cell r="A33" t="str">
            <v>Cortadora de pavimento</v>
          </cell>
          <cell r="B33" t="str">
            <v>$/HORA</v>
          </cell>
          <cell r="C33">
            <v>39590</v>
          </cell>
        </row>
        <row r="34">
          <cell r="A34" t="str">
            <v>Derecho y disposición de material de derrumbe</v>
          </cell>
          <cell r="B34" t="str">
            <v>M3</v>
          </cell>
          <cell r="C34">
            <v>500</v>
          </cell>
        </row>
        <row r="35">
          <cell r="A35" t="str">
            <v>Derecho y disposición de material de escombros</v>
          </cell>
          <cell r="B35" t="str">
            <v>M3</v>
          </cell>
          <cell r="C35">
            <v>500</v>
          </cell>
        </row>
        <row r="36">
          <cell r="A36" t="str">
            <v>Derretidora de asfalto (crafco o similar)</v>
          </cell>
          <cell r="B36" t="str">
            <v>$/HORA</v>
          </cell>
          <cell r="C36">
            <v>5244</v>
          </cell>
        </row>
        <row r="37">
          <cell r="A37" t="str">
            <v>Diferencial de 2 ton.</v>
          </cell>
          <cell r="B37" t="str">
            <v>$/HORA</v>
          </cell>
          <cell r="C37">
            <v>2710</v>
          </cell>
        </row>
        <row r="38">
          <cell r="A38" t="str">
            <v>Diferencial de 3 ton</v>
          </cell>
          <cell r="B38" t="str">
            <v>$/HORA</v>
          </cell>
          <cell r="C38">
            <v>3173</v>
          </cell>
        </row>
        <row r="39">
          <cell r="A39" t="str">
            <v>Equipo de control (bandas sonoras reduce velocidad) (Termohigometros, Termómetros, Galgas)</v>
          </cell>
          <cell r="B39" t="str">
            <v>$/HORA</v>
          </cell>
          <cell r="C39">
            <v>2300</v>
          </cell>
        </row>
        <row r="40">
          <cell r="A40" t="str">
            <v>Equipo de oxicorte</v>
          </cell>
          <cell r="B40" t="str">
            <v>$/HORA</v>
          </cell>
          <cell r="C40">
            <v>18000</v>
          </cell>
        </row>
        <row r="41">
          <cell r="A41" t="str">
            <v>Equipo de perforación (TRACKDRILL)</v>
          </cell>
          <cell r="B41" t="str">
            <v>$/HORA</v>
          </cell>
          <cell r="C41">
            <v>112286</v>
          </cell>
        </row>
        <row r="42">
          <cell r="A42" t="str">
            <v>Equipo de pintura (Compresor)</v>
          </cell>
          <cell r="B42" t="str">
            <v>$/HORA</v>
          </cell>
          <cell r="C42">
            <v>4274</v>
          </cell>
        </row>
        <row r="43">
          <cell r="A43" t="str">
            <v>Equipo de soldadura 250 AMP</v>
          </cell>
          <cell r="B43" t="str">
            <v>$/HORA</v>
          </cell>
          <cell r="C43">
            <v>9745</v>
          </cell>
        </row>
        <row r="44">
          <cell r="A44" t="str">
            <v>Equipo de soldadura 400</v>
          </cell>
          <cell r="B44" t="str">
            <v>$/HORA</v>
          </cell>
          <cell r="C44">
            <v>10366</v>
          </cell>
        </row>
        <row r="45">
          <cell r="A45" t="str">
            <v>Equipo de soldadura 600</v>
          </cell>
          <cell r="B45" t="str">
            <v>$/HORA</v>
          </cell>
          <cell r="C45">
            <v>17133</v>
          </cell>
        </row>
        <row r="46">
          <cell r="A46" t="str">
            <v>Equipo de topografía</v>
          </cell>
          <cell r="B46" t="str">
            <v>$/HORA</v>
          </cell>
          <cell r="C46">
            <v>11262</v>
          </cell>
        </row>
        <row r="47">
          <cell r="A47" t="str">
            <v>Equipo de Ultrasonido</v>
          </cell>
          <cell r="B47" t="str">
            <v>$/HORA</v>
          </cell>
          <cell r="C47">
            <v>73080</v>
          </cell>
        </row>
        <row r="48">
          <cell r="A48" t="str">
            <v>Equipo manual aplicador (bandas sonoras reduce velocidad)</v>
          </cell>
          <cell r="B48" t="str">
            <v>$/HORA</v>
          </cell>
          <cell r="C48">
            <v>22750</v>
          </cell>
        </row>
        <row r="49">
          <cell r="A49" t="str">
            <v>Esparcidor de gravilla</v>
          </cell>
          <cell r="B49" t="str">
            <v>$/HORA</v>
          </cell>
          <cell r="C49">
            <v>60000</v>
          </cell>
        </row>
        <row r="50">
          <cell r="A50" t="str">
            <v>Estación</v>
          </cell>
          <cell r="B50" t="str">
            <v>$/HORA</v>
          </cell>
          <cell r="C50">
            <v>12438</v>
          </cell>
        </row>
        <row r="51">
          <cell r="A51" t="str">
            <v>Formaleta metálica (concreto hidraulico)</v>
          </cell>
          <cell r="B51" t="str">
            <v>$/HORA</v>
          </cell>
          <cell r="C51">
            <v>695</v>
          </cell>
        </row>
        <row r="52">
          <cell r="A52" t="str">
            <v>Formaleta metálica (tuberia de concreto reforzado)</v>
          </cell>
          <cell r="B52" t="str">
            <v>$/HORA</v>
          </cell>
          <cell r="C52">
            <v>1134</v>
          </cell>
        </row>
        <row r="53">
          <cell r="A53" t="str">
            <v>Formaleta para camisa de pilote</v>
          </cell>
          <cell r="B53" t="str">
            <v>$/HORA</v>
          </cell>
          <cell r="C53">
            <v>1307</v>
          </cell>
        </row>
        <row r="54">
          <cell r="A54" t="str">
            <v>Fresadora de pavimento</v>
          </cell>
          <cell r="B54" t="str">
            <v>$/HORA</v>
          </cell>
          <cell r="C54">
            <v>703200</v>
          </cell>
        </row>
        <row r="55">
          <cell r="A55" t="str">
            <v>Fresadora y recicladora de pavimento</v>
          </cell>
          <cell r="B55" t="str">
            <v>$/HORA</v>
          </cell>
          <cell r="C55">
            <v>781000</v>
          </cell>
        </row>
        <row r="56">
          <cell r="A56" t="str">
            <v>Gato para tensionamiento</v>
          </cell>
          <cell r="B56" t="str">
            <v>$/HORA</v>
          </cell>
          <cell r="C56">
            <v>13994</v>
          </cell>
        </row>
        <row r="57">
          <cell r="A57" t="str">
            <v>Grua (Capacidad 15 ton)</v>
          </cell>
          <cell r="B57" t="str">
            <v>$/HORA</v>
          </cell>
          <cell r="C57">
            <v>167375</v>
          </cell>
        </row>
        <row r="58">
          <cell r="A58" t="str">
            <v>Grua 10 ton</v>
          </cell>
          <cell r="B58" t="str">
            <v>$/HORA</v>
          </cell>
          <cell r="C58">
            <v>148774</v>
          </cell>
        </row>
        <row r="59">
          <cell r="A59" t="str">
            <v>Grua con torre</v>
          </cell>
          <cell r="B59" t="str">
            <v>$/HORA</v>
          </cell>
          <cell r="C59">
            <v>250000</v>
          </cell>
        </row>
        <row r="60">
          <cell r="A60" t="str">
            <v>GRUA ESPECIAL PARA PRUEBA DE CARGA DE PILOTES PREEXCAVADOS</v>
          </cell>
          <cell r="B60" t="str">
            <v>KG-KM</v>
          </cell>
          <cell r="C60">
            <v>271524</v>
          </cell>
        </row>
        <row r="61">
          <cell r="A61" t="str">
            <v>GRUA ESPECIAL PARA PRUEBA DE CARGA PILOTES PREEXVAVADA</v>
          </cell>
          <cell r="B61" t="str">
            <v>$/HORA</v>
          </cell>
          <cell r="C61">
            <v>272656</v>
          </cell>
        </row>
        <row r="62">
          <cell r="A62" t="str">
            <v>Grua telescópica</v>
          </cell>
          <cell r="B62" t="str">
            <v>$/HORA</v>
          </cell>
          <cell r="C62">
            <v>348000</v>
          </cell>
        </row>
        <row r="63">
          <cell r="A63" t="str">
            <v>Guadañadora</v>
          </cell>
          <cell r="B63" t="str">
            <v>$/HORA</v>
          </cell>
          <cell r="C63">
            <v>5288</v>
          </cell>
        </row>
        <row r="64">
          <cell r="A64" t="str">
            <v>MANOMETRO CABLE DE ACERO PARA BAJAR LA CELDA</v>
          </cell>
          <cell r="B64" t="str">
            <v>$/HORA</v>
          </cell>
          <cell r="C64">
            <v>1672000</v>
          </cell>
        </row>
        <row r="65">
          <cell r="A65" t="str">
            <v>MANOMETRO CABLE DE ACERO PARA BAJAR LA CELDA (PRUEBA DE CARGA PILOTE PREEXCAVADO)</v>
          </cell>
          <cell r="B65" t="str">
            <v>$/HORA</v>
          </cell>
          <cell r="C65">
            <v>1665065</v>
          </cell>
        </row>
        <row r="66">
          <cell r="A66" t="str">
            <v>Maquina térmica pegatachas</v>
          </cell>
          <cell r="B66" t="str">
            <v>$/HORA</v>
          </cell>
          <cell r="C66">
            <v>25838</v>
          </cell>
        </row>
        <row r="67">
          <cell r="A67" t="str">
            <v>Mezcladora de concreto 1 BULTO</v>
          </cell>
          <cell r="B67" t="str">
            <v>$/HORA</v>
          </cell>
          <cell r="C67">
            <v>5967</v>
          </cell>
        </row>
        <row r="68">
          <cell r="A68" t="str">
            <v>Montacargas</v>
          </cell>
          <cell r="B68" t="str">
            <v>$/HORA</v>
          </cell>
          <cell r="C68">
            <v>61345</v>
          </cell>
        </row>
        <row r="69">
          <cell r="A69" t="str">
            <v>Motobomba 4 PULGADAS</v>
          </cell>
          <cell r="B69" t="str">
            <v>$/HORA</v>
          </cell>
          <cell r="C69">
            <v>10136</v>
          </cell>
        </row>
        <row r="70">
          <cell r="A70" t="str">
            <v>Motobomba 6" DIAMETRO DE BOMBEO DE 2M³/SEG.</v>
          </cell>
          <cell r="B70" t="str">
            <v>$/HORA</v>
          </cell>
          <cell r="C70">
            <v>17475</v>
          </cell>
        </row>
        <row r="71">
          <cell r="A71" t="str">
            <v>Motobomba de concreto</v>
          </cell>
          <cell r="B71" t="str">
            <v>$/HORA</v>
          </cell>
          <cell r="C71">
            <v>92769</v>
          </cell>
        </row>
        <row r="72">
          <cell r="A72" t="str">
            <v>Motoniveladora</v>
          </cell>
          <cell r="B72" t="str">
            <v>$/HORA</v>
          </cell>
          <cell r="C72">
            <v>146662</v>
          </cell>
        </row>
        <row r="73">
          <cell r="A73" t="str">
            <v>Motosierra</v>
          </cell>
          <cell r="B73" t="str">
            <v>$/HORA</v>
          </cell>
          <cell r="C73">
            <v>6655</v>
          </cell>
        </row>
        <row r="74">
          <cell r="A74" t="str">
            <v>Pala auxiliar de piloteadora</v>
          </cell>
          <cell r="B74" t="str">
            <v>$/HORA</v>
          </cell>
          <cell r="C74">
            <v>270250</v>
          </cell>
        </row>
        <row r="75">
          <cell r="A75" t="str">
            <v>Pala grua con martillo</v>
          </cell>
          <cell r="B75" t="str">
            <v>$/HORA</v>
          </cell>
          <cell r="C75">
            <v>269604</v>
          </cell>
        </row>
        <row r="76">
          <cell r="A76" t="str">
            <v>Piloteadora</v>
          </cell>
          <cell r="B76" t="str">
            <v>$/HORA</v>
          </cell>
          <cell r="C76">
            <v>387500</v>
          </cell>
        </row>
        <row r="77">
          <cell r="A77" t="str">
            <v>Planta de asfalto en caliente</v>
          </cell>
          <cell r="B77" t="str">
            <v>$/HORA</v>
          </cell>
          <cell r="C77">
            <v>672770</v>
          </cell>
        </row>
        <row r="78">
          <cell r="A78" t="str">
            <v>Planta de asfalto en frio</v>
          </cell>
          <cell r="B78" t="str">
            <v>$/HORA</v>
          </cell>
          <cell r="C78">
            <v>165000</v>
          </cell>
        </row>
        <row r="79">
          <cell r="A79" t="str">
            <v xml:space="preserve">Planta eléctrica </v>
          </cell>
          <cell r="B79" t="str">
            <v>$/HORA</v>
          </cell>
          <cell r="C79">
            <v>13603</v>
          </cell>
        </row>
        <row r="80">
          <cell r="A80" t="str">
            <v>Planta trituradora</v>
          </cell>
          <cell r="B80" t="str">
            <v>$/HORA</v>
          </cell>
          <cell r="C80">
            <v>560000</v>
          </cell>
        </row>
        <row r="81">
          <cell r="A81" t="str">
            <v>Pluma capacidad 100 kg</v>
          </cell>
          <cell r="B81" t="str">
            <v>$/HORA</v>
          </cell>
          <cell r="C81">
            <v>6820</v>
          </cell>
        </row>
        <row r="82">
          <cell r="A82" t="str">
            <v>Pulidora (8500 REV)</v>
          </cell>
          <cell r="B82" t="str">
            <v>$/HORA</v>
          </cell>
          <cell r="C82">
            <v>4153</v>
          </cell>
        </row>
        <row r="83">
          <cell r="A83" t="str">
            <v>Pulvimixer</v>
          </cell>
          <cell r="B83" t="str">
            <v>$/HORA</v>
          </cell>
          <cell r="C83">
            <v>313200</v>
          </cell>
        </row>
        <row r="84">
          <cell r="A84" t="str">
            <v>Recicladora</v>
          </cell>
          <cell r="B84" t="str">
            <v>$/HORA</v>
          </cell>
          <cell r="C84">
            <v>478490</v>
          </cell>
        </row>
        <row r="85">
          <cell r="A85" t="str">
            <v>Regla vibratoria L=3m</v>
          </cell>
          <cell r="B85" t="str">
            <v>$/HORA</v>
          </cell>
          <cell r="C85">
            <v>6960</v>
          </cell>
        </row>
        <row r="86">
          <cell r="A86" t="str">
            <v>Retrocargador</v>
          </cell>
          <cell r="B86" t="str">
            <v>$/HORA</v>
          </cell>
          <cell r="C86">
            <v>100478</v>
          </cell>
        </row>
        <row r="87">
          <cell r="A87" t="str">
            <v>Retroexcavadora 428 doble transmision</v>
          </cell>
          <cell r="B87" t="str">
            <v>$/HORA</v>
          </cell>
          <cell r="C87">
            <v>87702</v>
          </cell>
        </row>
        <row r="88">
          <cell r="A88" t="str">
            <v>Retroexcavadora A25C</v>
          </cell>
          <cell r="B88" t="str">
            <v>$/HORA</v>
          </cell>
        </row>
        <row r="89">
          <cell r="A89" t="str">
            <v>Retroexcavadora CAT 320</v>
          </cell>
          <cell r="B89" t="str">
            <v>$/HORA</v>
          </cell>
          <cell r="C89">
            <v>175087</v>
          </cell>
        </row>
        <row r="90">
          <cell r="A90" t="str">
            <v>Retroexcavadora EX-200 con martillo neumatico</v>
          </cell>
          <cell r="B90" t="str">
            <v>$/HORA</v>
          </cell>
          <cell r="C90">
            <v>285095</v>
          </cell>
        </row>
        <row r="91">
          <cell r="A91" t="str">
            <v>Retroexcavadora EX-200 SOBRE ORUGA</v>
          </cell>
          <cell r="B91" t="str">
            <v>$/HORA</v>
          </cell>
          <cell r="C91">
            <v>157753</v>
          </cell>
        </row>
        <row r="92">
          <cell r="A92" t="str">
            <v>Retroexcavadora sobre llantas JD410</v>
          </cell>
          <cell r="B92" t="str">
            <v>$/HORA</v>
          </cell>
          <cell r="C92">
            <v>86453</v>
          </cell>
        </row>
        <row r="93">
          <cell r="A93" t="str">
            <v>Ruteadora</v>
          </cell>
          <cell r="B93" t="str">
            <v>$/HORA</v>
          </cell>
          <cell r="C93">
            <v>1102</v>
          </cell>
        </row>
        <row r="94">
          <cell r="A94" t="str">
            <v>Taco metálico (puntal) (escamas en concreto)</v>
          </cell>
          <cell r="B94" t="str">
            <v>$/HORA</v>
          </cell>
          <cell r="C94">
            <v>115</v>
          </cell>
        </row>
        <row r="95">
          <cell r="A95" t="str">
            <v>Tarifa de transporte</v>
          </cell>
          <cell r="B95" t="str">
            <v>M³-KM</v>
          </cell>
          <cell r="C95">
            <v>928.36363636363637</v>
          </cell>
        </row>
        <row r="96">
          <cell r="A96" t="str">
            <v>Tarifa de transporte de acero</v>
          </cell>
          <cell r="C96">
            <v>0.55000000000000004</v>
          </cell>
        </row>
        <row r="97">
          <cell r="A97" t="str">
            <v xml:space="preserve">Tarifa de transporte de estructuras metálicas </v>
          </cell>
          <cell r="B97" t="str">
            <v>KG-KM</v>
          </cell>
          <cell r="C97">
            <v>0.77</v>
          </cell>
        </row>
        <row r="98">
          <cell r="A98" t="str">
            <v xml:space="preserve">Tarifa de transporte de estructuras metálicas </v>
          </cell>
          <cell r="C98">
            <v>0.77</v>
          </cell>
        </row>
        <row r="99">
          <cell r="A99" t="str">
            <v>Tarifa de transporte de mezclas parra bacheo</v>
          </cell>
          <cell r="B99" t="str">
            <v>M³-KM</v>
          </cell>
          <cell r="C99">
            <v>1440</v>
          </cell>
        </row>
        <row r="100">
          <cell r="A100" t="str">
            <v xml:space="preserve">Tarifa de Transporte de pilotes </v>
          </cell>
          <cell r="C100">
            <v>292</v>
          </cell>
        </row>
        <row r="101">
          <cell r="A101" t="str">
            <v>Tarifa de transporte estructura metálica en obra</v>
          </cell>
          <cell r="B101" t="str">
            <v>KG-KM</v>
          </cell>
          <cell r="C101">
            <v>1.0779999999999998</v>
          </cell>
        </row>
        <row r="102">
          <cell r="A102" t="str">
            <v>Tarifa de transporte interno para prueba de carga pilotes preexcavados</v>
          </cell>
          <cell r="B102" t="str">
            <v>KG-KM</v>
          </cell>
          <cell r="C102">
            <v>36423</v>
          </cell>
        </row>
        <row r="103">
          <cell r="A103" t="str">
            <v>Tarifa de transporte para agregados de mezclas</v>
          </cell>
          <cell r="B103" t="str">
            <v>M³-KM</v>
          </cell>
          <cell r="C103">
            <v>1103</v>
          </cell>
        </row>
        <row r="104">
          <cell r="A104" t="str">
            <v>Terminadora de asfalto</v>
          </cell>
          <cell r="B104" t="str">
            <v>$/HORA</v>
          </cell>
          <cell r="C104">
            <v>156076</v>
          </cell>
        </row>
        <row r="105">
          <cell r="A105" t="str">
            <v>Vehiculo delineador</v>
          </cell>
          <cell r="B105" t="str">
            <v>$/HORA</v>
          </cell>
          <cell r="C105">
            <v>62049</v>
          </cell>
        </row>
        <row r="106">
          <cell r="A106" t="str">
            <v>Vibrador de concreto</v>
          </cell>
          <cell r="B106" t="str">
            <v>$/HORA</v>
          </cell>
          <cell r="C106">
            <v>5815</v>
          </cell>
        </row>
        <row r="107">
          <cell r="A107" t="str">
            <v>Vibrocompactador  (15 TON)</v>
          </cell>
          <cell r="B107" t="str">
            <v>$/HORA</v>
          </cell>
          <cell r="C107">
            <v>106085</v>
          </cell>
        </row>
        <row r="108">
          <cell r="A108" t="str">
            <v>Vibrocompactador tandem(DD110HF)</v>
          </cell>
          <cell r="B108" t="str">
            <v>$/HORA</v>
          </cell>
          <cell r="C108">
            <v>133614</v>
          </cell>
        </row>
        <row r="109">
          <cell r="A109" t="str">
            <v>Volqueta 6 m3</v>
          </cell>
          <cell r="B109" t="str">
            <v>$/HORA</v>
          </cell>
          <cell r="C109">
            <v>61272</v>
          </cell>
        </row>
        <row r="110">
          <cell r="A110" t="str">
            <v>EQUIPOS DE MEDICION - PDA-(Deformímetros eléctricos, mecánicos, Celdas de carga, etc.), INCLUYE ANDAMIAJES Y TRANSPORTE. SE TOMAN TRES (3) REGISTROS</v>
          </cell>
          <cell r="C110">
            <v>10939556</v>
          </cell>
        </row>
        <row r="181">
          <cell r="A181" t="str">
            <v xml:space="preserve">Nutrientes (para remoción de especies vegetales) (dap, triple 15, urea o similar) (item 201.9) </v>
          </cell>
        </row>
      </sheetData>
      <sheetData sheetId="4" refreshError="1">
        <row r="1">
          <cell r="A1" t="str">
            <v>EQUI</v>
          </cell>
          <cell r="B1" t="str">
            <v>UNIDAD</v>
          </cell>
          <cell r="C1" t="str">
            <v>TARIFA 2011</v>
          </cell>
        </row>
        <row r="2">
          <cell r="A2" t="str">
            <v>Aspersor manual</v>
          </cell>
          <cell r="B2" t="str">
            <v>$/HORA</v>
          </cell>
          <cell r="C2">
            <v>711</v>
          </cell>
        </row>
        <row r="3">
          <cell r="A3" t="str">
            <v>ADMINISTRACION</v>
          </cell>
          <cell r="B3" t="str">
            <v>%</v>
          </cell>
          <cell r="C3">
            <v>0.19999999999999998</v>
          </cell>
        </row>
        <row r="4">
          <cell r="A4" t="str">
            <v>IMPREVISTOS</v>
          </cell>
          <cell r="B4" t="str">
            <v>%</v>
          </cell>
          <cell r="C4">
            <v>4.9999999999999996E-2</v>
          </cell>
        </row>
        <row r="5">
          <cell r="A5" t="str">
            <v>UTILIDAD</v>
          </cell>
          <cell r="B5" t="str">
            <v>%</v>
          </cell>
          <cell r="C5">
            <v>4.9999999999999996E-2</v>
          </cell>
        </row>
        <row r="6">
          <cell r="A6" t="str">
            <v>PRESTACIONES</v>
          </cell>
          <cell r="B6" t="str">
            <v>%</v>
          </cell>
          <cell r="C6">
            <v>1.8499999999999999</v>
          </cell>
        </row>
        <row r="7">
          <cell r="A7" t="str">
            <v>DISTANCIA ACARREO 1</v>
          </cell>
          <cell r="B7" t="str">
            <v>KM</v>
          </cell>
          <cell r="C7">
            <v>10</v>
          </cell>
          <cell r="D7">
            <v>10</v>
          </cell>
        </row>
        <row r="8">
          <cell r="A8" t="str">
            <v>DISTANCIA ACARREO 2</v>
          </cell>
          <cell r="B8" t="str">
            <v>KM</v>
          </cell>
          <cell r="C8">
            <v>50</v>
          </cell>
          <cell r="D8">
            <v>100</v>
          </cell>
        </row>
        <row r="9">
          <cell r="A9" t="str">
            <v>DISTANCIA SUMINISTRO</v>
          </cell>
          <cell r="B9" t="str">
            <v>KM</v>
          </cell>
          <cell r="C9">
            <v>50</v>
          </cell>
          <cell r="D9">
            <v>50</v>
          </cell>
        </row>
        <row r="10">
          <cell r="A10" t="str">
            <v>DISTANCIA SUMINISTRO BASES SUB BASES AFIRMADOS</v>
          </cell>
          <cell r="B10" t="str">
            <v>KM</v>
          </cell>
          <cell r="C10">
            <v>50</v>
          </cell>
          <cell r="D10">
            <v>50</v>
          </cell>
        </row>
        <row r="11">
          <cell r="A11" t="str">
            <v>DISTANCIA DE SUMINISTRO CONCRETOS</v>
          </cell>
          <cell r="B11" t="str">
            <v>KM</v>
          </cell>
          <cell r="C11">
            <v>50</v>
          </cell>
          <cell r="D11">
            <v>50</v>
          </cell>
        </row>
        <row r="12">
          <cell r="A12" t="str">
            <v>DISTANCIA DE SUMINISTRO MEZCLAS ASFALTICAS</v>
          </cell>
          <cell r="B12" t="str">
            <v>KM</v>
          </cell>
          <cell r="C12">
            <v>75</v>
          </cell>
          <cell r="D12">
            <v>75</v>
          </cell>
        </row>
        <row r="13">
          <cell r="A13" t="str">
            <v>DISTANCIA TRANSPORTE ESTRUCTURA METALICA</v>
          </cell>
          <cell r="B13" t="str">
            <v>KM</v>
          </cell>
          <cell r="C13">
            <v>100</v>
          </cell>
          <cell r="D13">
            <v>100</v>
          </cell>
        </row>
        <row r="14">
          <cell r="A14" t="str">
            <v>DISTANCIA ACARREO MATERIALES  PETREOS</v>
          </cell>
          <cell r="B14" t="str">
            <v>KM</v>
          </cell>
          <cell r="C14">
            <v>50</v>
          </cell>
          <cell r="D14">
            <v>50</v>
          </cell>
        </row>
        <row r="15">
          <cell r="A15" t="str">
            <v>CADENERO</v>
          </cell>
          <cell r="B15" t="str">
            <v>DIA</v>
          </cell>
          <cell r="C15">
            <v>31110</v>
          </cell>
        </row>
        <row r="16">
          <cell r="A16" t="str">
            <v>INSPECTOR DE FABRICACION Y MONTAJE</v>
          </cell>
          <cell r="B16" t="str">
            <v>DIA</v>
          </cell>
          <cell r="C16">
            <v>40000</v>
          </cell>
        </row>
        <row r="17">
          <cell r="A17" t="str">
            <v>OBRERO</v>
          </cell>
          <cell r="B17" t="str">
            <v>DIA</v>
          </cell>
          <cell r="C17">
            <v>30000</v>
          </cell>
        </row>
        <row r="18">
          <cell r="A18" t="str">
            <v>OFICIAL</v>
          </cell>
          <cell r="B18" t="str">
            <v>DIA</v>
          </cell>
          <cell r="C18">
            <v>50000</v>
          </cell>
        </row>
        <row r="19">
          <cell r="A19" t="str">
            <v>OFICIAL EXPERTO EN DESMONTAJE</v>
          </cell>
          <cell r="B19" t="str">
            <v>DIA</v>
          </cell>
          <cell r="C19">
            <v>50000</v>
          </cell>
        </row>
        <row r="20">
          <cell r="A20" t="str">
            <v>PALETEROS</v>
          </cell>
          <cell r="B20" t="str">
            <v>DIA</v>
          </cell>
          <cell r="C20">
            <v>20000</v>
          </cell>
        </row>
        <row r="21">
          <cell r="A21" t="str">
            <v>RASTRILLEROS</v>
          </cell>
          <cell r="B21" t="str">
            <v>DIA</v>
          </cell>
          <cell r="C21">
            <v>35000</v>
          </cell>
        </row>
        <row r="22">
          <cell r="A22" t="str">
            <v>SOLDADOR</v>
          </cell>
          <cell r="B22" t="str">
            <v>DIA</v>
          </cell>
          <cell r="C22">
            <v>44000</v>
          </cell>
        </row>
        <row r="23">
          <cell r="A23" t="str">
            <v>TOPOGRAFO</v>
          </cell>
          <cell r="B23" t="str">
            <v>DIA</v>
          </cell>
          <cell r="C23">
            <v>51200</v>
          </cell>
        </row>
        <row r="24">
          <cell r="A24" t="str">
            <v>LIGUERO</v>
          </cell>
          <cell r="B24" t="str">
            <v>$/HORA</v>
          </cell>
          <cell r="C24">
            <v>25000</v>
          </cell>
        </row>
        <row r="25">
          <cell r="A25" t="str">
            <v>CUADRILLA DE DESMONTAJE (10 PERSONAS)</v>
          </cell>
          <cell r="B25" t="str">
            <v>DIA</v>
          </cell>
          <cell r="C25">
            <v>200000</v>
          </cell>
        </row>
        <row r="26">
          <cell r="A26" t="str">
            <v>CALCULISTA</v>
          </cell>
          <cell r="B26" t="str">
            <v>DIA</v>
          </cell>
          <cell r="C26">
            <v>300000</v>
          </cell>
        </row>
        <row r="27">
          <cell r="A27" t="str">
            <v>DIBUJANTE</v>
          </cell>
          <cell r="B27" t="str">
            <v>DIA</v>
          </cell>
          <cell r="C27">
            <v>32000</v>
          </cell>
        </row>
        <row r="28">
          <cell r="A28" t="str">
            <v>INGENIERO DE MONTAJE Y PRUEBA</v>
          </cell>
          <cell r="B28" t="str">
            <v>DIA</v>
          </cell>
          <cell r="C28">
            <v>150000</v>
          </cell>
        </row>
        <row r="29">
          <cell r="A29" t="str">
            <v>INGENIERO SUPERVISOR Y DIRECTOR DE PRUEBA</v>
          </cell>
          <cell r="B29" t="str">
            <v>DIA</v>
          </cell>
          <cell r="C29">
            <v>200000</v>
          </cell>
        </row>
        <row r="30">
          <cell r="A30" t="str">
            <v>DISTANCIA SUMINISTRO (MATERIAL DE LA ZONA)</v>
          </cell>
          <cell r="B30" t="str">
            <v>KM</v>
          </cell>
          <cell r="C30">
            <v>50</v>
          </cell>
        </row>
        <row r="31">
          <cell r="A31" t="str">
            <v>DERECHOS DE EXPLOTACIÓN MATERIAL PETREO</v>
          </cell>
          <cell r="B31" t="str">
            <v>M3</v>
          </cell>
          <cell r="C31">
            <v>1500</v>
          </cell>
        </row>
        <row r="32">
          <cell r="A32" t="str">
            <v>ESCOLTA Y TRANSPORTE EXPLOSIVOS</v>
          </cell>
          <cell r="B32" t="str">
            <v>$/HORA</v>
          </cell>
          <cell r="C32">
            <v>5000</v>
          </cell>
        </row>
        <row r="33">
          <cell r="A33" t="str">
            <v>Cortadora de pavimento</v>
          </cell>
          <cell r="B33" t="str">
            <v>$/HORA</v>
          </cell>
          <cell r="C33">
            <v>39590</v>
          </cell>
        </row>
        <row r="34">
          <cell r="A34" t="str">
            <v>Derecho y disposición de material de derrumbe</v>
          </cell>
          <cell r="B34" t="str">
            <v>M3</v>
          </cell>
          <cell r="C34">
            <v>500</v>
          </cell>
        </row>
        <row r="35">
          <cell r="A35" t="str">
            <v>Derecho y disposición de material de escombros</v>
          </cell>
          <cell r="B35" t="str">
            <v>M3</v>
          </cell>
          <cell r="C35">
            <v>500</v>
          </cell>
        </row>
        <row r="36">
          <cell r="A36" t="str">
            <v>Derretidora de asfalto (crafco o similar)</v>
          </cell>
          <cell r="B36" t="str">
            <v>$/HORA</v>
          </cell>
          <cell r="C36">
            <v>5244</v>
          </cell>
        </row>
        <row r="37">
          <cell r="A37" t="str">
            <v>Diferencial de 2 ton.</v>
          </cell>
          <cell r="B37" t="str">
            <v>$/HORA</v>
          </cell>
          <cell r="C37">
            <v>2710</v>
          </cell>
        </row>
        <row r="38">
          <cell r="A38" t="str">
            <v>Diferencial de 3 ton</v>
          </cell>
          <cell r="B38" t="str">
            <v>$/HORA</v>
          </cell>
          <cell r="C38">
            <v>3173</v>
          </cell>
        </row>
        <row r="39">
          <cell r="A39" t="str">
            <v>Equipo de control (bandas sonoras reduce velocidad) (Termohigometros, Termómetros, Galgas)</v>
          </cell>
          <cell r="B39" t="str">
            <v>$/HORA</v>
          </cell>
          <cell r="C39">
            <v>2300</v>
          </cell>
        </row>
        <row r="40">
          <cell r="A40" t="str">
            <v>Equipo de oxicorte</v>
          </cell>
          <cell r="B40" t="str">
            <v>$/HORA</v>
          </cell>
          <cell r="C40">
            <v>25000</v>
          </cell>
        </row>
        <row r="41">
          <cell r="A41" t="str">
            <v>Equipo de perforación (TRACKDRILL)</v>
          </cell>
          <cell r="B41" t="str">
            <v>$/HORA</v>
          </cell>
          <cell r="C41">
            <v>112286</v>
          </cell>
        </row>
        <row r="42">
          <cell r="A42" t="str">
            <v>Equipo de pintura (Compresor)</v>
          </cell>
          <cell r="B42" t="str">
            <v>$/HORA</v>
          </cell>
          <cell r="C42">
            <v>4274</v>
          </cell>
        </row>
        <row r="43">
          <cell r="A43" t="str">
            <v>Equipo de soldadura 250 AMP</v>
          </cell>
          <cell r="B43" t="str">
            <v>$/HORA</v>
          </cell>
          <cell r="C43">
            <v>9745</v>
          </cell>
        </row>
        <row r="44">
          <cell r="A44" t="str">
            <v>Equipo de soldadura 400</v>
          </cell>
          <cell r="B44" t="str">
            <v>$/HORA</v>
          </cell>
          <cell r="C44">
            <v>10366</v>
          </cell>
        </row>
        <row r="45">
          <cell r="A45" t="str">
            <v>Equipo de soldadura 600</v>
          </cell>
          <cell r="B45" t="str">
            <v>$/HORA</v>
          </cell>
          <cell r="C45">
            <v>17133</v>
          </cell>
        </row>
        <row r="46">
          <cell r="A46" t="str">
            <v>Equipo de topografía</v>
          </cell>
          <cell r="B46" t="str">
            <v>$/HORA</v>
          </cell>
          <cell r="C46">
            <v>11262</v>
          </cell>
        </row>
        <row r="47">
          <cell r="A47" t="str">
            <v>Equipo de Ultrasonido</v>
          </cell>
          <cell r="B47" t="str">
            <v>$/HORA</v>
          </cell>
          <cell r="C47">
            <v>73080</v>
          </cell>
        </row>
        <row r="48">
          <cell r="A48" t="str">
            <v>Equipo manual aplicador (bandas sonoras reduce velocidad)</v>
          </cell>
          <cell r="B48" t="str">
            <v>$/HORA</v>
          </cell>
          <cell r="C48">
            <v>22750</v>
          </cell>
        </row>
        <row r="49">
          <cell r="A49" t="str">
            <v>Esparcidor de gravilla</v>
          </cell>
          <cell r="B49" t="str">
            <v>$/HORA</v>
          </cell>
          <cell r="C49">
            <v>60000</v>
          </cell>
        </row>
        <row r="50">
          <cell r="A50" t="str">
            <v>Estación</v>
          </cell>
          <cell r="B50" t="str">
            <v>$/HORA</v>
          </cell>
          <cell r="C50">
            <v>12438</v>
          </cell>
        </row>
        <row r="51">
          <cell r="A51" t="str">
            <v>Formaleta metálica (concreto hidraulico)</v>
          </cell>
          <cell r="B51" t="str">
            <v>$/HORA</v>
          </cell>
          <cell r="C51">
            <v>695</v>
          </cell>
        </row>
        <row r="52">
          <cell r="A52" t="str">
            <v>Formaleta metálica (tuberia de concreto reforzado)</v>
          </cell>
          <cell r="B52" t="str">
            <v>$/HORA</v>
          </cell>
          <cell r="C52">
            <v>1134</v>
          </cell>
        </row>
        <row r="53">
          <cell r="A53" t="str">
            <v>Formaleta para camisa de pilote</v>
          </cell>
          <cell r="B53" t="str">
            <v>$/HORA</v>
          </cell>
          <cell r="C53">
            <v>1307</v>
          </cell>
        </row>
        <row r="54">
          <cell r="A54" t="str">
            <v>Fresadora de pavimento</v>
          </cell>
          <cell r="B54" t="str">
            <v>$/HORA</v>
          </cell>
          <cell r="C54">
            <v>703200</v>
          </cell>
        </row>
        <row r="55">
          <cell r="A55" t="str">
            <v>Fresadora y recicladora de pavimento</v>
          </cell>
          <cell r="B55" t="str">
            <v>$/HORA</v>
          </cell>
          <cell r="C55">
            <v>781000</v>
          </cell>
        </row>
        <row r="56">
          <cell r="A56" t="str">
            <v>Gato para tensionamiento</v>
          </cell>
          <cell r="B56" t="str">
            <v>$/HORA</v>
          </cell>
          <cell r="C56">
            <v>13994</v>
          </cell>
        </row>
        <row r="57">
          <cell r="A57" t="str">
            <v>Cicatrizante (para remoción de especies vegetales) (item 201.9)</v>
          </cell>
          <cell r="B57" t="str">
            <v>$/HORA</v>
          </cell>
          <cell r="C57">
            <v>167375</v>
          </cell>
        </row>
        <row r="58">
          <cell r="A58" t="str">
            <v>Grua 10 ton</v>
          </cell>
          <cell r="B58" t="str">
            <v>$/HORA</v>
          </cell>
          <cell r="C58">
            <v>148774</v>
          </cell>
        </row>
        <row r="59">
          <cell r="A59" t="str">
            <v>Grua con torre</v>
          </cell>
          <cell r="B59" t="str">
            <v>$/HORA</v>
          </cell>
          <cell r="C59">
            <v>250000</v>
          </cell>
        </row>
        <row r="60">
          <cell r="A60" t="str">
            <v>GRUA ESPECIAL PARA PRUEBA DE CARGA DE PILOTES PREEXCAVADOS</v>
          </cell>
          <cell r="B60" t="str">
            <v>KG-KM</v>
          </cell>
          <cell r="C60">
            <v>271524</v>
          </cell>
        </row>
        <row r="61">
          <cell r="A61" t="str">
            <v>GRUA ESPECIAL PARA PRUEBA DE CARGA PILOTES PREEXVAVADA</v>
          </cell>
          <cell r="B61" t="str">
            <v>$/HORA</v>
          </cell>
          <cell r="C61">
            <v>272656</v>
          </cell>
        </row>
        <row r="62">
          <cell r="A62" t="str">
            <v>Grua telescópica</v>
          </cell>
          <cell r="B62" t="str">
            <v>$/HORA</v>
          </cell>
          <cell r="C62">
            <v>348000</v>
          </cell>
        </row>
        <row r="63">
          <cell r="A63" t="str">
            <v>Guadañadora</v>
          </cell>
          <cell r="B63" t="str">
            <v>$/HORA</v>
          </cell>
          <cell r="C63">
            <v>5288</v>
          </cell>
        </row>
        <row r="64">
          <cell r="A64" t="str">
            <v>MANOMETRO CABLE DE ACERO PARA BAJAR LA CELDA</v>
          </cell>
          <cell r="B64" t="str">
            <v>$/HORA</v>
          </cell>
          <cell r="C64">
            <v>1672000</v>
          </cell>
        </row>
        <row r="65">
          <cell r="A65" t="str">
            <v>MANOMETRO CABLE DE ACERO PARA BAJAR LA CELDA (PRUEBA DE CARGA PILOTE PREEXCAVADO)</v>
          </cell>
          <cell r="B65" t="str">
            <v>$/HORA</v>
          </cell>
          <cell r="C65">
            <v>1665065</v>
          </cell>
        </row>
        <row r="66">
          <cell r="A66" t="str">
            <v>Maquina térmica pegatachas</v>
          </cell>
          <cell r="B66" t="str">
            <v>$/HORA</v>
          </cell>
          <cell r="C66">
            <v>25838</v>
          </cell>
        </row>
        <row r="67">
          <cell r="A67" t="str">
            <v>Mezcladora de concreto 1 BULTO</v>
          </cell>
          <cell r="B67" t="str">
            <v>$/HORA</v>
          </cell>
          <cell r="C67">
            <v>5967</v>
          </cell>
        </row>
        <row r="68">
          <cell r="A68" t="str">
            <v>Montacargas</v>
          </cell>
          <cell r="B68" t="str">
            <v>$/HORA</v>
          </cell>
          <cell r="C68">
            <v>61345</v>
          </cell>
        </row>
        <row r="69">
          <cell r="A69" t="str">
            <v>Motobomba 4 PULGADAS</v>
          </cell>
          <cell r="B69" t="str">
            <v>$/HORA</v>
          </cell>
          <cell r="C69">
            <v>10136</v>
          </cell>
        </row>
        <row r="70">
          <cell r="A70" t="str">
            <v>Motobomba 6" DIAMETRO DE BOMBEO DE 2M³/SEG.</v>
          </cell>
          <cell r="B70" t="str">
            <v>$/HORA</v>
          </cell>
          <cell r="C70">
            <v>17475</v>
          </cell>
        </row>
        <row r="71">
          <cell r="A71" t="str">
            <v>Motobomba de concreto</v>
          </cell>
          <cell r="B71" t="str">
            <v>$/HORA</v>
          </cell>
          <cell r="C71">
            <v>92769</v>
          </cell>
        </row>
        <row r="72">
          <cell r="A72" t="str">
            <v>Motoniveladora</v>
          </cell>
          <cell r="B72" t="str">
            <v>$/HORA</v>
          </cell>
          <cell r="C72">
            <v>146662</v>
          </cell>
        </row>
        <row r="73">
          <cell r="A73" t="str">
            <v>Motosierra</v>
          </cell>
          <cell r="B73" t="str">
            <v>$/HORA</v>
          </cell>
          <cell r="C73">
            <v>10000</v>
          </cell>
        </row>
        <row r="74">
          <cell r="A74" t="str">
            <v>Pala auxiliar de piloteadora</v>
          </cell>
          <cell r="B74" t="str">
            <v>$/HORA</v>
          </cell>
          <cell r="C74">
            <v>270250</v>
          </cell>
        </row>
        <row r="75">
          <cell r="A75" t="str">
            <v>Pala grua con martillo</v>
          </cell>
          <cell r="B75" t="str">
            <v>$/HORA</v>
          </cell>
          <cell r="C75">
            <v>269604</v>
          </cell>
        </row>
        <row r="76">
          <cell r="A76" t="str">
            <v>Piloteadora</v>
          </cell>
          <cell r="B76" t="str">
            <v>$/HORA</v>
          </cell>
          <cell r="C76">
            <v>387500</v>
          </cell>
        </row>
        <row r="77">
          <cell r="A77" t="str">
            <v>Planta de asfalto en caliente</v>
          </cell>
          <cell r="B77" t="str">
            <v>$/HORA</v>
          </cell>
          <cell r="C77">
            <v>672770</v>
          </cell>
        </row>
        <row r="78">
          <cell r="A78" t="str">
            <v>Planta de asfalto en frio</v>
          </cell>
          <cell r="B78" t="str">
            <v>$/HORA</v>
          </cell>
          <cell r="C78">
            <v>165000</v>
          </cell>
        </row>
        <row r="79">
          <cell r="A79" t="str">
            <v xml:space="preserve">Planta eléctrica </v>
          </cell>
          <cell r="B79" t="str">
            <v>$/HORA</v>
          </cell>
          <cell r="C79">
            <v>13603</v>
          </cell>
        </row>
        <row r="80">
          <cell r="A80" t="str">
            <v>Planta trituradora</v>
          </cell>
          <cell r="B80" t="str">
            <v>$/HORA</v>
          </cell>
          <cell r="C80">
            <v>560000</v>
          </cell>
        </row>
        <row r="81">
          <cell r="A81" t="str">
            <v>Pluma capacidad 100 kg</v>
          </cell>
          <cell r="B81" t="str">
            <v>$/HORA</v>
          </cell>
          <cell r="C81">
            <v>6820</v>
          </cell>
        </row>
        <row r="82">
          <cell r="A82" t="str">
            <v>Pulidora (8500 REV)</v>
          </cell>
          <cell r="B82" t="str">
            <v>$/HORA</v>
          </cell>
          <cell r="C82">
            <v>4153</v>
          </cell>
        </row>
        <row r="83">
          <cell r="A83" t="str">
            <v>Pulvimixer</v>
          </cell>
          <cell r="B83" t="str">
            <v>$/HORA</v>
          </cell>
          <cell r="C83">
            <v>313200</v>
          </cell>
        </row>
        <row r="84">
          <cell r="A84" t="str">
            <v>Recicladora</v>
          </cell>
          <cell r="B84" t="str">
            <v>$/HORA</v>
          </cell>
          <cell r="C84">
            <v>478490</v>
          </cell>
        </row>
        <row r="85">
          <cell r="A85" t="str">
            <v>Regla vibratoria L=3m</v>
          </cell>
          <cell r="B85" t="str">
            <v>$/HORA</v>
          </cell>
          <cell r="C85">
            <v>6960</v>
          </cell>
        </row>
        <row r="86">
          <cell r="A86" t="str">
            <v>Retrocargador</v>
          </cell>
          <cell r="B86" t="str">
            <v>$/HORA</v>
          </cell>
          <cell r="C86">
            <v>100478</v>
          </cell>
        </row>
        <row r="87">
          <cell r="A87" t="str">
            <v>Retroexcavadora 428 doble transmision</v>
          </cell>
          <cell r="B87" t="str">
            <v>$/HORA</v>
          </cell>
          <cell r="C87">
            <v>87702</v>
          </cell>
        </row>
        <row r="88">
          <cell r="A88" t="str">
            <v>Retroexcavadora A25C</v>
          </cell>
          <cell r="B88" t="str">
            <v>$/HORA</v>
          </cell>
        </row>
        <row r="89">
          <cell r="A89" t="str">
            <v>Retroexcavadora CAT 320</v>
          </cell>
          <cell r="B89" t="str">
            <v>$/HORA</v>
          </cell>
          <cell r="C89">
            <v>175087</v>
          </cell>
        </row>
        <row r="90">
          <cell r="A90" t="str">
            <v>Retroexcavadora EX-200 con martillo neumatico</v>
          </cell>
          <cell r="B90" t="str">
            <v>$/HORA</v>
          </cell>
          <cell r="C90">
            <v>285095</v>
          </cell>
        </row>
        <row r="91">
          <cell r="A91" t="str">
            <v>Retroexcavadora EX-200 SOBRE ORUGA</v>
          </cell>
          <cell r="B91" t="str">
            <v>$/HORA</v>
          </cell>
          <cell r="C91">
            <v>157753</v>
          </cell>
        </row>
        <row r="92">
          <cell r="A92" t="str">
            <v>Retroexcavadora sobre llantas JD410</v>
          </cell>
          <cell r="B92" t="str">
            <v>$/HORA</v>
          </cell>
          <cell r="C92">
            <v>86453</v>
          </cell>
        </row>
        <row r="93">
          <cell r="A93" t="str">
            <v>Ruteadora</v>
          </cell>
          <cell r="B93" t="str">
            <v>$/HORA</v>
          </cell>
          <cell r="C93">
            <v>1102</v>
          </cell>
        </row>
        <row r="94">
          <cell r="A94" t="str">
            <v>Taco metálico (puntal) (escamas en concreto)</v>
          </cell>
          <cell r="B94" t="str">
            <v>$/HORA</v>
          </cell>
          <cell r="C94">
            <v>115</v>
          </cell>
        </row>
        <row r="95">
          <cell r="A95" t="str">
            <v>Tarifa de transporte</v>
          </cell>
          <cell r="B95" t="str">
            <v>M³-KM</v>
          </cell>
          <cell r="C95">
            <v>928.36363636363637</v>
          </cell>
        </row>
        <row r="96">
          <cell r="A96" t="str">
            <v>Tarifa de transporte de acero</v>
          </cell>
          <cell r="C96">
            <v>0.55000000000000004</v>
          </cell>
        </row>
        <row r="97">
          <cell r="A97" t="str">
            <v xml:space="preserve">Tarifa de transporte de estructuras metálicas </v>
          </cell>
          <cell r="B97" t="str">
            <v>KG-KM</v>
          </cell>
          <cell r="C97">
            <v>0.77</v>
          </cell>
        </row>
        <row r="98">
          <cell r="A98" t="str">
            <v xml:space="preserve">Tarifa de transporte de estructuras metálicas </v>
          </cell>
          <cell r="C98">
            <v>0.77</v>
          </cell>
        </row>
        <row r="99">
          <cell r="A99" t="str">
            <v>Tarifa de transporte de mezclas parra bacheo</v>
          </cell>
          <cell r="B99" t="str">
            <v>M³-KM</v>
          </cell>
          <cell r="C99">
            <v>1440</v>
          </cell>
        </row>
        <row r="100">
          <cell r="A100" t="str">
            <v xml:space="preserve">Tarifa de Transporte de pilotes </v>
          </cell>
          <cell r="C100">
            <v>292</v>
          </cell>
        </row>
        <row r="101">
          <cell r="A101" t="str">
            <v>Tarifa de transporte estructura metálica en obra</v>
          </cell>
          <cell r="B101" t="str">
            <v>KG-KM</v>
          </cell>
          <cell r="C101">
            <v>1.0779999999999998</v>
          </cell>
        </row>
        <row r="102">
          <cell r="A102" t="str">
            <v>Tarifa de transporte interno para prueba de carga pilotes preexcavados</v>
          </cell>
          <cell r="B102" t="str">
            <v>KG-KM</v>
          </cell>
          <cell r="C102">
            <v>36423</v>
          </cell>
        </row>
        <row r="103">
          <cell r="A103" t="str">
            <v>Tarifa de transporte para agregados de mezclas</v>
          </cell>
          <cell r="B103" t="str">
            <v>M³-KM</v>
          </cell>
          <cell r="C103">
            <v>1103</v>
          </cell>
        </row>
        <row r="104">
          <cell r="A104" t="str">
            <v>Terminadora de asfalto</v>
          </cell>
          <cell r="B104" t="str">
            <v>$/HORA</v>
          </cell>
          <cell r="C104">
            <v>156076</v>
          </cell>
        </row>
        <row r="105">
          <cell r="A105" t="str">
            <v>Vehiculo delineador</v>
          </cell>
          <cell r="B105" t="str">
            <v>$/HORA</v>
          </cell>
          <cell r="C105">
            <v>62049</v>
          </cell>
        </row>
        <row r="106">
          <cell r="A106" t="str">
            <v>Vibrador de concreto</v>
          </cell>
          <cell r="B106" t="str">
            <v>$/HORA</v>
          </cell>
          <cell r="C106">
            <v>5815</v>
          </cell>
        </row>
        <row r="107">
          <cell r="A107" t="str">
            <v>Vibrocompactador  (15 TON)</v>
          </cell>
          <cell r="B107" t="str">
            <v>$/HORA</v>
          </cell>
          <cell r="C107">
            <v>106085</v>
          </cell>
        </row>
        <row r="108">
          <cell r="A108" t="str">
            <v>Vibrocompactador tandem(DD110HF)</v>
          </cell>
          <cell r="B108" t="str">
            <v>$/HORA</v>
          </cell>
          <cell r="C108">
            <v>133614</v>
          </cell>
        </row>
        <row r="109">
          <cell r="A109" t="str">
            <v>Volqueta 6 m3</v>
          </cell>
          <cell r="B109" t="str">
            <v>$/HORA</v>
          </cell>
          <cell r="C109">
            <v>61272</v>
          </cell>
        </row>
        <row r="110">
          <cell r="A110" t="str">
            <v>EQUIPOS DE MEDICION - PDA-(Deformímetros eléctricos, mecánicos, Celdas de carga, etc.), INCLUYE ANDAMIAJES Y TRANSPORTE. SE TOMAN TRES (3) REGISTROS</v>
          </cell>
          <cell r="C110">
            <v>10939556</v>
          </cell>
        </row>
        <row r="181">
          <cell r="A181" t="str">
            <v xml:space="preserve">Nutrientes (para remoción de especies vegetales) (dap, triple 15, urea o similar) (item 201.9) </v>
          </cell>
        </row>
        <row r="183">
          <cell r="A183" t="str">
            <v xml:space="preserve">Nutrientes (para remoción de especies vegetales) (dap, triple 15, urea o similar) (item 201.9)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DICE"/>
      <sheetName val="Materiales"/>
      <sheetName val="Equipo"/>
      <sheetName val="Otros"/>
      <sheetName val="Densidades"/>
      <sheetName val="200.1 Descapote"/>
      <sheetName val="200.2"/>
      <sheetName val="201.7"/>
      <sheetName val="201.8"/>
      <sheetName val="201.9"/>
      <sheetName val="201.10"/>
      <sheetName val="201.11"/>
      <sheetName val="201.12"/>
      <sheetName val="201.14 (2)"/>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2)"/>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2.1"/>
      <sheetName val="462.2"/>
      <sheetName val="464,1"/>
      <sheetName val="464,2"/>
      <sheetName val="464,3"/>
      <sheetName val="464,4"/>
      <sheetName val="465,1"/>
      <sheetName val="466,1"/>
      <sheetName val="466,2"/>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500.1"/>
      <sheetName val="501.1"/>
      <sheetName val="510.1"/>
      <sheetName val="600.1"/>
      <sheetName val="600.2"/>
      <sheetName val="600.3"/>
      <sheetName val="600.4"/>
      <sheetName val="600.5"/>
      <sheetName val="610.1"/>
      <sheetName val="610.2"/>
      <sheetName val="620.1"/>
      <sheetName val="620.2"/>
      <sheetName val="620.3"/>
      <sheetName val="621.1"/>
      <sheetName val="621.1P7"/>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4"/>
      <sheetName val="630.5"/>
      <sheetName val="630.6"/>
      <sheetName val="630.6p"/>
      <sheetName val="630.7"/>
      <sheetName val="631.1"/>
      <sheetName val="632.1"/>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1"/>
      <sheetName val="673.1 "/>
      <sheetName val="673.2 "/>
      <sheetName val="673.2p"/>
      <sheetName val="673.3"/>
      <sheetName val="674.1"/>
      <sheetName val="674.2"/>
      <sheetName val="680.1 "/>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 val="200.1"/>
      <sheetName val="Cuadrillas"/>
      <sheetName val="Equ"/>
      <sheetName val="Trans"/>
      <sheetName val="Mat"/>
    </sheetNames>
    <sheetDataSet>
      <sheetData sheetId="0" refreshError="1"/>
      <sheetData sheetId="1" refreshError="1"/>
      <sheetData sheetId="2" refreshError="1"/>
      <sheetData sheetId="3" refreshError="1">
        <row r="1">
          <cell r="A1" t="str">
            <v>EQUI</v>
          </cell>
          <cell r="B1" t="str">
            <v>UNIDAD</v>
          </cell>
          <cell r="C1" t="str">
            <v>TARIFA 2011</v>
          </cell>
        </row>
        <row r="2">
          <cell r="A2" t="str">
            <v>Aspersor manual</v>
          </cell>
          <cell r="B2" t="str">
            <v>$/HORA</v>
          </cell>
          <cell r="C2">
            <v>711</v>
          </cell>
        </row>
        <row r="3">
          <cell r="A3" t="str">
            <v>Barredora mecánica de cepillo</v>
          </cell>
          <cell r="B3" t="str">
            <v>$/HORA</v>
          </cell>
          <cell r="C3">
            <v>50000</v>
          </cell>
        </row>
        <row r="4">
          <cell r="A4" t="str">
            <v>Bomba de concreto</v>
          </cell>
          <cell r="B4" t="str">
            <v>$/HORA</v>
          </cell>
          <cell r="C4">
            <v>44053</v>
          </cell>
        </row>
        <row r="5">
          <cell r="A5" t="str">
            <v>Bomba de inyección de lechada</v>
          </cell>
          <cell r="B5" t="str">
            <v>$/HORA</v>
          </cell>
          <cell r="C5">
            <v>30000</v>
          </cell>
        </row>
        <row r="6">
          <cell r="A6" t="str">
            <v>BOMBA ELECTRICA PARA ACCIONAR CELDA (PRUEBA DE CARGA PILOTE PREEXCAVADO)</v>
          </cell>
          <cell r="B6" t="str">
            <v>ML-KM</v>
          </cell>
          <cell r="C6">
            <v>59839</v>
          </cell>
        </row>
        <row r="7">
          <cell r="A7" t="str">
            <v>BOMBA ELECTRICA PARA ACCIONAR LA CELDA</v>
          </cell>
          <cell r="B7" t="str">
            <v>$/HORA</v>
          </cell>
          <cell r="C7">
            <v>60088</v>
          </cell>
        </row>
        <row r="8">
          <cell r="A8" t="str">
            <v>Bomba para gato de tensionamiento</v>
          </cell>
          <cell r="B8" t="str">
            <v>$/HORA</v>
          </cell>
          <cell r="C8">
            <v>33554</v>
          </cell>
        </row>
        <row r="9">
          <cell r="A9" t="str">
            <v>Buldozer D4</v>
          </cell>
          <cell r="B9" t="str">
            <v>$/HORA</v>
          </cell>
          <cell r="C9">
            <v>91601</v>
          </cell>
        </row>
        <row r="10">
          <cell r="A10" t="str">
            <v>Buldozer D6</v>
          </cell>
          <cell r="B10" t="str">
            <v>$/HORA</v>
          </cell>
          <cell r="C10">
            <v>147519</v>
          </cell>
        </row>
        <row r="11">
          <cell r="A11" t="str">
            <v>Buldozer D8 (Inluido Ripper)</v>
          </cell>
          <cell r="B11" t="str">
            <v>$/HORA</v>
          </cell>
          <cell r="C11">
            <v>222421</v>
          </cell>
        </row>
        <row r="12">
          <cell r="A12" t="str">
            <v>Calentador a gas</v>
          </cell>
          <cell r="B12" t="str">
            <v>$/HORA</v>
          </cell>
          <cell r="C12">
            <v>56878</v>
          </cell>
        </row>
        <row r="13">
          <cell r="A13" t="str">
            <v>Camion 350</v>
          </cell>
          <cell r="B13" t="str">
            <v>$/HORA</v>
          </cell>
          <cell r="C13">
            <v>40940</v>
          </cell>
        </row>
        <row r="14">
          <cell r="A14" t="str">
            <v>Camión de Slurry</v>
          </cell>
          <cell r="B14" t="str">
            <v>$/HORA</v>
          </cell>
          <cell r="C14">
            <v>200000</v>
          </cell>
        </row>
        <row r="15">
          <cell r="A15" t="str">
            <v>Camioneta D-300</v>
          </cell>
          <cell r="B15" t="str">
            <v>$/HORA</v>
          </cell>
          <cell r="C15">
            <v>46381</v>
          </cell>
        </row>
        <row r="16">
          <cell r="A16" t="str">
            <v>Cargador CAT 920 o equivalente</v>
          </cell>
          <cell r="B16" t="str">
            <v>$/HORA</v>
          </cell>
          <cell r="C16">
            <v>133764</v>
          </cell>
        </row>
        <row r="17">
          <cell r="A17" t="str">
            <v>Cargador CAT 930 o equivalente</v>
          </cell>
          <cell r="B17" t="str">
            <v>$/HORA</v>
          </cell>
          <cell r="C17">
            <v>167697</v>
          </cell>
        </row>
        <row r="18">
          <cell r="A18" t="str">
            <v>Carrotanque de agua 10000 Litros</v>
          </cell>
          <cell r="B18" t="str">
            <v>$/HORA</v>
          </cell>
          <cell r="C18">
            <v>63129</v>
          </cell>
        </row>
        <row r="19">
          <cell r="A19" t="str">
            <v>Carrotanque Irrigador de asfalto</v>
          </cell>
          <cell r="B19" t="str">
            <v>$/HORA</v>
          </cell>
          <cell r="C19">
            <v>101408</v>
          </cell>
        </row>
        <row r="20">
          <cell r="A20" t="str">
            <v>Cicatrizante (para remoción de especies vegetales) (item 201.9)</v>
          </cell>
          <cell r="B20" t="str">
            <v>$/HORA</v>
          </cell>
          <cell r="C20">
            <v>7767</v>
          </cell>
        </row>
        <row r="21">
          <cell r="A21" t="str">
            <v>Cizalla</v>
          </cell>
          <cell r="B21" t="str">
            <v>$/HORA</v>
          </cell>
          <cell r="C21">
            <v>2431</v>
          </cell>
        </row>
        <row r="22">
          <cell r="A22" t="str">
            <v>Compactador Benitin</v>
          </cell>
          <cell r="B22" t="str">
            <v>$/HORA</v>
          </cell>
          <cell r="C22">
            <v>58883</v>
          </cell>
        </row>
        <row r="23">
          <cell r="A23" t="str">
            <v>Compactador manual (RANA)</v>
          </cell>
          <cell r="B23" t="str">
            <v>$/HORA</v>
          </cell>
          <cell r="C23">
            <v>8858</v>
          </cell>
        </row>
        <row r="24">
          <cell r="A24" t="str">
            <v>Compactador manual (SALTARIN)</v>
          </cell>
          <cell r="B24" t="str">
            <v>$/HORA</v>
          </cell>
          <cell r="C24">
            <v>9635</v>
          </cell>
        </row>
        <row r="25">
          <cell r="A25" t="str">
            <v>Compactador manual de rodillo</v>
          </cell>
          <cell r="B25" t="str">
            <v>$/HORA</v>
          </cell>
          <cell r="C25">
            <v>10869</v>
          </cell>
        </row>
        <row r="26">
          <cell r="A26" t="str">
            <v>Compactador manual vibratorio (CANGURO) (Apisonadores)</v>
          </cell>
          <cell r="B26" t="str">
            <v>$/HORA</v>
          </cell>
          <cell r="C26">
            <v>9625</v>
          </cell>
        </row>
        <row r="27">
          <cell r="A27" t="str">
            <v>Compactador neumatico</v>
          </cell>
          <cell r="B27" t="str">
            <v>$/HORA</v>
          </cell>
          <cell r="C27">
            <v>89000</v>
          </cell>
        </row>
        <row r="28">
          <cell r="A28" t="str">
            <v>Compactador vibratorio tipo DD-20</v>
          </cell>
          <cell r="B28" t="str">
            <v>$/HORA</v>
          </cell>
          <cell r="C28">
            <v>65529</v>
          </cell>
        </row>
        <row r="29">
          <cell r="A29" t="str">
            <v>Compresor (barrido y soplado)</v>
          </cell>
          <cell r="B29" t="str">
            <v>$/HORA</v>
          </cell>
          <cell r="C29">
            <v>37767</v>
          </cell>
        </row>
        <row r="30">
          <cell r="A30" t="str">
            <v>Compresor 125 pies 3 con martillo</v>
          </cell>
          <cell r="B30" t="str">
            <v>$/HORA</v>
          </cell>
          <cell r="C30">
            <v>64121</v>
          </cell>
        </row>
        <row r="31">
          <cell r="A31" t="str">
            <v>Compresor 250 pies 3 con martillo</v>
          </cell>
          <cell r="B31" t="str">
            <v>$/HORA</v>
          </cell>
          <cell r="C31">
            <v>72999</v>
          </cell>
        </row>
        <row r="32">
          <cell r="A32" t="str">
            <v>Compresor para penetrar roca</v>
          </cell>
          <cell r="B32" t="str">
            <v>$/HORA</v>
          </cell>
          <cell r="C32">
            <v>72397</v>
          </cell>
        </row>
        <row r="33">
          <cell r="A33" t="str">
            <v>Cortadora de pavimento</v>
          </cell>
          <cell r="B33" t="str">
            <v>$/HORA</v>
          </cell>
          <cell r="C33">
            <v>39590</v>
          </cell>
        </row>
        <row r="34">
          <cell r="A34" t="str">
            <v>Derecho y disposición de material de derrumbe</v>
          </cell>
          <cell r="B34" t="str">
            <v>M3</v>
          </cell>
          <cell r="C34">
            <v>500</v>
          </cell>
        </row>
        <row r="35">
          <cell r="A35" t="str">
            <v>Derecho y disposición de material de escombros</v>
          </cell>
          <cell r="B35" t="str">
            <v>M3</v>
          </cell>
          <cell r="C35">
            <v>500</v>
          </cell>
        </row>
        <row r="36">
          <cell r="A36" t="str">
            <v>Derretidora de asfalto (crafco o similar)</v>
          </cell>
          <cell r="B36" t="str">
            <v>$/HORA</v>
          </cell>
          <cell r="C36">
            <v>5244</v>
          </cell>
        </row>
        <row r="37">
          <cell r="A37" t="str">
            <v>Diferencial de 2 ton.</v>
          </cell>
          <cell r="B37" t="str">
            <v>$/HORA</v>
          </cell>
          <cell r="C37">
            <v>2710</v>
          </cell>
        </row>
        <row r="38">
          <cell r="A38" t="str">
            <v>Diferencial de 3 ton</v>
          </cell>
          <cell r="B38" t="str">
            <v>$/HORA</v>
          </cell>
          <cell r="C38">
            <v>3173</v>
          </cell>
        </row>
        <row r="39">
          <cell r="A39" t="str">
            <v>Equipo de control (bandas sonoras reduce velocidad) (Termohigometros, Termómetros, Galgas)</v>
          </cell>
          <cell r="B39" t="str">
            <v>$/HORA</v>
          </cell>
          <cell r="C39">
            <v>2300</v>
          </cell>
        </row>
        <row r="40">
          <cell r="A40" t="str">
            <v>Equipo de oxicorte</v>
          </cell>
          <cell r="B40" t="str">
            <v>$/HORA</v>
          </cell>
          <cell r="C40">
            <v>25000</v>
          </cell>
        </row>
        <row r="41">
          <cell r="A41" t="str">
            <v>Equipo de perforación (TRACKDRILL)</v>
          </cell>
          <cell r="B41" t="str">
            <v>$/HORA</v>
          </cell>
          <cell r="C41">
            <v>112286</v>
          </cell>
        </row>
        <row r="42">
          <cell r="A42" t="str">
            <v>Equipo de pintura (Compresor)</v>
          </cell>
          <cell r="B42" t="str">
            <v>$/HORA</v>
          </cell>
          <cell r="C42">
            <v>4274</v>
          </cell>
        </row>
        <row r="43">
          <cell r="A43" t="str">
            <v>Equipo de soldadura 250 AMP</v>
          </cell>
          <cell r="B43" t="str">
            <v>$/HORA</v>
          </cell>
          <cell r="C43">
            <v>9745</v>
          </cell>
        </row>
        <row r="44">
          <cell r="A44" t="str">
            <v>Equipo de soldadura 400</v>
          </cell>
          <cell r="B44" t="str">
            <v>$/HORA</v>
          </cell>
          <cell r="C44">
            <v>10366</v>
          </cell>
        </row>
        <row r="45">
          <cell r="A45" t="str">
            <v>Equipo de soldadura 600</v>
          </cell>
          <cell r="B45" t="str">
            <v>$/HORA</v>
          </cell>
          <cell r="C45">
            <v>17133</v>
          </cell>
        </row>
        <row r="46">
          <cell r="A46" t="str">
            <v>Equipo de topografía</v>
          </cell>
          <cell r="B46" t="str">
            <v>$/HORA</v>
          </cell>
          <cell r="C46">
            <v>11262</v>
          </cell>
        </row>
        <row r="47">
          <cell r="A47" t="str">
            <v>Equipo de Ultrasonido</v>
          </cell>
          <cell r="B47" t="str">
            <v>$/HORA</v>
          </cell>
          <cell r="C47">
            <v>73080</v>
          </cell>
        </row>
        <row r="48">
          <cell r="A48" t="str">
            <v>Equipo manual aplicador (bandas sonoras reduce velocidad)</v>
          </cell>
          <cell r="B48" t="str">
            <v>$/HORA</v>
          </cell>
          <cell r="C48">
            <v>22750</v>
          </cell>
        </row>
        <row r="49">
          <cell r="A49" t="str">
            <v>Esparcidor de gravilla</v>
          </cell>
          <cell r="B49" t="str">
            <v>$/HORA</v>
          </cell>
          <cell r="C49">
            <v>60000</v>
          </cell>
        </row>
        <row r="50">
          <cell r="A50" t="str">
            <v>Estación</v>
          </cell>
          <cell r="B50" t="str">
            <v>$/HORA</v>
          </cell>
          <cell r="C50">
            <v>12438</v>
          </cell>
        </row>
        <row r="51">
          <cell r="A51" t="str">
            <v>Formaleta metálica (concreto hidraulico)</v>
          </cell>
          <cell r="B51" t="str">
            <v>$/HORA</v>
          </cell>
          <cell r="C51">
            <v>695</v>
          </cell>
        </row>
        <row r="52">
          <cell r="A52" t="str">
            <v>Formaleta metálica (tuberia de concreto reforzado)</v>
          </cell>
          <cell r="B52" t="str">
            <v>$/HORA</v>
          </cell>
          <cell r="C52">
            <v>1134</v>
          </cell>
        </row>
        <row r="53">
          <cell r="A53" t="str">
            <v>Formaleta para camisa de pilote</v>
          </cell>
          <cell r="B53" t="str">
            <v>$/HORA</v>
          </cell>
          <cell r="C53">
            <v>1307</v>
          </cell>
        </row>
        <row r="54">
          <cell r="A54" t="str">
            <v>Fresadora de pavimento</v>
          </cell>
          <cell r="B54" t="str">
            <v>$/HORA</v>
          </cell>
          <cell r="C54">
            <v>703200</v>
          </cell>
        </row>
        <row r="55">
          <cell r="A55" t="str">
            <v>Fresadora y recicladora de pavimento</v>
          </cell>
          <cell r="B55" t="str">
            <v>$/HORA</v>
          </cell>
          <cell r="C55">
            <v>781000</v>
          </cell>
        </row>
        <row r="56">
          <cell r="A56" t="str">
            <v>Gato para tensionamiento</v>
          </cell>
          <cell r="B56" t="str">
            <v>$/HORA</v>
          </cell>
          <cell r="C56">
            <v>13994</v>
          </cell>
        </row>
        <row r="57">
          <cell r="A57" t="str">
            <v>Grua (Capacidad 15 ton)</v>
          </cell>
          <cell r="B57" t="str">
            <v>$/HORA</v>
          </cell>
          <cell r="C57">
            <v>167375</v>
          </cell>
        </row>
        <row r="58">
          <cell r="A58" t="str">
            <v>Grua 10 ton</v>
          </cell>
          <cell r="B58" t="str">
            <v>$/HORA</v>
          </cell>
          <cell r="C58">
            <v>148774</v>
          </cell>
        </row>
        <row r="59">
          <cell r="A59" t="str">
            <v>Grua con torre</v>
          </cell>
          <cell r="B59" t="str">
            <v>$/HORA</v>
          </cell>
          <cell r="C59">
            <v>250000</v>
          </cell>
        </row>
        <row r="60">
          <cell r="A60" t="str">
            <v>GRUA ESPECIAL PARA PRUEBA DE CARGA DE PILOTES PREEXCAVADOS</v>
          </cell>
          <cell r="B60" t="str">
            <v>KG-KM</v>
          </cell>
          <cell r="C60">
            <v>271524</v>
          </cell>
        </row>
        <row r="61">
          <cell r="A61" t="str">
            <v>GRUA ESPECIAL PARA PRUEBA DE CARGA PILOTES PREEXVAVADA</v>
          </cell>
          <cell r="B61" t="str">
            <v>$/HORA</v>
          </cell>
          <cell r="C61">
            <v>272656</v>
          </cell>
        </row>
        <row r="62">
          <cell r="A62" t="str">
            <v>Grua telescópica</v>
          </cell>
          <cell r="B62" t="str">
            <v>$/HORA</v>
          </cell>
          <cell r="C62">
            <v>348000</v>
          </cell>
        </row>
        <row r="63">
          <cell r="A63" t="str">
            <v>Guadañadora</v>
          </cell>
          <cell r="B63" t="str">
            <v>$/HORA</v>
          </cell>
          <cell r="C63">
            <v>5288</v>
          </cell>
        </row>
        <row r="64">
          <cell r="A64" t="str">
            <v>MANOMETRO CABLE DE ACERO PARA BAJAR LA CELDA</v>
          </cell>
          <cell r="B64" t="str">
            <v>$/HORA</v>
          </cell>
          <cell r="C64">
            <v>1672000</v>
          </cell>
        </row>
        <row r="65">
          <cell r="A65" t="str">
            <v>MANOMETRO CABLE DE ACERO PARA BAJAR LA CELDA (PRUEBA DE CARGA PILOTE PREEXCAVADO)</v>
          </cell>
          <cell r="B65" t="str">
            <v>$/HORA</v>
          </cell>
          <cell r="C65">
            <v>1665065</v>
          </cell>
        </row>
        <row r="66">
          <cell r="A66" t="str">
            <v>Maquina térmica pegatachas</v>
          </cell>
          <cell r="B66" t="str">
            <v>$/HORA</v>
          </cell>
          <cell r="C66">
            <v>25838</v>
          </cell>
        </row>
        <row r="67">
          <cell r="A67" t="str">
            <v>Mezcladora de concreto 1 BULTO</v>
          </cell>
          <cell r="B67" t="str">
            <v>$/HORA</v>
          </cell>
          <cell r="C67">
            <v>5967</v>
          </cell>
        </row>
        <row r="68">
          <cell r="A68" t="str">
            <v>Montacargas</v>
          </cell>
          <cell r="B68" t="str">
            <v>$/HORA</v>
          </cell>
          <cell r="C68">
            <v>61345</v>
          </cell>
        </row>
        <row r="69">
          <cell r="A69" t="str">
            <v>Motobomba 4 PULGADAS</v>
          </cell>
          <cell r="B69" t="str">
            <v>$/HORA</v>
          </cell>
          <cell r="C69">
            <v>10136</v>
          </cell>
        </row>
        <row r="70">
          <cell r="A70" t="str">
            <v>Motobomba 6" DIAMETRO DE BOMBEO DE 2M³/SEG.</v>
          </cell>
          <cell r="B70" t="str">
            <v>$/HORA</v>
          </cell>
          <cell r="C70">
            <v>17475</v>
          </cell>
        </row>
        <row r="71">
          <cell r="A71" t="str">
            <v>Motobomba de concreto</v>
          </cell>
          <cell r="B71" t="str">
            <v>$/HORA</v>
          </cell>
          <cell r="C71">
            <v>92769</v>
          </cell>
        </row>
        <row r="72">
          <cell r="A72" t="str">
            <v>Motoniveladora</v>
          </cell>
          <cell r="B72" t="str">
            <v>$/HORA</v>
          </cell>
          <cell r="C72">
            <v>146662</v>
          </cell>
        </row>
        <row r="73">
          <cell r="A73" t="str">
            <v>Motosierra</v>
          </cell>
          <cell r="B73" t="str">
            <v>$/HORA</v>
          </cell>
          <cell r="C73">
            <v>10000</v>
          </cell>
        </row>
        <row r="74">
          <cell r="A74" t="str">
            <v>Pala auxiliar de piloteadora</v>
          </cell>
          <cell r="B74" t="str">
            <v>$/HORA</v>
          </cell>
          <cell r="C74">
            <v>270250</v>
          </cell>
        </row>
        <row r="75">
          <cell r="A75" t="str">
            <v>Pala grua con martillo</v>
          </cell>
          <cell r="B75" t="str">
            <v>$/HORA</v>
          </cell>
          <cell r="C75">
            <v>269604</v>
          </cell>
        </row>
        <row r="76">
          <cell r="A76" t="str">
            <v>Piloteadora</v>
          </cell>
          <cell r="B76" t="str">
            <v>$/HORA</v>
          </cell>
          <cell r="C76">
            <v>387500</v>
          </cell>
        </row>
        <row r="77">
          <cell r="A77" t="str">
            <v>Planta de asfalto en caliente</v>
          </cell>
          <cell r="B77" t="str">
            <v>$/HORA</v>
          </cell>
          <cell r="C77">
            <v>672770</v>
          </cell>
        </row>
        <row r="78">
          <cell r="A78" t="str">
            <v>Planta de asfalto en frio</v>
          </cell>
          <cell r="B78" t="str">
            <v>$/HORA</v>
          </cell>
          <cell r="C78">
            <v>165000</v>
          </cell>
        </row>
        <row r="79">
          <cell r="A79" t="str">
            <v xml:space="preserve">Planta eléctrica </v>
          </cell>
          <cell r="B79" t="str">
            <v>$/HORA</v>
          </cell>
          <cell r="C79">
            <v>13603</v>
          </cell>
        </row>
        <row r="80">
          <cell r="A80" t="str">
            <v>Planta trituradora</v>
          </cell>
          <cell r="B80" t="str">
            <v>$/HORA</v>
          </cell>
          <cell r="C80">
            <v>560000</v>
          </cell>
        </row>
        <row r="81">
          <cell r="A81" t="str">
            <v>Pluma capacidad 100 kg</v>
          </cell>
          <cell r="B81" t="str">
            <v>$/HORA</v>
          </cell>
          <cell r="C81">
            <v>6820</v>
          </cell>
        </row>
        <row r="82">
          <cell r="A82" t="str">
            <v>Pulidora (8500 REV)</v>
          </cell>
          <cell r="B82" t="str">
            <v>$/HORA</v>
          </cell>
          <cell r="C82">
            <v>4153</v>
          </cell>
        </row>
        <row r="83">
          <cell r="A83" t="str">
            <v>Pulvimixer</v>
          </cell>
          <cell r="B83" t="str">
            <v>$/HORA</v>
          </cell>
          <cell r="C83">
            <v>313200</v>
          </cell>
        </row>
        <row r="84">
          <cell r="A84" t="str">
            <v>Recicladora</v>
          </cell>
          <cell r="B84" t="str">
            <v>$/HORA</v>
          </cell>
          <cell r="C84">
            <v>478490</v>
          </cell>
        </row>
        <row r="85">
          <cell r="A85" t="str">
            <v>Regla vibratoria L=3m</v>
          </cell>
          <cell r="B85" t="str">
            <v>$/HORA</v>
          </cell>
          <cell r="C85">
            <v>6960</v>
          </cell>
        </row>
        <row r="86">
          <cell r="A86" t="str">
            <v>Retrocargador</v>
          </cell>
          <cell r="B86" t="str">
            <v>$/HORA</v>
          </cell>
          <cell r="C86">
            <v>100478</v>
          </cell>
        </row>
        <row r="87">
          <cell r="A87" t="str">
            <v>Retroexcavadora 428 doble transmision</v>
          </cell>
          <cell r="B87" t="str">
            <v>$/HORA</v>
          </cell>
          <cell r="C87">
            <v>87702</v>
          </cell>
        </row>
        <row r="88">
          <cell r="A88" t="str">
            <v>Retroexcavadora A25C</v>
          </cell>
          <cell r="B88" t="str">
            <v>$/HORA</v>
          </cell>
        </row>
        <row r="89">
          <cell r="A89" t="str">
            <v>Retroexcavadora CAT 320</v>
          </cell>
          <cell r="B89" t="str">
            <v>$/HORA</v>
          </cell>
          <cell r="C89">
            <v>175087</v>
          </cell>
        </row>
        <row r="90">
          <cell r="A90" t="str">
            <v>Retroexcavadora EX-200 con martillo neumatico</v>
          </cell>
          <cell r="B90" t="str">
            <v>$/HORA</v>
          </cell>
          <cell r="C90">
            <v>285095</v>
          </cell>
        </row>
        <row r="91">
          <cell r="A91" t="str">
            <v>Retroexcavadora EX-200 SOBRE ORUGA</v>
          </cell>
          <cell r="B91" t="str">
            <v>$/HORA</v>
          </cell>
          <cell r="C91">
            <v>157753</v>
          </cell>
        </row>
        <row r="92">
          <cell r="A92" t="str">
            <v>Retroexcavadora sobre llantas JD410</v>
          </cell>
          <cell r="B92" t="str">
            <v>$/HORA</v>
          </cell>
          <cell r="C92">
            <v>86453</v>
          </cell>
        </row>
        <row r="93">
          <cell r="A93" t="str">
            <v>Ruteadora</v>
          </cell>
          <cell r="B93" t="str">
            <v>$/HORA</v>
          </cell>
          <cell r="C93">
            <v>1102</v>
          </cell>
        </row>
        <row r="94">
          <cell r="A94" t="str">
            <v>Taco metálico (puntal) (escamas en concreto)</v>
          </cell>
          <cell r="B94" t="str">
            <v>$/HORA</v>
          </cell>
          <cell r="C94">
            <v>115</v>
          </cell>
        </row>
        <row r="95">
          <cell r="A95" t="str">
            <v>Tarifa de transporte</v>
          </cell>
          <cell r="B95" t="str">
            <v>M³-KM</v>
          </cell>
          <cell r="C95">
            <v>928.36363636363637</v>
          </cell>
        </row>
        <row r="96">
          <cell r="A96" t="str">
            <v>Tarifa de transporte de acero</v>
          </cell>
          <cell r="C96">
            <v>0.55000000000000004</v>
          </cell>
        </row>
        <row r="97">
          <cell r="A97" t="str">
            <v xml:space="preserve">Tarifa de transporte de estructuras metálicas </v>
          </cell>
          <cell r="B97" t="str">
            <v>KG-KM</v>
          </cell>
          <cell r="C97">
            <v>0.77</v>
          </cell>
        </row>
        <row r="98">
          <cell r="A98" t="str">
            <v xml:space="preserve">Tarifa de transporte de estructuras metálicas </v>
          </cell>
          <cell r="C98">
            <v>0.77</v>
          </cell>
        </row>
        <row r="99">
          <cell r="A99" t="str">
            <v>Tarifa de transporte de mezclas parra bacheo</v>
          </cell>
          <cell r="B99" t="str">
            <v>M³-KM</v>
          </cell>
          <cell r="C99">
            <v>1440</v>
          </cell>
        </row>
        <row r="100">
          <cell r="A100" t="str">
            <v xml:space="preserve">Tarifa de Transporte de pilotes </v>
          </cell>
          <cell r="C100">
            <v>292</v>
          </cell>
        </row>
        <row r="101">
          <cell r="A101" t="str">
            <v>Tarifa de transporte estructura metálica en obra</v>
          </cell>
          <cell r="B101" t="str">
            <v>KG-KM</v>
          </cell>
          <cell r="C101">
            <v>1.0779999999999998</v>
          </cell>
        </row>
        <row r="102">
          <cell r="A102" t="str">
            <v>Tarifa de transporte interno para prueba de carga pilotes preexcavados</v>
          </cell>
          <cell r="B102" t="str">
            <v>KG-KM</v>
          </cell>
          <cell r="C102">
            <v>36423</v>
          </cell>
        </row>
        <row r="103">
          <cell r="A103" t="str">
            <v>Tarifa de transporte para agregados de mezclas</v>
          </cell>
          <cell r="B103" t="str">
            <v>M³-KM</v>
          </cell>
          <cell r="C103">
            <v>1103</v>
          </cell>
        </row>
        <row r="104">
          <cell r="A104" t="str">
            <v>Terminadora de asfalto</v>
          </cell>
          <cell r="B104" t="str">
            <v>$/HORA</v>
          </cell>
          <cell r="C104">
            <v>156076</v>
          </cell>
        </row>
        <row r="105">
          <cell r="A105" t="str">
            <v>Vehiculo delineador</v>
          </cell>
          <cell r="B105" t="str">
            <v>$/HORA</v>
          </cell>
          <cell r="C105">
            <v>62049</v>
          </cell>
        </row>
        <row r="106">
          <cell r="A106" t="str">
            <v>Vibrador de concreto</v>
          </cell>
          <cell r="B106" t="str">
            <v>$/HORA</v>
          </cell>
          <cell r="C106">
            <v>5815</v>
          </cell>
        </row>
        <row r="107">
          <cell r="A107" t="str">
            <v>Vibrocompactador  (15 TON)</v>
          </cell>
          <cell r="B107" t="str">
            <v>$/HORA</v>
          </cell>
          <cell r="C107">
            <v>106085</v>
          </cell>
        </row>
        <row r="108">
          <cell r="A108" t="str">
            <v>Vibrocompactador tandem(DD110HF)</v>
          </cell>
          <cell r="B108" t="str">
            <v>$/HORA</v>
          </cell>
          <cell r="C108">
            <v>133614</v>
          </cell>
        </row>
        <row r="109">
          <cell r="A109" t="str">
            <v>Volqueta 6 m3</v>
          </cell>
          <cell r="B109" t="str">
            <v>$/HORA</v>
          </cell>
          <cell r="C109">
            <v>61272</v>
          </cell>
        </row>
        <row r="110">
          <cell r="A110" t="str">
            <v>EQUIPOS DE MEDICION - PDA-(Deformímetros eléctricos, mecánicos, Celdas de carga, etc.), INCLUYE ANDAMIAJES Y TRANSPORTE. SE TOMAN TRES (3) REGISTROS</v>
          </cell>
          <cell r="C110">
            <v>10939556</v>
          </cell>
        </row>
        <row r="181">
          <cell r="A181" t="str">
            <v xml:space="preserve">Nutrientes (para remoción de especies vegetales) (dap, triple 15, urea o similar) (item 201.9) </v>
          </cell>
        </row>
      </sheetData>
      <sheetData sheetId="4" refreshError="1">
        <row r="1">
          <cell r="A1" t="str">
            <v>EQUI</v>
          </cell>
          <cell r="B1" t="str">
            <v>UNIDAD</v>
          </cell>
          <cell r="C1" t="str">
            <v>TARIFA 2011</v>
          </cell>
        </row>
        <row r="2">
          <cell r="A2" t="str">
            <v>Aspersor manual</v>
          </cell>
          <cell r="B2" t="str">
            <v>$/HORA</v>
          </cell>
          <cell r="C2">
            <v>711</v>
          </cell>
        </row>
        <row r="3">
          <cell r="A3" t="str">
            <v>ADMINISTRACION</v>
          </cell>
          <cell r="B3" t="str">
            <v>%</v>
          </cell>
          <cell r="C3">
            <v>0.19999999999999998</v>
          </cell>
        </row>
        <row r="4">
          <cell r="A4" t="str">
            <v>IMPREVISTOS</v>
          </cell>
          <cell r="B4" t="str">
            <v>%</v>
          </cell>
          <cell r="C4">
            <v>4.9999999999999996E-2</v>
          </cell>
        </row>
        <row r="5">
          <cell r="A5" t="str">
            <v>UTILIDAD</v>
          </cell>
          <cell r="B5" t="str">
            <v>%</v>
          </cell>
          <cell r="C5">
            <v>4.9999999999999996E-2</v>
          </cell>
        </row>
        <row r="6">
          <cell r="A6" t="str">
            <v>PRESTACIONES</v>
          </cell>
          <cell r="B6" t="str">
            <v>%</v>
          </cell>
          <cell r="C6">
            <v>1.8499999999999999</v>
          </cell>
        </row>
        <row r="7">
          <cell r="A7" t="str">
            <v>DISTANCIA ACARREO 1</v>
          </cell>
          <cell r="B7" t="str">
            <v>KM</v>
          </cell>
          <cell r="C7">
            <v>10</v>
          </cell>
          <cell r="D7">
            <v>10</v>
          </cell>
        </row>
        <row r="8">
          <cell r="A8" t="str">
            <v>DISTANCIA ACARREO 2</v>
          </cell>
          <cell r="B8" t="str">
            <v>KM</v>
          </cell>
          <cell r="C8">
            <v>50</v>
          </cell>
          <cell r="D8">
            <v>100</v>
          </cell>
        </row>
        <row r="9">
          <cell r="A9" t="str">
            <v>DISTANCIA SUMINISTRO</v>
          </cell>
          <cell r="B9" t="str">
            <v>KM</v>
          </cell>
          <cell r="C9">
            <v>50</v>
          </cell>
          <cell r="D9">
            <v>50</v>
          </cell>
        </row>
        <row r="10">
          <cell r="A10" t="str">
            <v>DISTANCIA SUMINISTRO BASES SUB BASES AFIRMADOS</v>
          </cell>
          <cell r="B10" t="str">
            <v>KM</v>
          </cell>
          <cell r="C10">
            <v>50</v>
          </cell>
          <cell r="D10">
            <v>50</v>
          </cell>
        </row>
        <row r="11">
          <cell r="A11" t="str">
            <v>DISTANCIA DE SUMINISTRO CONCRETOS</v>
          </cell>
          <cell r="B11" t="str">
            <v>KM</v>
          </cell>
          <cell r="C11">
            <v>50</v>
          </cell>
          <cell r="D11">
            <v>50</v>
          </cell>
        </row>
        <row r="12">
          <cell r="A12" t="str">
            <v>DISTANCIA DE SUMINISTRO MEZCLAS ASFALTICAS</v>
          </cell>
          <cell r="B12" t="str">
            <v>KM</v>
          </cell>
          <cell r="C12">
            <v>75</v>
          </cell>
          <cell r="D12">
            <v>75</v>
          </cell>
        </row>
        <row r="13">
          <cell r="A13" t="str">
            <v>DISTANCIA TRANSPORTE ESTRUCTURA METALICA</v>
          </cell>
          <cell r="B13" t="str">
            <v>KM</v>
          </cell>
          <cell r="C13">
            <v>100</v>
          </cell>
          <cell r="D13">
            <v>100</v>
          </cell>
        </row>
        <row r="14">
          <cell r="A14" t="str">
            <v>DISTANCIA ACARREO MATERIALES  PETREOS</v>
          </cell>
          <cell r="B14" t="str">
            <v>KM</v>
          </cell>
          <cell r="C14">
            <v>50</v>
          </cell>
          <cell r="D14">
            <v>50</v>
          </cell>
        </row>
        <row r="15">
          <cell r="A15" t="str">
            <v>CADENERO</v>
          </cell>
          <cell r="B15" t="str">
            <v>DIA</v>
          </cell>
          <cell r="C15">
            <v>31110</v>
          </cell>
        </row>
        <row r="16">
          <cell r="A16" t="str">
            <v>INSPECTOR DE FABRICACION Y MONTAJE</v>
          </cell>
          <cell r="B16" t="str">
            <v>DIA</v>
          </cell>
          <cell r="C16">
            <v>40000</v>
          </cell>
        </row>
        <row r="17">
          <cell r="A17" t="str">
            <v>OBRERO</v>
          </cell>
          <cell r="B17" t="str">
            <v>DIA</v>
          </cell>
          <cell r="C17">
            <v>30000</v>
          </cell>
        </row>
        <row r="18">
          <cell r="A18" t="str">
            <v>OFICIAL</v>
          </cell>
          <cell r="B18" t="str">
            <v>DIA</v>
          </cell>
          <cell r="C18">
            <v>50000</v>
          </cell>
        </row>
        <row r="19">
          <cell r="A19" t="str">
            <v>OFICIAL EXPERTO EN DESMONTAJE</v>
          </cell>
          <cell r="B19" t="str">
            <v>DIA</v>
          </cell>
          <cell r="C19">
            <v>41346</v>
          </cell>
        </row>
        <row r="20">
          <cell r="A20" t="str">
            <v>PALETEROS</v>
          </cell>
          <cell r="B20" t="str">
            <v>DIA</v>
          </cell>
          <cell r="C20">
            <v>20000</v>
          </cell>
        </row>
        <row r="21">
          <cell r="A21" t="str">
            <v>RASTRILLEROS</v>
          </cell>
          <cell r="B21" t="str">
            <v>DIA</v>
          </cell>
          <cell r="C21">
            <v>35000</v>
          </cell>
        </row>
        <row r="22">
          <cell r="A22" t="str">
            <v>SOLDADOR</v>
          </cell>
          <cell r="B22" t="str">
            <v>DIA</v>
          </cell>
          <cell r="C22">
            <v>44000</v>
          </cell>
        </row>
        <row r="23">
          <cell r="A23" t="str">
            <v>TOPOGRAFO</v>
          </cell>
          <cell r="B23" t="str">
            <v>DIA</v>
          </cell>
          <cell r="C23">
            <v>51200</v>
          </cell>
        </row>
        <row r="24">
          <cell r="A24" t="str">
            <v>LIGUERO</v>
          </cell>
          <cell r="B24" t="str">
            <v>$/HORA</v>
          </cell>
          <cell r="C24">
            <v>25000</v>
          </cell>
        </row>
        <row r="25">
          <cell r="A25" t="str">
            <v>CUADRILLA DE DESMONTAJE (10 PERSONAS)</v>
          </cell>
          <cell r="B25" t="str">
            <v>DIA</v>
          </cell>
          <cell r="C25">
            <v>200000</v>
          </cell>
        </row>
        <row r="26">
          <cell r="A26" t="str">
            <v>CALCULISTA</v>
          </cell>
          <cell r="B26" t="str">
            <v>DIA</v>
          </cell>
          <cell r="C26">
            <v>300000</v>
          </cell>
        </row>
        <row r="27">
          <cell r="A27" t="str">
            <v>DIBUJANTE</v>
          </cell>
          <cell r="B27" t="str">
            <v>DIA</v>
          </cell>
          <cell r="C27">
            <v>32000</v>
          </cell>
        </row>
        <row r="28">
          <cell r="A28" t="str">
            <v>INGENIERO DE MONTAJE Y PRUEBA</v>
          </cell>
          <cell r="B28" t="str">
            <v>DIA</v>
          </cell>
          <cell r="C28">
            <v>150000</v>
          </cell>
        </row>
        <row r="29">
          <cell r="A29" t="str">
            <v>INGENIERO SUPERVISOR Y DIRECTOR DE PRUEBA</v>
          </cell>
          <cell r="B29" t="str">
            <v>DIA</v>
          </cell>
          <cell r="C29">
            <v>200000</v>
          </cell>
        </row>
        <row r="30">
          <cell r="A30" t="str">
            <v>DISTANCIA SUMINISTRO (MATERIAL DE LA ZONA)</v>
          </cell>
          <cell r="B30" t="str">
            <v>KM</v>
          </cell>
          <cell r="C30">
            <v>50</v>
          </cell>
        </row>
        <row r="31">
          <cell r="A31" t="str">
            <v>DERECHOS DE EXPLOTACIÓN MATERIAL PETREO</v>
          </cell>
          <cell r="B31" t="str">
            <v>M3</v>
          </cell>
          <cell r="C31">
            <v>1500</v>
          </cell>
        </row>
        <row r="32">
          <cell r="A32" t="str">
            <v>ESCOLTA Y TRANSPORTE EXPLOSIVOS</v>
          </cell>
          <cell r="B32" t="str">
            <v>$/HORA</v>
          </cell>
          <cell r="C32">
            <v>5000</v>
          </cell>
        </row>
        <row r="33">
          <cell r="A33" t="str">
            <v>Cortadora de pavimento</v>
          </cell>
          <cell r="B33" t="str">
            <v>$/HORA</v>
          </cell>
          <cell r="C33">
            <v>39590</v>
          </cell>
        </row>
        <row r="34">
          <cell r="A34" t="str">
            <v>Derecho y disposición de material de derrumbe</v>
          </cell>
          <cell r="B34" t="str">
            <v>M3</v>
          </cell>
          <cell r="C34">
            <v>500</v>
          </cell>
        </row>
        <row r="35">
          <cell r="A35" t="str">
            <v>Derecho y disposición de material de escombros</v>
          </cell>
          <cell r="B35" t="str">
            <v>M3</v>
          </cell>
          <cell r="C35">
            <v>500</v>
          </cell>
        </row>
        <row r="36">
          <cell r="A36" t="str">
            <v>Derretidora de asfalto (crafco o similar)</v>
          </cell>
          <cell r="B36" t="str">
            <v>$/HORA</v>
          </cell>
          <cell r="C36">
            <v>5244</v>
          </cell>
        </row>
        <row r="37">
          <cell r="A37" t="str">
            <v>Diferencial de 2 ton.</v>
          </cell>
          <cell r="B37" t="str">
            <v>$/HORA</v>
          </cell>
          <cell r="C37">
            <v>2710</v>
          </cell>
        </row>
        <row r="38">
          <cell r="A38" t="str">
            <v>Diferencial de 3 ton</v>
          </cell>
          <cell r="B38" t="str">
            <v>$/HORA</v>
          </cell>
          <cell r="C38">
            <v>3173</v>
          </cell>
        </row>
        <row r="39">
          <cell r="A39" t="str">
            <v>Equipo de control (bandas sonoras reduce velocidad) (Termohigometros, Termómetros, Galgas)</v>
          </cell>
          <cell r="B39" t="str">
            <v>$/HORA</v>
          </cell>
          <cell r="C39">
            <v>2300</v>
          </cell>
        </row>
        <row r="40">
          <cell r="A40" t="str">
            <v>Equipo de oxicorte</v>
          </cell>
          <cell r="B40" t="str">
            <v>$/HORA</v>
          </cell>
          <cell r="C40">
            <v>25000</v>
          </cell>
        </row>
        <row r="41">
          <cell r="A41" t="str">
            <v>Equipo de perforación (TRACKDRILL)</v>
          </cell>
          <cell r="B41" t="str">
            <v>$/HORA</v>
          </cell>
          <cell r="C41">
            <v>112286</v>
          </cell>
        </row>
        <row r="42">
          <cell r="A42" t="str">
            <v>Equipo de pintura (Compresor)</v>
          </cell>
          <cell r="B42" t="str">
            <v>$/HORA</v>
          </cell>
          <cell r="C42">
            <v>4274</v>
          </cell>
        </row>
        <row r="43">
          <cell r="A43" t="str">
            <v>Equipo de soldadura 250 AMP</v>
          </cell>
          <cell r="B43" t="str">
            <v>$/HORA</v>
          </cell>
          <cell r="C43">
            <v>9745</v>
          </cell>
        </row>
        <row r="44">
          <cell r="A44" t="str">
            <v>Equipo de soldadura 400</v>
          </cell>
          <cell r="B44" t="str">
            <v>$/HORA</v>
          </cell>
          <cell r="C44">
            <v>10366</v>
          </cell>
        </row>
        <row r="45">
          <cell r="A45" t="str">
            <v>Equipo de soldadura 600</v>
          </cell>
          <cell r="B45" t="str">
            <v>$/HORA</v>
          </cell>
          <cell r="C45">
            <v>17133</v>
          </cell>
        </row>
        <row r="46">
          <cell r="A46" t="str">
            <v>Equipo de topografía</v>
          </cell>
          <cell r="B46" t="str">
            <v>$/HORA</v>
          </cell>
          <cell r="C46">
            <v>11262</v>
          </cell>
        </row>
        <row r="47">
          <cell r="A47" t="str">
            <v>Equipo de Ultrasonido</v>
          </cell>
          <cell r="B47" t="str">
            <v>$/HORA</v>
          </cell>
          <cell r="C47">
            <v>73080</v>
          </cell>
        </row>
        <row r="48">
          <cell r="A48" t="str">
            <v>Equipo manual aplicador (bandas sonoras reduce velocidad)</v>
          </cell>
          <cell r="B48" t="str">
            <v>$/HORA</v>
          </cell>
          <cell r="C48">
            <v>22750</v>
          </cell>
        </row>
        <row r="49">
          <cell r="A49" t="str">
            <v>Esparcidor de gravilla</v>
          </cell>
          <cell r="B49" t="str">
            <v>$/HORA</v>
          </cell>
          <cell r="C49">
            <v>60000</v>
          </cell>
        </row>
        <row r="50">
          <cell r="A50" t="str">
            <v>Estación</v>
          </cell>
          <cell r="B50" t="str">
            <v>$/HORA</v>
          </cell>
          <cell r="C50">
            <v>12438</v>
          </cell>
        </row>
        <row r="51">
          <cell r="A51" t="str">
            <v>Formaleta metálica (concreto hidraulico)</v>
          </cell>
          <cell r="B51" t="str">
            <v>$/HORA</v>
          </cell>
          <cell r="C51">
            <v>695</v>
          </cell>
        </row>
        <row r="52">
          <cell r="A52" t="str">
            <v>Formaleta metálica (tuberia de concreto reforzado)</v>
          </cell>
          <cell r="B52" t="str">
            <v>$/HORA</v>
          </cell>
          <cell r="C52">
            <v>1134</v>
          </cell>
        </row>
        <row r="53">
          <cell r="A53" t="str">
            <v>Formaleta para camisa de pilote</v>
          </cell>
          <cell r="B53" t="str">
            <v>$/HORA</v>
          </cell>
          <cell r="C53">
            <v>1307</v>
          </cell>
        </row>
        <row r="54">
          <cell r="A54" t="str">
            <v>Fresadora de pavimento</v>
          </cell>
          <cell r="B54" t="str">
            <v>$/HORA</v>
          </cell>
          <cell r="C54">
            <v>703200</v>
          </cell>
        </row>
        <row r="55">
          <cell r="A55" t="str">
            <v>Fresadora y recicladora de pavimento</v>
          </cell>
          <cell r="B55" t="str">
            <v>$/HORA</v>
          </cell>
          <cell r="C55">
            <v>781000</v>
          </cell>
        </row>
        <row r="56">
          <cell r="A56" t="str">
            <v>Gato para tensionamiento</v>
          </cell>
          <cell r="B56" t="str">
            <v>$/HORA</v>
          </cell>
          <cell r="C56">
            <v>13994</v>
          </cell>
        </row>
        <row r="57">
          <cell r="A57" t="str">
            <v>Cicatrizante (para remoción de especies vegetales) (item 201.9)</v>
          </cell>
          <cell r="B57" t="str">
            <v>$/HORA</v>
          </cell>
          <cell r="C57">
            <v>167375</v>
          </cell>
        </row>
        <row r="58">
          <cell r="A58" t="str">
            <v>Grua 10 ton</v>
          </cell>
          <cell r="B58" t="str">
            <v>$/HORA</v>
          </cell>
          <cell r="C58">
            <v>148774</v>
          </cell>
        </row>
        <row r="59">
          <cell r="A59" t="str">
            <v>Grua con torre</v>
          </cell>
          <cell r="B59" t="str">
            <v>$/HORA</v>
          </cell>
          <cell r="C59">
            <v>250000</v>
          </cell>
        </row>
        <row r="60">
          <cell r="A60" t="str">
            <v>GRUA ESPECIAL PARA PRUEBA DE CARGA DE PILOTES PREEXCAVADOS</v>
          </cell>
          <cell r="B60" t="str">
            <v>KG-KM</v>
          </cell>
          <cell r="C60">
            <v>271524</v>
          </cell>
        </row>
        <row r="61">
          <cell r="A61" t="str">
            <v>GRUA ESPECIAL PARA PRUEBA DE CARGA PILOTES PREEXVAVADA</v>
          </cell>
          <cell r="B61" t="str">
            <v>$/HORA</v>
          </cell>
          <cell r="C61">
            <v>272656</v>
          </cell>
        </row>
        <row r="62">
          <cell r="A62" t="str">
            <v>Grua telescópica</v>
          </cell>
          <cell r="B62" t="str">
            <v>$/HORA</v>
          </cell>
          <cell r="C62">
            <v>348000</v>
          </cell>
        </row>
        <row r="63">
          <cell r="A63" t="str">
            <v>Guadañadora</v>
          </cell>
          <cell r="B63" t="str">
            <v>$/HORA</v>
          </cell>
          <cell r="C63">
            <v>5288</v>
          </cell>
        </row>
        <row r="64">
          <cell r="A64" t="str">
            <v>MANOMETRO CABLE DE ACERO PARA BAJAR LA CELDA</v>
          </cell>
          <cell r="B64" t="str">
            <v>$/HORA</v>
          </cell>
          <cell r="C64">
            <v>1672000</v>
          </cell>
        </row>
        <row r="65">
          <cell r="A65" t="str">
            <v>MANOMETRO CABLE DE ACERO PARA BAJAR LA CELDA (PRUEBA DE CARGA PILOTE PREEXCAVADO)</v>
          </cell>
          <cell r="B65" t="str">
            <v>$/HORA</v>
          </cell>
          <cell r="C65">
            <v>1665065</v>
          </cell>
        </row>
        <row r="66">
          <cell r="A66" t="str">
            <v>Maquina térmica pegatachas</v>
          </cell>
          <cell r="B66" t="str">
            <v>$/HORA</v>
          </cell>
          <cell r="C66">
            <v>25838</v>
          </cell>
        </row>
        <row r="67">
          <cell r="A67" t="str">
            <v>Mezcladora de concreto 1 BULTO</v>
          </cell>
          <cell r="B67" t="str">
            <v>$/HORA</v>
          </cell>
          <cell r="C67">
            <v>5967</v>
          </cell>
        </row>
        <row r="68">
          <cell r="A68" t="str">
            <v>Montacargas</v>
          </cell>
          <cell r="B68" t="str">
            <v>$/HORA</v>
          </cell>
          <cell r="C68">
            <v>61345</v>
          </cell>
        </row>
        <row r="69">
          <cell r="A69" t="str">
            <v>Motobomba 4 PULGADAS</v>
          </cell>
          <cell r="B69" t="str">
            <v>$/HORA</v>
          </cell>
          <cell r="C69">
            <v>10136</v>
          </cell>
        </row>
        <row r="70">
          <cell r="A70" t="str">
            <v>Motobomba 6" DIAMETRO DE BOMBEO DE 2M³/SEG.</v>
          </cell>
          <cell r="B70" t="str">
            <v>$/HORA</v>
          </cell>
          <cell r="C70">
            <v>17475</v>
          </cell>
        </row>
        <row r="71">
          <cell r="A71" t="str">
            <v>Motobomba de concreto</v>
          </cell>
          <cell r="B71" t="str">
            <v>$/HORA</v>
          </cell>
          <cell r="C71">
            <v>92769</v>
          </cell>
        </row>
        <row r="72">
          <cell r="A72" t="str">
            <v>Motoniveladora</v>
          </cell>
          <cell r="B72" t="str">
            <v>$/HORA</v>
          </cell>
          <cell r="C72">
            <v>146662</v>
          </cell>
        </row>
        <row r="73">
          <cell r="A73" t="str">
            <v>Motosierra</v>
          </cell>
          <cell r="B73" t="str">
            <v>$/HORA</v>
          </cell>
          <cell r="C73">
            <v>10000</v>
          </cell>
        </row>
        <row r="74">
          <cell r="A74" t="str">
            <v>Pala auxiliar de piloteadora</v>
          </cell>
          <cell r="B74" t="str">
            <v>$/HORA</v>
          </cell>
          <cell r="C74">
            <v>270250</v>
          </cell>
        </row>
        <row r="75">
          <cell r="A75" t="str">
            <v>Pala grua con martillo</v>
          </cell>
          <cell r="B75" t="str">
            <v>$/HORA</v>
          </cell>
          <cell r="C75">
            <v>269604</v>
          </cell>
        </row>
        <row r="76">
          <cell r="A76" t="str">
            <v>Piloteadora</v>
          </cell>
          <cell r="B76" t="str">
            <v>$/HORA</v>
          </cell>
          <cell r="C76">
            <v>387500</v>
          </cell>
        </row>
        <row r="77">
          <cell r="A77" t="str">
            <v>Planta de asfalto en caliente</v>
          </cell>
          <cell r="B77" t="str">
            <v>$/HORA</v>
          </cell>
          <cell r="C77">
            <v>672770</v>
          </cell>
        </row>
        <row r="78">
          <cell r="A78" t="str">
            <v>Planta de asfalto en frio</v>
          </cell>
          <cell r="B78" t="str">
            <v>$/HORA</v>
          </cell>
          <cell r="C78">
            <v>165000</v>
          </cell>
        </row>
        <row r="79">
          <cell r="A79" t="str">
            <v xml:space="preserve">Planta eléctrica </v>
          </cell>
          <cell r="B79" t="str">
            <v>$/HORA</v>
          </cell>
          <cell r="C79">
            <v>13603</v>
          </cell>
        </row>
        <row r="80">
          <cell r="A80" t="str">
            <v>Planta trituradora</v>
          </cell>
          <cell r="B80" t="str">
            <v>$/HORA</v>
          </cell>
          <cell r="C80">
            <v>560000</v>
          </cell>
        </row>
        <row r="81">
          <cell r="A81" t="str">
            <v>Pluma capacidad 100 kg</v>
          </cell>
          <cell r="B81" t="str">
            <v>$/HORA</v>
          </cell>
          <cell r="C81">
            <v>6820</v>
          </cell>
        </row>
        <row r="82">
          <cell r="A82" t="str">
            <v>Pulidora (8500 REV)</v>
          </cell>
          <cell r="B82" t="str">
            <v>$/HORA</v>
          </cell>
          <cell r="C82">
            <v>4153</v>
          </cell>
        </row>
        <row r="83">
          <cell r="A83" t="str">
            <v>Pulvimixer</v>
          </cell>
          <cell r="B83" t="str">
            <v>$/HORA</v>
          </cell>
          <cell r="C83">
            <v>313200</v>
          </cell>
        </row>
        <row r="84">
          <cell r="A84" t="str">
            <v>Recicladora</v>
          </cell>
          <cell r="B84" t="str">
            <v>$/HORA</v>
          </cell>
          <cell r="C84">
            <v>478490</v>
          </cell>
        </row>
        <row r="85">
          <cell r="A85" t="str">
            <v>Regla vibratoria L=3m</v>
          </cell>
          <cell r="B85" t="str">
            <v>$/HORA</v>
          </cell>
          <cell r="C85">
            <v>6960</v>
          </cell>
        </row>
        <row r="86">
          <cell r="A86" t="str">
            <v>Retrocargador</v>
          </cell>
          <cell r="B86" t="str">
            <v>$/HORA</v>
          </cell>
          <cell r="C86">
            <v>100478</v>
          </cell>
        </row>
        <row r="87">
          <cell r="A87" t="str">
            <v>Retroexcavadora 428 doble transmision</v>
          </cell>
          <cell r="B87" t="str">
            <v>$/HORA</v>
          </cell>
          <cell r="C87">
            <v>87702</v>
          </cell>
        </row>
        <row r="88">
          <cell r="A88" t="str">
            <v>Retroexcavadora A25C</v>
          </cell>
          <cell r="B88" t="str">
            <v>$/HORA</v>
          </cell>
        </row>
        <row r="89">
          <cell r="A89" t="str">
            <v>Retroexcavadora CAT 320</v>
          </cell>
          <cell r="B89" t="str">
            <v>$/HORA</v>
          </cell>
          <cell r="C89">
            <v>175087</v>
          </cell>
        </row>
        <row r="90">
          <cell r="A90" t="str">
            <v>Retroexcavadora EX-200 con martillo neumatico</v>
          </cell>
          <cell r="B90" t="str">
            <v>$/HORA</v>
          </cell>
          <cell r="C90">
            <v>285095</v>
          </cell>
        </row>
        <row r="91">
          <cell r="A91" t="str">
            <v>Retroexcavadora EX-200 SOBRE ORUGA</v>
          </cell>
          <cell r="B91" t="str">
            <v>$/HORA</v>
          </cell>
          <cell r="C91">
            <v>157753</v>
          </cell>
        </row>
        <row r="92">
          <cell r="A92" t="str">
            <v>Retroexcavadora sobre llantas JD410</v>
          </cell>
          <cell r="B92" t="str">
            <v>$/HORA</v>
          </cell>
          <cell r="C92">
            <v>86453</v>
          </cell>
        </row>
        <row r="93">
          <cell r="A93" t="str">
            <v>Ruteadora</v>
          </cell>
          <cell r="B93" t="str">
            <v>$/HORA</v>
          </cell>
          <cell r="C93">
            <v>1102</v>
          </cell>
        </row>
        <row r="94">
          <cell r="A94" t="str">
            <v>Taco metálico (puntal) (escamas en concreto)</v>
          </cell>
          <cell r="B94" t="str">
            <v>$/HORA</v>
          </cell>
          <cell r="C94">
            <v>115</v>
          </cell>
        </row>
        <row r="95">
          <cell r="A95" t="str">
            <v>Tarifa de transporte</v>
          </cell>
          <cell r="B95" t="str">
            <v>M³-KM</v>
          </cell>
          <cell r="C95">
            <v>928.36363636363637</v>
          </cell>
        </row>
        <row r="96">
          <cell r="A96" t="str">
            <v>Tarifa de transporte de acero</v>
          </cell>
          <cell r="C96">
            <v>0.55000000000000004</v>
          </cell>
        </row>
        <row r="97">
          <cell r="A97" t="str">
            <v xml:space="preserve">Tarifa de transporte de estructuras metálicas </v>
          </cell>
          <cell r="B97" t="str">
            <v>KG-KM</v>
          </cell>
          <cell r="C97">
            <v>0.77</v>
          </cell>
        </row>
        <row r="98">
          <cell r="A98" t="str">
            <v xml:space="preserve">Tarifa de transporte de estructuras metálicas </v>
          </cell>
          <cell r="C98">
            <v>0.77</v>
          </cell>
        </row>
        <row r="99">
          <cell r="A99" t="str">
            <v>Tarifa de transporte de mezclas parra bacheo</v>
          </cell>
          <cell r="B99" t="str">
            <v>M³-KM</v>
          </cell>
          <cell r="C99">
            <v>1440</v>
          </cell>
        </row>
        <row r="100">
          <cell r="A100" t="str">
            <v xml:space="preserve">Tarifa de Transporte de pilotes </v>
          </cell>
          <cell r="C100">
            <v>292</v>
          </cell>
        </row>
        <row r="101">
          <cell r="A101" t="str">
            <v>Tarifa de transporte estructura metálica en obra</v>
          </cell>
          <cell r="B101" t="str">
            <v>KG-KM</v>
          </cell>
          <cell r="C101">
            <v>1.0779999999999998</v>
          </cell>
        </row>
        <row r="102">
          <cell r="A102" t="str">
            <v>Tarifa de transporte interno para prueba de carga pilotes preexcavados</v>
          </cell>
          <cell r="B102" t="str">
            <v>KG-KM</v>
          </cell>
          <cell r="C102">
            <v>36423</v>
          </cell>
        </row>
        <row r="103">
          <cell r="A103" t="str">
            <v>Tarifa de transporte para agregados de mezclas</v>
          </cell>
          <cell r="B103" t="str">
            <v>M³-KM</v>
          </cell>
          <cell r="C103">
            <v>1103</v>
          </cell>
        </row>
        <row r="104">
          <cell r="A104" t="str">
            <v>Terminadora de asfalto</v>
          </cell>
          <cell r="B104" t="str">
            <v>$/HORA</v>
          </cell>
          <cell r="C104">
            <v>156076</v>
          </cell>
        </row>
        <row r="105">
          <cell r="A105" t="str">
            <v>Vehiculo delineador</v>
          </cell>
          <cell r="B105" t="str">
            <v>$/HORA</v>
          </cell>
          <cell r="C105">
            <v>62049</v>
          </cell>
        </row>
        <row r="106">
          <cell r="A106" t="str">
            <v>Vibrador de concreto</v>
          </cell>
          <cell r="B106" t="str">
            <v>$/HORA</v>
          </cell>
          <cell r="C106">
            <v>5815</v>
          </cell>
        </row>
        <row r="107">
          <cell r="A107" t="str">
            <v>Vibrocompactador  (15 TON)</v>
          </cell>
          <cell r="B107" t="str">
            <v>$/HORA</v>
          </cell>
          <cell r="C107">
            <v>106085</v>
          </cell>
        </row>
        <row r="108">
          <cell r="A108" t="str">
            <v>Vibrocompactador tandem(DD110HF)</v>
          </cell>
          <cell r="B108" t="str">
            <v>$/HORA</v>
          </cell>
          <cell r="C108">
            <v>133614</v>
          </cell>
        </row>
        <row r="109">
          <cell r="A109" t="str">
            <v>Volqueta 6 m3</v>
          </cell>
          <cell r="B109" t="str">
            <v>$/HORA</v>
          </cell>
          <cell r="C109">
            <v>61272</v>
          </cell>
        </row>
        <row r="110">
          <cell r="A110" t="str">
            <v>EQUIPOS DE MEDICION - PDA-(Deformímetros eléctricos, mecánicos, Celdas de carga, etc.), INCLUYE ANDAMIAJES Y TRANSPORTE. SE TOMAN TRES (3) REGISTROS</v>
          </cell>
          <cell r="C110">
            <v>10939556</v>
          </cell>
        </row>
        <row r="181">
          <cell r="A181" t="str">
            <v xml:space="preserve">Nutrientes (para remoción de especies vegetales) (dap, triple 15, urea o similar) (item 201.9) </v>
          </cell>
        </row>
        <row r="183">
          <cell r="A183" t="str">
            <v xml:space="preserve">Nutrientes (para remoción de especies vegetales) (dap, triple 15, urea o similar) (item 201.9)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sheetName val="OBLIG CCP"/>
      <sheetName val="CI"/>
      <sheetName val="C Indirecto CCP"/>
      <sheetName val="Directos"/>
      <sheetName val="Causación"/>
      <sheetName val="Form. Pago"/>
      <sheetName val="P&amp;G Proyectado"/>
      <sheetName val="P&amp;G"/>
      <sheetName val="BG"/>
      <sheetName val="Nomina"/>
      <sheetName val=" Insumos Manizales"/>
      <sheetName val=" Insumos Mariquita"/>
      <sheetName val="Ponderación costos"/>
      <sheetName val="Ponderados"/>
      <sheetName val="Explanaciones"/>
      <sheetName val="Bases, Subbases"/>
      <sheetName val="Pav. Asfalticos"/>
      <sheetName val="Pav. Concreto"/>
      <sheetName val="Estruc. Drenajes"/>
      <sheetName val="Señalización"/>
      <sheetName val="Obras Varias"/>
      <sheetName val="Tptes"/>
      <sheetName val="Caja"/>
      <sheetName val="Hoja1"/>
      <sheetName val="personal CCP"/>
    </sheetNames>
    <sheetDataSet>
      <sheetData sheetId="0"/>
      <sheetData sheetId="1"/>
      <sheetData sheetId="2"/>
      <sheetData sheetId="3"/>
      <sheetData sheetId="4"/>
      <sheetData sheetId="5"/>
      <sheetData sheetId="6"/>
      <sheetData sheetId="7"/>
      <sheetData sheetId="8"/>
      <sheetData sheetId="9"/>
      <sheetData sheetId="10"/>
      <sheetData sheetId="11">
        <row r="5">
          <cell r="C5" t="str">
            <v>ASPERSOR MANUAL</v>
          </cell>
        </row>
        <row r="6">
          <cell r="C6" t="str">
            <v>BARREDORA MECANICA DE CEPILLO</v>
          </cell>
        </row>
        <row r="7">
          <cell r="C7" t="str">
            <v>BOMBA DE COLOCACION DE CONCRETO</v>
          </cell>
        </row>
        <row r="8">
          <cell r="C8" t="str">
            <v>BOMBA DE INYECCION</v>
          </cell>
        </row>
        <row r="9">
          <cell r="C9" t="str">
            <v>BOMBA GATO DE TENSIONAMIENTO</v>
          </cell>
        </row>
        <row r="10">
          <cell r="C10" t="str">
            <v>BULLDOZER TIPO D6 O EQUIVALENTE</v>
          </cell>
        </row>
        <row r="11">
          <cell r="C11" t="str">
            <v>CAMA BAJA</v>
          </cell>
        </row>
        <row r="12">
          <cell r="C12" t="str">
            <v>CAMION</v>
          </cell>
        </row>
        <row r="13">
          <cell r="C13" t="str">
            <v>CAMION HORMIGONERO</v>
          </cell>
        </row>
        <row r="14">
          <cell r="C14" t="str">
            <v xml:space="preserve">CAMIONETA </v>
          </cell>
        </row>
        <row r="15">
          <cell r="C15" t="str">
            <v xml:space="preserve">CARGADOR </v>
          </cell>
        </row>
        <row r="16">
          <cell r="C16" t="str">
            <v>CARGADOR CAT 966</v>
          </cell>
        </row>
        <row r="17">
          <cell r="C17" t="str">
            <v>CARROTANQUE DE AGUA 1000 LITROS</v>
          </cell>
        </row>
        <row r="18">
          <cell r="C18" t="str">
            <v>CARROTANQUE IRRIGADOR DE ASFALTO</v>
          </cell>
        </row>
        <row r="19">
          <cell r="C19" t="str">
            <v>CENTRAL DE FABRICACIÓN DE CONCRETOS</v>
          </cell>
        </row>
        <row r="20">
          <cell r="C20" t="str">
            <v>CIZALLA</v>
          </cell>
        </row>
        <row r="21">
          <cell r="C21" t="str">
            <v>COMPACTADOR MANUAL (BOMAG)</v>
          </cell>
        </row>
        <row r="22">
          <cell r="C22" t="str">
            <v xml:space="preserve">COMPACTADOR MANUAL VIBRATORIO </v>
          </cell>
        </row>
        <row r="23">
          <cell r="C23" t="str">
            <v>COMPACTADOR NEUMATICO HAM GRW-15</v>
          </cell>
        </row>
        <row r="24">
          <cell r="C24" t="str">
            <v>COMPACTADOR TANDEM CAT CB-434</v>
          </cell>
        </row>
        <row r="25">
          <cell r="C25" t="str">
            <v>COMPRESOR 125 PIES3 CON MARTILLO</v>
          </cell>
        </row>
        <row r="26">
          <cell r="C26" t="str">
            <v>COMPRESOR BARRIDO Y SOPLADO</v>
          </cell>
        </row>
        <row r="27">
          <cell r="C27" t="str">
            <v>CORTADORA DE PAVIMENTO</v>
          </cell>
        </row>
        <row r="28">
          <cell r="C28" t="str">
            <v>DISCO DE CORTE</v>
          </cell>
        </row>
        <row r="29">
          <cell r="C29" t="str">
            <v>ENTIBADO EN MADERA</v>
          </cell>
        </row>
        <row r="30">
          <cell r="C30" t="str">
            <v>EQUIPO DE INYECCION DE LECHADA</v>
          </cell>
        </row>
        <row r="31">
          <cell r="C31" t="str">
            <v>EQUIPO DE OXICORTE</v>
          </cell>
        </row>
        <row r="32">
          <cell r="C32" t="str">
            <v>EQUIPO DE PERFORACION HIDRONEUMATICO</v>
          </cell>
        </row>
        <row r="33">
          <cell r="C33" t="str">
            <v>EQUIPO DE PERFORACION TRACKDRILL</v>
          </cell>
        </row>
        <row r="34">
          <cell r="C34" t="str">
            <v>EQUIPO DE SOLDADURA 250 AMP</v>
          </cell>
        </row>
        <row r="35">
          <cell r="C35" t="str">
            <v>EQUIPO DE TENSIONAMIENTO</v>
          </cell>
        </row>
        <row r="36">
          <cell r="C36" t="str">
            <v>EQUIPO PARA PINTURA ( COMPRESOR )</v>
          </cell>
        </row>
        <row r="37">
          <cell r="C37" t="str">
            <v>EXCAVACION Y MANEJO DE LODOS</v>
          </cell>
        </row>
        <row r="38">
          <cell r="C38" t="str">
            <v xml:space="preserve">FORMALETA  </v>
          </cell>
        </row>
        <row r="39">
          <cell r="C39" t="str">
            <v>FORMALETA METALICA</v>
          </cell>
        </row>
        <row r="40">
          <cell r="C40" t="str">
            <v>FRESADORA</v>
          </cell>
        </row>
        <row r="41">
          <cell r="C41" t="str">
            <v>GATO PARA TENSIONAMIENTO</v>
          </cell>
        </row>
        <row r="42">
          <cell r="C42" t="str">
            <v>GUADAÑADORA</v>
          </cell>
        </row>
        <row r="43">
          <cell r="C43" t="str">
            <v>HERRAMIENTA MENOR</v>
          </cell>
        </row>
        <row r="44">
          <cell r="C44" t="str">
            <v>MAQUINA TERMICA (pegatachas)</v>
          </cell>
        </row>
        <row r="45">
          <cell r="C45" t="str">
            <v>MEZCLADORA DE CONCRETO TROMPO</v>
          </cell>
        </row>
        <row r="46">
          <cell r="C46" t="str">
            <v>MINICARGADOR CON MARTILLO</v>
          </cell>
        </row>
        <row r="47">
          <cell r="C47" t="str">
            <v>MINICARGADORO CAT 185</v>
          </cell>
        </row>
        <row r="48">
          <cell r="C48" t="str">
            <v>MOTOBOMBA 4"</v>
          </cell>
        </row>
        <row r="49">
          <cell r="C49" t="str">
            <v>MOTONIVELADORA CAT 120M</v>
          </cell>
        </row>
        <row r="50">
          <cell r="C50" t="str">
            <v>MOTONIVELADORA DE 120HP</v>
          </cell>
        </row>
        <row r="51">
          <cell r="C51" t="str">
            <v>MOTOSIERRA</v>
          </cell>
        </row>
        <row r="52">
          <cell r="C52" t="str">
            <v>OBRA FALSA</v>
          </cell>
        </row>
        <row r="53">
          <cell r="C53" t="str">
            <v>PLANTA ELECTRICA 250W</v>
          </cell>
        </row>
        <row r="54">
          <cell r="C54" t="str">
            <v>PULIDORA ( 8.500 REV. )</v>
          </cell>
        </row>
        <row r="55">
          <cell r="C55" t="str">
            <v>RECICLADORA</v>
          </cell>
        </row>
        <row r="56">
          <cell r="C56" t="str">
            <v>REGLA VIBRATORIA</v>
          </cell>
        </row>
        <row r="57">
          <cell r="C57" t="str">
            <v>RETROCARGADOR CAT-416</v>
          </cell>
        </row>
        <row r="58">
          <cell r="C58" t="str">
            <v>RETROCARGADOR CAT-416 CON MARTILLO</v>
          </cell>
        </row>
        <row r="59">
          <cell r="C59" t="str">
            <v xml:space="preserve">RETROEXCAVADORA 330 </v>
          </cell>
        </row>
        <row r="60">
          <cell r="C60" t="str">
            <v>RETROEXCAVADORA 330 Con Martillo</v>
          </cell>
        </row>
        <row r="61">
          <cell r="C61" t="str">
            <v>RUTEADORA</v>
          </cell>
        </row>
        <row r="62">
          <cell r="C62" t="str">
            <v>TERMINADORA CAT 120M</v>
          </cell>
        </row>
        <row r="63">
          <cell r="C63" t="str">
            <v>VEHICULO DELINEADOR</v>
          </cell>
        </row>
        <row r="64">
          <cell r="C64" t="str">
            <v>VIBRADOR DE CONCRETO</v>
          </cell>
        </row>
        <row r="65">
          <cell r="C65" t="str">
            <v>VIBROCOMPACTADOR INGERSOLL RAND</v>
          </cell>
        </row>
        <row r="68">
          <cell r="C68" t="str">
            <v>ACERO CANASTILLA</v>
          </cell>
        </row>
        <row r="69">
          <cell r="C69" t="str">
            <v>ACERO DE REFUERZO FY= 420 MPA</v>
          </cell>
        </row>
        <row r="70">
          <cell r="C70" t="str">
            <v>ACERO ESTRUCTURAL A36</v>
          </cell>
        </row>
        <row r="71">
          <cell r="C71" t="str">
            <v>ADITIVO ACELERANTE</v>
          </cell>
        </row>
        <row r="72">
          <cell r="C72" t="str">
            <v>AGUA</v>
          </cell>
        </row>
        <row r="73">
          <cell r="C73" t="str">
            <v>AGUA</v>
          </cell>
        </row>
        <row r="74">
          <cell r="C74" t="str">
            <v>ALAMBRE DE AMARRE</v>
          </cell>
        </row>
        <row r="75">
          <cell r="C75" t="str">
            <v>ALAMBRE DE PUAS</v>
          </cell>
        </row>
        <row r="76">
          <cell r="C76" t="str">
            <v>ALAMBRE GALVANIZADO NO.14</v>
          </cell>
        </row>
        <row r="77">
          <cell r="C77" t="str">
            <v>ALAMBRE NEGRO PARA AMARRE</v>
          </cell>
        </row>
        <row r="78">
          <cell r="C78" t="str">
            <v>ANCLAJES PARA TENSIONAMIENTO (CUÑAS)</v>
          </cell>
        </row>
        <row r="79">
          <cell r="C79" t="str">
            <v>ANTISOL</v>
          </cell>
        </row>
        <row r="80">
          <cell r="C80" t="str">
            <v xml:space="preserve">ARENA DE RIO </v>
          </cell>
        </row>
        <row r="81">
          <cell r="C81" t="str">
            <v>ASFALTO 60-70 MCD-1 ( APU NUEVO)</v>
          </cell>
        </row>
        <row r="82">
          <cell r="C82" t="str">
            <v>BARRAS DE TRANSFERENCIA DE CARGA (45 CM, 1")</v>
          </cell>
        </row>
        <row r="83">
          <cell r="C83" t="str">
            <v>BARRAS DE UNION 1/2"</v>
          </cell>
        </row>
        <row r="84">
          <cell r="C84" t="str">
            <v>BARRILETES (3)</v>
          </cell>
        </row>
        <row r="85">
          <cell r="C85" t="str">
            <v>CAPTAFARO (INC. TUERCA,GUASA|,ARANDELA Y PEGANTE)</v>
          </cell>
        </row>
        <row r="86">
          <cell r="C86" t="str">
            <v>CEMENTO (1 BULTO POR METRO LÍNEAL)</v>
          </cell>
        </row>
        <row r="87">
          <cell r="C87" t="str">
            <v>CEMENTO ASFALTICO  MCD-2</v>
          </cell>
        </row>
        <row r="88">
          <cell r="C88" t="str">
            <v>CEMENTO ASFALTICO 60-70</v>
          </cell>
        </row>
        <row r="89">
          <cell r="C89" t="str">
            <v>CEMENTO PORTLAND</v>
          </cell>
        </row>
        <row r="90">
          <cell r="C90" t="str">
            <v>CESPEDONES</v>
          </cell>
        </row>
        <row r="91">
          <cell r="C91" t="str">
            <v>CONCRETO CLASE F MANIZALES</v>
          </cell>
        </row>
        <row r="92">
          <cell r="C92" t="str">
            <v>CONCRETO CLASE F K38</v>
          </cell>
        </row>
        <row r="93">
          <cell r="C93" t="str">
            <v>CONCRETO CLASE F K59</v>
          </cell>
        </row>
        <row r="94">
          <cell r="C94" t="str">
            <v>CONCRETO 21 MPA PRODUCIDO POR ARGOS CON IVA</v>
          </cell>
        </row>
        <row r="95">
          <cell r="C95" t="str">
            <v>CONCRETO 24 MPA PRODUCIDO POR ARGOS BOMBEABLE CON IVA</v>
          </cell>
        </row>
        <row r="96">
          <cell r="C96" t="str">
            <v>CONCRETO 27 MPA POR ARGOS BOMBEABLE CON IVA</v>
          </cell>
        </row>
        <row r="97">
          <cell r="C97" t="str">
            <v>CONCRETO 31 MPAPRODUCIDO POR ARGOS BOMBEABLE CON IVA</v>
          </cell>
        </row>
        <row r="98">
          <cell r="C98" t="str">
            <v>CONCRETO 21 MPA PRODUCIDO POR ARGOS CON IVA CCP MANIZALES</v>
          </cell>
        </row>
        <row r="99">
          <cell r="C99" t="str">
            <v>CONCRETO 28 MPA PRODUCIDO POR ARGOS BOMBEABLE CON IVA CCP MANIZALES</v>
          </cell>
        </row>
        <row r="100">
          <cell r="C100" t="str">
            <v>CONCRETO 32 MPA POR ARGOS BOMBEABLE CON IVA CCP MANIZALES</v>
          </cell>
        </row>
        <row r="101">
          <cell r="C101" t="str">
            <v>CONCRETO 35 MPAPRODUCIDO POR ARGOS BOMBEABLE CON IVA CCP MANIZALES</v>
          </cell>
        </row>
        <row r="102">
          <cell r="C102" t="str">
            <v>CONCRETO 21 MPA PRODUCIDO POR ARGOS CON IVA CCP K38</v>
          </cell>
        </row>
        <row r="103">
          <cell r="C103" t="str">
            <v>CONCRETO 28 MPA PRODUCIDO POR ARGOS BOMBEABLE CON IVA CCP K38</v>
          </cell>
        </row>
        <row r="104">
          <cell r="C104" t="str">
            <v>CONCRETO 32 MPA POR ARGOS BOMBEABLE CON IVA CCP K38</v>
          </cell>
        </row>
        <row r="105">
          <cell r="C105" t="str">
            <v>CONCRETO 35 MPAPRODUCIDO POR ARGOS BOMBEABLE CON IVA CCP K38</v>
          </cell>
        </row>
        <row r="106">
          <cell r="C106" t="str">
            <v>CONCRETO 21 MPA PRODUCIDO POR ARGOS CON IVA CCP K51</v>
          </cell>
        </row>
        <row r="107">
          <cell r="C107" t="str">
            <v>CONCRETO 28 MPA PRODUCIDO POR ARGOS BOMBEABLE CON IVA CCP K51</v>
          </cell>
        </row>
        <row r="108">
          <cell r="C108" t="str">
            <v>CONCRETO 32 MPA POR ARGOS BOMBEABLE CON IVA CCP K51</v>
          </cell>
        </row>
        <row r="109">
          <cell r="C109" t="str">
            <v>CONCRETO 35 MPAPRODUCIDO POR ARGOS BOMBEABLE CON IVA CCP K51</v>
          </cell>
        </row>
        <row r="110">
          <cell r="C110" t="str">
            <v>CONCRETO MR 45 PRODUCIDO POR ARGOS CON IVA</v>
          </cell>
        </row>
        <row r="111">
          <cell r="C111" t="str">
            <v>CONCRETO PREPARADO EN OBRA 14 MPA</v>
          </cell>
        </row>
        <row r="112">
          <cell r="C112" t="str">
            <v>CONCRETO PREPARADO EN OBRA 21 MPA</v>
          </cell>
        </row>
        <row r="113">
          <cell r="C113" t="str">
            <v>CONCRETO PREPARADO EN OBRA 28 MPA</v>
          </cell>
        </row>
        <row r="114">
          <cell r="C114" t="str">
            <v>CONCRETO PREPARADO EN OBRA 32 MPA</v>
          </cell>
        </row>
        <row r="115">
          <cell r="C115" t="str">
            <v>CONCRETO PREPARADO EN OBRA 35 MPA</v>
          </cell>
        </row>
        <row r="116">
          <cell r="C116" t="str">
            <v>CORDÓN DE POLIPROPILENO</v>
          </cell>
        </row>
        <row r="117">
          <cell r="C117" t="str">
            <v>CORDON DETONANTE</v>
          </cell>
        </row>
        <row r="118">
          <cell r="C118" t="str">
            <v>CUÑAS (3)</v>
          </cell>
        </row>
        <row r="119">
          <cell r="C119" t="str">
            <v>DEFENSAS METALICAS</v>
          </cell>
        </row>
        <row r="120">
          <cell r="C120" t="str">
            <v>DISOLVENTE (3%) TINER</v>
          </cell>
        </row>
        <row r="121">
          <cell r="C121" t="str">
            <v>DISOLVENTE PARA PINTURA AJUSTADOR ( TINER )</v>
          </cell>
        </row>
        <row r="122">
          <cell r="C122" t="str">
            <v>DUCTOS PARA TENSIONAMIENTO</v>
          </cell>
        </row>
        <row r="123">
          <cell r="C123" t="str">
            <v>EMULSION ASFALTICA CRL-1</v>
          </cell>
        </row>
        <row r="124">
          <cell r="C124" t="str">
            <v xml:space="preserve">ESCOLTA Y TRANSPORTE </v>
          </cell>
        </row>
        <row r="125">
          <cell r="C125" t="str">
            <v>ESFERAS REFLECTIVAS</v>
          </cell>
        </row>
        <row r="126">
          <cell r="C126" t="str">
            <v>ESTACAS, PINTURA, TACHUELAS, HILO</v>
          </cell>
        </row>
        <row r="127">
          <cell r="C127" t="str">
            <v>EXPLOSIVOS 75%</v>
          </cell>
        </row>
        <row r="128">
          <cell r="C128" t="str">
            <v>FIJADOR O AGLOMERANTE</v>
          </cell>
        </row>
        <row r="129">
          <cell r="C129" t="str">
            <v>FORMALETA</v>
          </cell>
        </row>
        <row r="130">
          <cell r="C130" t="str">
            <v xml:space="preserve">FORMALETA C </v>
          </cell>
        </row>
        <row r="131">
          <cell r="C131" t="str">
            <v xml:space="preserve">FORMALETA G </v>
          </cell>
        </row>
        <row r="132">
          <cell r="C132" t="str">
            <v>FORMALETA GAVIONES</v>
          </cell>
        </row>
        <row r="133">
          <cell r="C133" t="str">
            <v>FORMALETA PARA JUNTAS</v>
          </cell>
        </row>
        <row r="134">
          <cell r="C134" t="str">
            <v>FRESADO DE PAVIMENTO INCLUYE PUNTAS</v>
          </cell>
        </row>
        <row r="135">
          <cell r="C135" t="str">
            <v>FULMINANTES</v>
          </cell>
        </row>
        <row r="136">
          <cell r="C136" t="str">
            <v>GEODREN CON TUBERIA CIRCULAR D=100MM</v>
          </cell>
        </row>
        <row r="137">
          <cell r="C137" t="str">
            <v>GEOMALLA</v>
          </cell>
        </row>
        <row r="138">
          <cell r="C138" t="str">
            <v xml:space="preserve">GEOTEXTIL </v>
          </cell>
        </row>
        <row r="139">
          <cell r="C139" t="str">
            <v>GEOTEXTIL TEJIDO</v>
          </cell>
        </row>
        <row r="140">
          <cell r="C140" t="str">
            <v>GRAPAS</v>
          </cell>
        </row>
        <row r="141">
          <cell r="C141" t="str">
            <v>INCREMENTO POR MONTAJE BASE</v>
          </cell>
        </row>
        <row r="142">
          <cell r="C142" t="str">
            <v>INCREMENTO POR MONTAJE MDC</v>
          </cell>
        </row>
        <row r="143">
          <cell r="C143" t="str">
            <v>INCREMENTO POR MONTAJE SUBBASE</v>
          </cell>
        </row>
        <row r="144">
          <cell r="C144" t="str">
            <v>LECHADA PARA DUCTOS</v>
          </cell>
        </row>
        <row r="145">
          <cell r="C145" t="str">
            <v>MACHÓN DE ANCLAJE (30X30X20 CM) EN</v>
          </cell>
        </row>
        <row r="146">
          <cell r="C146" t="str">
            <v>MALLA PARA GAVION</v>
          </cell>
        </row>
        <row r="147">
          <cell r="C147" t="str">
            <v>MANGUERA DE POLIETILENO DE 1/2" PARA ZONA LIBRE</v>
          </cell>
        </row>
        <row r="148">
          <cell r="C148" t="str">
            <v>MATERIAL DE COBERTURA</v>
          </cell>
        </row>
        <row r="149">
          <cell r="C149" t="str">
            <v>MATERIAL PARA SELLO DE FISURAS (POLIVIT TIPO iii)</v>
          </cell>
        </row>
        <row r="150">
          <cell r="C150" t="str">
            <v>MECHA LENTA</v>
          </cell>
        </row>
        <row r="151">
          <cell r="C151" t="str">
            <v>NEUMÁTICOS PARA MANGUITOS</v>
          </cell>
        </row>
        <row r="152">
          <cell r="C152" t="str">
            <v>PIEDRA PARA CONCRETO CICLOPEO (PIEDRA RAJON O CANTO RODADO)</v>
          </cell>
        </row>
        <row r="153">
          <cell r="C153" t="str">
            <v>PIEDRA PARA GAVION</v>
          </cell>
        </row>
        <row r="154">
          <cell r="C154" t="str">
            <v>PINTURA ACRILICA PURA PARA TRAFICO</v>
          </cell>
        </row>
        <row r="155">
          <cell r="C155" t="str">
            <v>PINTURA ACRILICA, ESMALTE O SIMILAR</v>
          </cell>
        </row>
        <row r="156">
          <cell r="C156" t="str">
            <v>PINTURA ANTICORROSIVA</v>
          </cell>
        </row>
        <row r="157">
          <cell r="C157" t="str">
            <v>PLATINAS DE APOYO 20X20X3/4"</v>
          </cell>
        </row>
        <row r="158">
          <cell r="C158" t="str">
            <v>POSTE DE CONCRETO</v>
          </cell>
        </row>
        <row r="159">
          <cell r="C159" t="str">
            <v>POSTE DE KILOMETRAJE</v>
          </cell>
        </row>
        <row r="160">
          <cell r="C160" t="str">
            <v>POSTE DE MADERA</v>
          </cell>
        </row>
        <row r="161">
          <cell r="C161" t="str">
            <v>RECICLADO DE PAVIMENTO</v>
          </cell>
        </row>
        <row r="162">
          <cell r="C162" t="str">
            <v>RESINA TERMOPLASTICA (PEGANTE EPOXICO)</v>
          </cell>
        </row>
        <row r="163">
          <cell r="C163" t="str">
            <v>RETENEDORDE AGUA</v>
          </cell>
        </row>
        <row r="164">
          <cell r="C164" t="str">
            <v>SECCION FINAL</v>
          </cell>
        </row>
        <row r="165">
          <cell r="C165" t="str">
            <v>SELLO DE SILICONA O POLIURETANO</v>
          </cell>
        </row>
        <row r="166">
          <cell r="C166" t="str">
            <v>SEMILLA</v>
          </cell>
        </row>
        <row r="167">
          <cell r="C167" t="str">
            <v>SEPARADORES</v>
          </cell>
        </row>
        <row r="168">
          <cell r="C168" t="str">
            <v>SERVICIO DE BOMBA CON IVA</v>
          </cell>
        </row>
        <row r="169">
          <cell r="C169" t="str">
            <v>SERVIDUMBRE</v>
          </cell>
        </row>
        <row r="170">
          <cell r="C170" t="str">
            <v>SOLDADURA 6013 DE 1/8</v>
          </cell>
        </row>
        <row r="171">
          <cell r="C171" t="str">
            <v>SUPERPLASTIFICANTE</v>
          </cell>
        </row>
        <row r="172">
          <cell r="C172" t="str">
            <v>SUPERPLASTIFICANTE</v>
          </cell>
        </row>
        <row r="173">
          <cell r="C173" t="str">
            <v>TABLERO EN LAMINA GALVANIZADA DE 75CM*75CM, CALIBRE 16 REFLECTIVO TIPO 1 INCLUYE POSTE EN ANGULO DE 2*2*1/14 DE 3,5M</v>
          </cell>
        </row>
        <row r="174">
          <cell r="C174" t="str">
            <v>TABLERO EN LAMINA GALVANIZADA DE 75CM*75CM, CALIBRE 16, REFLECTIVO TIPO 1 Y POSTE EN ANGULO DE 2" * 2" * 1/4" DE 3,5M</v>
          </cell>
        </row>
        <row r="175">
          <cell r="C175" t="str">
            <v>TACHA REFLECTIVA</v>
          </cell>
        </row>
        <row r="176">
          <cell r="C176" t="str">
            <v>TIERRA NEGRA ABONADA</v>
          </cell>
        </row>
        <row r="177">
          <cell r="C177" t="str">
            <v>TIERRA ORGANICA DE YALI</v>
          </cell>
        </row>
        <row r="178">
          <cell r="C178" t="str">
            <v>TORÓN DE TENSIONAMIENTO DE 1/2" O 5/8"</v>
          </cell>
        </row>
        <row r="179">
          <cell r="C179" t="str">
            <v>TORONES DE 1/2" GRADO 270</v>
          </cell>
        </row>
        <row r="180">
          <cell r="C180" t="str">
            <v>TRITURACIÓN DE MATERIAL A TODO COSTO</v>
          </cell>
        </row>
        <row r="181">
          <cell r="C181" t="str">
            <v>TROMPETAS DE 12 TORONES</v>
          </cell>
        </row>
        <row r="182">
          <cell r="C182" t="str">
            <v>TUBERIA Ø 4" TIPO PESADO, E=2.00 MM</v>
          </cell>
        </row>
        <row r="183">
          <cell r="C183" t="str">
            <v>TUBERÍA PVC DE 1" RDE 21</v>
          </cell>
        </row>
        <row r="184">
          <cell r="C184" t="str">
            <v>TUBO DE CONCRETO REFORZADO D=900 MM</v>
          </cell>
        </row>
        <row r="185">
          <cell r="C185" t="str">
            <v>UNION PARA TUBERIA DE DRENAJE 4" PEAD</v>
          </cell>
        </row>
        <row r="186">
          <cell r="C186" t="str">
            <v>AGREGADOS GRUESOS</v>
          </cell>
        </row>
        <row r="187">
          <cell r="C187" t="str">
            <v>AGREGADOS PROCESADOS</v>
          </cell>
        </row>
        <row r="188">
          <cell r="C188" t="str">
            <v>ARENA PARA MEZCLA ASFALTICA</v>
          </cell>
        </row>
        <row r="189">
          <cell r="C189" t="str">
            <v>ARENA PRODUCIDA EN CENTRO DE PRODUCCIÓN</v>
          </cell>
        </row>
        <row r="190">
          <cell r="C190" t="str">
            <v>COSTO DE OPERACIÓN PARA MEZCLA ASFALTICA</v>
          </cell>
        </row>
        <row r="191">
          <cell r="C191" t="str">
            <v>FILLER PARA MEZCLA ASFALTICA</v>
          </cell>
        </row>
        <row r="192">
          <cell r="C192" t="str">
            <v>INCREMENTO POR MONTAJE BASE</v>
          </cell>
        </row>
        <row r="193">
          <cell r="C193" t="str">
            <v>INCREMENTO POR MONTAJE MDC</v>
          </cell>
        </row>
        <row r="194">
          <cell r="C194" t="str">
            <v>INCREMENTO POR MONTAJE SUBBASE</v>
          </cell>
        </row>
        <row r="195">
          <cell r="C195" t="str">
            <v>MATERIAL CLASIFICADO PARA FILTROS</v>
          </cell>
        </row>
        <row r="196">
          <cell r="C196" t="str">
            <v>MATERIAL CLASIFICADO TAMAÑO MAXIMO 1"1/2 ART 320-07 INV</v>
          </cell>
        </row>
        <row r="197">
          <cell r="C197" t="str">
            <v>MATERIAL CLASIFICADO TAMAÑO MAXIMO 1"1/2 ART 330-07 INV</v>
          </cell>
        </row>
        <row r="198">
          <cell r="C198" t="str">
            <v>MATERIAL DE AFIRMADO</v>
          </cell>
        </row>
        <row r="199">
          <cell r="C199" t="str">
            <v>MATERIAL DE BASE PROCESADO EN PLANTA</v>
          </cell>
        </row>
        <row r="200">
          <cell r="C200" t="str">
            <v>MATERIAL DE COBERTURA</v>
          </cell>
        </row>
        <row r="201">
          <cell r="C201" t="str">
            <v>MATERIAL DE COBERTURA (MATERIAL TIPO SUBBASE GRANULAR)</v>
          </cell>
        </row>
        <row r="202">
          <cell r="C202" t="str">
            <v>MATERIAL DE SUBBASE PRODUCIDO EN PLANTA</v>
          </cell>
        </row>
        <row r="203">
          <cell r="C203" t="str">
            <v>MATERIAL MEZCLA DENSA  MDC -1 GRODCO</v>
          </cell>
        </row>
        <row r="204">
          <cell r="C204" t="str">
            <v>MATERIAL MEZCLA DENSA  MDC -2 GRODCO</v>
          </cell>
        </row>
        <row r="205">
          <cell r="C205" t="str">
            <v>MATERIAL MEZCLA DENSA  MDC -1</v>
          </cell>
        </row>
        <row r="206">
          <cell r="C206" t="str">
            <v>MATERIAL MEZCLA DENSA  MDC -1 SIN CONCRETOS ASFALTICO</v>
          </cell>
        </row>
        <row r="207">
          <cell r="C207" t="str">
            <v>MATERIAL MEZCLA DENSA  MDC -2</v>
          </cell>
        </row>
        <row r="208">
          <cell r="C208" t="str">
            <v>MATERIAL SELECCIONADO PARA RELLENO</v>
          </cell>
        </row>
        <row r="209">
          <cell r="C209" t="str">
            <v>MATERIAL TRITURADO ART 330-07 INV</v>
          </cell>
        </row>
        <row r="210">
          <cell r="C210" t="str">
            <v>MATERIAL TRITURADO PARA FILTROS</v>
          </cell>
        </row>
        <row r="211">
          <cell r="C211" t="str">
            <v>MATERIAL TRITURADO PARA FILTROS</v>
          </cell>
        </row>
        <row r="212">
          <cell r="C212" t="str">
            <v>MEZCLA DENSA  MDC -2</v>
          </cell>
        </row>
        <row r="213">
          <cell r="C213" t="str">
            <v>MEZCLA DENSA EN CALIENTE</v>
          </cell>
        </row>
        <row r="214">
          <cell r="C214" t="str">
            <v>PIEDRA PARA CONCRETO CICLOPEO (PIEDRA RAJON O CANTO RODADO)</v>
          </cell>
        </row>
        <row r="215">
          <cell r="C215" t="str">
            <v>PIEDRA PARA CONCRETO CICLOPEO (PIEDRA RAJÓN Ó CANTO RODADO)</v>
          </cell>
        </row>
        <row r="216">
          <cell r="C216" t="str">
            <v>PIEDRA PARA GAVION</v>
          </cell>
        </row>
        <row r="217">
          <cell r="C217" t="str">
            <v>PIEDRA PARA GAVIONES</v>
          </cell>
        </row>
        <row r="218">
          <cell r="C218" t="str">
            <v>PRODUCCIÓN DE MEZCLA ASFALTICA</v>
          </cell>
        </row>
        <row r="221">
          <cell r="C221" t="str">
            <v>MATERIAL DESMONTADO A MAX 20 km</v>
          </cell>
        </row>
        <row r="222">
          <cell r="C222" t="str">
            <v>TRANSPORTE DE MATERIALES BASE, SUBBASE, TRITURADOS DESDE CANTERA CASCARERO</v>
          </cell>
        </row>
        <row r="223">
          <cell r="C223" t="str">
            <v>TRANSPORTE DE MATERIALES CRUDO HACIA EL CENTRO DE PRODUCCIÓN</v>
          </cell>
        </row>
        <row r="224">
          <cell r="C224" t="str">
            <v>TRANSPORTE DE MATERIALES FRESADO MAX 12 KM</v>
          </cell>
        </row>
        <row r="225">
          <cell r="C225" t="str">
            <v>TRANSPORTE DE MATERIALES PARA RELLENOS CON MATERIAL DEL SITIO</v>
          </cell>
        </row>
        <row r="226">
          <cell r="C226" t="str">
            <v>TRANSPORTE DE MATERIALES PROVENIENTES DE  DEMOLICIONES, DERRUMBES Y OTROS</v>
          </cell>
        </row>
        <row r="227">
          <cell r="C227" t="str">
            <v xml:space="preserve">TRANSPORTE DE MEZCLA ASFALTICA </v>
          </cell>
        </row>
        <row r="228">
          <cell r="C228" t="str">
            <v>TRANSPORTE DE PIEDRA DESDE EL CDP</v>
          </cell>
        </row>
        <row r="231">
          <cell r="C231" t="str">
            <v>AYUDANTE</v>
          </cell>
        </row>
        <row r="232">
          <cell r="C232" t="str">
            <v>CADENERO</v>
          </cell>
        </row>
        <row r="233">
          <cell r="C233" t="str">
            <v>CALDERISTA</v>
          </cell>
        </row>
        <row r="234">
          <cell r="C234" t="str">
            <v>CAPATAZ</v>
          </cell>
        </row>
        <row r="235">
          <cell r="C235" t="str">
            <v>ELECTROMECANICO</v>
          </cell>
        </row>
        <row r="236">
          <cell r="C236" t="str">
            <v>MAESTRO</v>
          </cell>
        </row>
        <row r="237">
          <cell r="C237" t="str">
            <v>MAESTRO</v>
          </cell>
        </row>
        <row r="238">
          <cell r="C238" t="str">
            <v>OFICIAL</v>
          </cell>
        </row>
        <row r="239">
          <cell r="C239" t="str">
            <v xml:space="preserve">PALETEROS </v>
          </cell>
        </row>
        <row r="240">
          <cell r="C240" t="str">
            <v>RASTRILLERO</v>
          </cell>
        </row>
        <row r="241">
          <cell r="C241" t="str">
            <v>SOLDADOR</v>
          </cell>
        </row>
        <row r="242">
          <cell r="C242" t="str">
            <v>TOPOGRAFO</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UVIAS"/>
      <sheetName val="DIMENSIONADO"/>
      <sheetName val="CIMENTACIÓN"/>
      <sheetName val="TABLAS"/>
      <sheetName val="NUEVO"/>
      <sheetName val="INSERTAR"/>
      <sheetName val="ELIMINAR"/>
      <sheetName val="Sombrear"/>
      <sheetName val="No sombra"/>
      <sheetName val="320.1"/>
      <sheetName val="330.2"/>
      <sheetName val="700.1"/>
    </sheetNames>
    <sheetDataSet>
      <sheetData sheetId="0" refreshError="1"/>
      <sheetData sheetId="1" refreshError="1"/>
      <sheetData sheetId="2" refreshError="1"/>
      <sheetData sheetId="3">
        <row r="63">
          <cell r="B63" t="str">
            <v>AEROPUERTO OLAYA HERRERA</v>
          </cell>
          <cell r="D63">
            <v>10</v>
          </cell>
          <cell r="E63">
            <v>-0.88958000000000004</v>
          </cell>
        </row>
        <row r="64">
          <cell r="B64" t="str">
            <v>CALDAS</v>
          </cell>
          <cell r="D64">
            <v>34</v>
          </cell>
          <cell r="E64">
            <v>-1.4129100000000001</v>
          </cell>
        </row>
        <row r="65">
          <cell r="B65" t="str">
            <v>CHORRILLOS</v>
          </cell>
          <cell r="D65">
            <v>34</v>
          </cell>
          <cell r="E65">
            <v>-1.23658</v>
          </cell>
        </row>
        <row r="66">
          <cell r="B66" t="str">
            <v>EL CHUSCAL</v>
          </cell>
          <cell r="D66">
            <v>28</v>
          </cell>
          <cell r="E66">
            <v>-1.2185600000000001</v>
          </cell>
        </row>
        <row r="67">
          <cell r="B67" t="str">
            <v>FABRICATO</v>
          </cell>
          <cell r="D67">
            <v>22</v>
          </cell>
          <cell r="E67">
            <v>-0.97202999999999995</v>
          </cell>
        </row>
        <row r="68">
          <cell r="B68" t="str">
            <v>LA FE</v>
          </cell>
          <cell r="D68">
            <v>22</v>
          </cell>
          <cell r="E68">
            <v>-1.1150199999999999</v>
          </cell>
        </row>
        <row r="69">
          <cell r="B69" t="str">
            <v>LAS PALMAS</v>
          </cell>
          <cell r="D69">
            <v>34</v>
          </cell>
          <cell r="E69">
            <v>-1.27885</v>
          </cell>
        </row>
        <row r="70">
          <cell r="B70" t="str">
            <v>MAZO</v>
          </cell>
          <cell r="D70">
            <v>42</v>
          </cell>
          <cell r="E70">
            <v>-1.4463900000000001</v>
          </cell>
        </row>
        <row r="71">
          <cell r="B71" t="str">
            <v>MIGUEL DE AGUINAGA</v>
          </cell>
          <cell r="D71">
            <v>60</v>
          </cell>
          <cell r="E71">
            <v>-1.6540999999999999</v>
          </cell>
        </row>
        <row r="72">
          <cell r="B72" t="str">
            <v>PLANTA DE FILTROS DE VILLA HERMOSA</v>
          </cell>
          <cell r="D72">
            <v>22</v>
          </cell>
          <cell r="E72">
            <v>-1.1675800000000001</v>
          </cell>
        </row>
        <row r="73">
          <cell r="B73" t="str">
            <v>PLANTA DE TRATAMIENTO LA AYURA</v>
          </cell>
          <cell r="D73">
            <v>18</v>
          </cell>
          <cell r="E73">
            <v>-1.1547099999999999</v>
          </cell>
        </row>
        <row r="74">
          <cell r="B74" t="str">
            <v>RIONEGRO-LA MACARENA</v>
          </cell>
          <cell r="D74">
            <v>18</v>
          </cell>
          <cell r="E74">
            <v>-1.03952</v>
          </cell>
        </row>
        <row r="75">
          <cell r="B75" t="str">
            <v>SAN ANDRES</v>
          </cell>
          <cell r="D75">
            <v>14</v>
          </cell>
          <cell r="E75">
            <v>-0.90659999999999996</v>
          </cell>
        </row>
        <row r="76">
          <cell r="B76" t="str">
            <v>SAN ANTONIO DE PRADO</v>
          </cell>
          <cell r="D76">
            <v>32</v>
          </cell>
          <cell r="E76">
            <v>-1.3447100000000001</v>
          </cell>
        </row>
        <row r="77">
          <cell r="B77" t="str">
            <v>SAN CRISTOBAL</v>
          </cell>
          <cell r="D77">
            <v>28</v>
          </cell>
          <cell r="E77">
            <v>-1.0817699999999999</v>
          </cell>
        </row>
        <row r="78">
          <cell r="B78" t="str">
            <v>VASCONIA</v>
          </cell>
          <cell r="D78">
            <v>10</v>
          </cell>
          <cell r="E78">
            <v>-0.99514000000000002</v>
          </cell>
        </row>
        <row r="252">
          <cell r="C252">
            <v>1600</v>
          </cell>
          <cell r="D252">
            <v>0.19239999999999999</v>
          </cell>
        </row>
        <row r="253">
          <cell r="C253">
            <v>1950</v>
          </cell>
          <cell r="D253">
            <v>0.16500000000000001</v>
          </cell>
        </row>
        <row r="254">
          <cell r="C254">
            <v>1800</v>
          </cell>
          <cell r="D254">
            <v>0.15</v>
          </cell>
        </row>
        <row r="255">
          <cell r="C255">
            <v>1800</v>
          </cell>
          <cell r="D255">
            <v>0.13</v>
          </cell>
        </row>
        <row r="256">
          <cell r="C256">
            <v>2100</v>
          </cell>
          <cell r="D256">
            <v>0.11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Parameters"/>
    </sheet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Control"/>
      <sheetName val="New Acc Trans"/>
      <sheetName val="invoice control"/>
      <sheetName val=" mts drilled &amp; invoices"/>
      <sheetName val="details for unit price"/>
      <sheetName val="summary unit price"/>
      <sheetName val="for accounting"/>
      <sheetName val="cost codes"/>
      <sheetName val="Sheet1"/>
      <sheetName val="PEG Budget"/>
      <sheetName val="cost control"/>
      <sheetName val="cost control Extended"/>
      <sheetName val="LT contract"/>
      <sheetName val="Servipozos Contract"/>
      <sheetName val="Initial Budget Sector C"/>
      <sheetName val="for MBGs stage 1"/>
      <sheetName val="for MBGs stage 2"/>
      <sheetName val="for MBGs PEG"/>
      <sheetName val="for MBGs ALL"/>
      <sheetName val="core shed and century"/>
      <sheetName val="Peg Budget June 2000"/>
      <sheetName val="PEG cash flow"/>
      <sheetName val="EquipData"/>
      <sheetName val="Title"/>
      <sheetName val="Project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t="str">
            <v>C5101</v>
          </cell>
          <cell r="C2" t="str">
            <v>C51 DRILLING</v>
          </cell>
          <cell r="D2" t="str">
            <v>C510 Drilling</v>
          </cell>
          <cell r="E2" t="str">
            <v>Coal Quality/Core Drilling</v>
          </cell>
          <cell r="F2" t="str">
            <v>Core Drilling</v>
          </cell>
        </row>
        <row r="3">
          <cell r="B3" t="str">
            <v>C5102</v>
          </cell>
          <cell r="C3" t="str">
            <v>C51 DRILLING</v>
          </cell>
          <cell r="D3" t="str">
            <v>C510 Drilling</v>
          </cell>
          <cell r="E3" t="str">
            <v>Structure/Non Core Drilling</v>
          </cell>
          <cell r="F3" t="str">
            <v>Open Drilling</v>
          </cell>
        </row>
        <row r="4">
          <cell r="B4" t="str">
            <v>C5111</v>
          </cell>
          <cell r="C4" t="str">
            <v>C51 DRILLING</v>
          </cell>
          <cell r="D4" t="str">
            <v>C511 Drilling Support</v>
          </cell>
          <cell r="E4" t="str">
            <v>Casing</v>
          </cell>
          <cell r="F4" t="str">
            <v>Casing</v>
          </cell>
        </row>
        <row r="5">
          <cell r="B5" t="str">
            <v>C5112</v>
          </cell>
          <cell r="C5" t="str">
            <v>C51 DRILLING</v>
          </cell>
          <cell r="D5" t="str">
            <v>C511 Drilling Support</v>
          </cell>
          <cell r="E5" t="str">
            <v>Drill Rig Moves</v>
          </cell>
          <cell r="F5" t="str">
            <v>Drill Rig Moves</v>
          </cell>
        </row>
        <row r="6">
          <cell r="B6" t="str">
            <v>C5113</v>
          </cell>
          <cell r="C6" t="str">
            <v>C51 DRILLING</v>
          </cell>
          <cell r="D6" t="str">
            <v>C511 Drilling Support</v>
          </cell>
          <cell r="E6" t="str">
            <v>Drill Rig Mobilisation/Demobilisation- Core</v>
          </cell>
          <cell r="F6" t="str">
            <v>Core Drilling Mobilization</v>
          </cell>
        </row>
        <row r="7">
          <cell r="B7" t="str">
            <v>C5114</v>
          </cell>
          <cell r="C7" t="str">
            <v>C51 DRILLING</v>
          </cell>
          <cell r="D7" t="str">
            <v>C511 Drilling Support</v>
          </cell>
          <cell r="E7" t="str">
            <v>Drill Rig Mobilisation/Demobilisation - Non Core</v>
          </cell>
          <cell r="F7" t="str">
            <v>Open Drilling Mobilization</v>
          </cell>
        </row>
        <row r="8">
          <cell r="B8" t="str">
            <v>C5115</v>
          </cell>
          <cell r="C8" t="str">
            <v>C51 DRILLING</v>
          </cell>
          <cell r="D8" t="str">
            <v>C511 Drilling Support</v>
          </cell>
          <cell r="E8" t="str">
            <v>Drill Site Preparation</v>
          </cell>
          <cell r="F8" t="str">
            <v>Mud Pools</v>
          </cell>
        </row>
        <row r="9">
          <cell r="B9" t="str">
            <v>C5116</v>
          </cell>
          <cell r="C9" t="str">
            <v>C51 DRILLING</v>
          </cell>
          <cell r="D9" t="str">
            <v>C511 Drilling Support</v>
          </cell>
          <cell r="E9" t="str">
            <v>Drill Site Preparation</v>
          </cell>
          <cell r="F9" t="str">
            <v>Other Prep Costs</v>
          </cell>
        </row>
        <row r="10">
          <cell r="B10" t="str">
            <v>C5201</v>
          </cell>
          <cell r="C10" t="str">
            <v>C52 GEOLOGICAL</v>
          </cell>
          <cell r="D10" t="str">
            <v>C520 Geol. Supervision &amp; Reporting</v>
          </cell>
          <cell r="E10" t="str">
            <v>Project Geologists (Local)</v>
          </cell>
          <cell r="F10" t="str">
            <v>Local Geologists</v>
          </cell>
        </row>
        <row r="11">
          <cell r="B11" t="str">
            <v>C5202</v>
          </cell>
          <cell r="C11" t="str">
            <v>C52 GEOLOGICAL</v>
          </cell>
          <cell r="D11" t="str">
            <v>C520 Geol. Supervision &amp; Reporting</v>
          </cell>
          <cell r="E11" t="str">
            <v>Supervising Geologist (Expat)</v>
          </cell>
          <cell r="F11" t="str">
            <v>Expat Geologist</v>
          </cell>
        </row>
        <row r="12">
          <cell r="B12" t="str">
            <v>C5203</v>
          </cell>
          <cell r="C12" t="str">
            <v>C52 GEOLOGICAL</v>
          </cell>
          <cell r="D12" t="str">
            <v>C520 Geol. Supervision &amp; Reporting</v>
          </cell>
          <cell r="E12" t="str">
            <v>Computer Geologist</v>
          </cell>
          <cell r="F12" t="str">
            <v>Computer Geologist</v>
          </cell>
        </row>
        <row r="13">
          <cell r="B13" t="str">
            <v>C5204</v>
          </cell>
          <cell r="C13" t="str">
            <v>C52 GEOLOGICAL</v>
          </cell>
          <cell r="D13" t="str">
            <v>C520 Geol. Supervision &amp; Reporting</v>
          </cell>
          <cell r="E13" t="str">
            <v>Project Management MBGS</v>
          </cell>
          <cell r="F13" t="str">
            <v>MBGS Management</v>
          </cell>
        </row>
        <row r="14">
          <cell r="B14" t="str">
            <v>C5205</v>
          </cell>
          <cell r="C14" t="str">
            <v>C52 GEOLOGICAL</v>
          </cell>
          <cell r="D14" t="str">
            <v>C520 Geol. Supervision &amp; Reporting</v>
          </cell>
          <cell r="E14" t="str">
            <v>Report</v>
          </cell>
          <cell r="F14" t="str">
            <v>Report</v>
          </cell>
        </row>
        <row r="15">
          <cell r="B15" t="str">
            <v>C5206</v>
          </cell>
          <cell r="C15" t="str">
            <v>C52 GEOLOGICAL</v>
          </cell>
          <cell r="D15" t="str">
            <v>C520 Geol. Supervision &amp; Reporting</v>
          </cell>
          <cell r="E15" t="str">
            <v>Computer Geologist &amp; Report</v>
          </cell>
          <cell r="F15" t="str">
            <v>Computer Geologist &amp; Report</v>
          </cell>
        </row>
        <row r="16">
          <cell r="B16" t="str">
            <v>C5211</v>
          </cell>
          <cell r="C16" t="str">
            <v>C52 GEOLOGICAL</v>
          </cell>
          <cell r="D16" t="str">
            <v>C521 Geological Supplies</v>
          </cell>
          <cell r="E16" t="str">
            <v>Core Shed &amp; Core Racks</v>
          </cell>
          <cell r="F16" t="str">
            <v>Core Racks</v>
          </cell>
        </row>
        <row r="17">
          <cell r="B17" t="str">
            <v>C5212</v>
          </cell>
          <cell r="C17" t="str">
            <v>C52 GEOLOGICAL</v>
          </cell>
          <cell r="D17" t="str">
            <v>C521 Geological Supplies</v>
          </cell>
          <cell r="E17" t="str">
            <v>Refrigerator</v>
          </cell>
          <cell r="F17" t="str">
            <v>Refrigerator</v>
          </cell>
        </row>
        <row r="18">
          <cell r="B18" t="str">
            <v>C5213</v>
          </cell>
          <cell r="C18" t="str">
            <v>C52 GEOLOGICAL</v>
          </cell>
          <cell r="D18" t="str">
            <v>C521 Geological Supplies</v>
          </cell>
          <cell r="E18" t="str">
            <v>Field Supplies/Sampling Materials</v>
          </cell>
          <cell r="F18" t="str">
            <v>Sampling &amp; Drilling Supplies</v>
          </cell>
        </row>
        <row r="19">
          <cell r="B19" t="str">
            <v>C5214</v>
          </cell>
          <cell r="C19" t="str">
            <v>C52 GEOLOGICAL</v>
          </cell>
          <cell r="D19" t="str">
            <v>C521 Geological Supplies</v>
          </cell>
          <cell r="E19" t="str">
            <v>Core Boxes</v>
          </cell>
          <cell r="F19" t="str">
            <v>Core Boxes</v>
          </cell>
        </row>
        <row r="20">
          <cell r="B20" t="str">
            <v>C5215</v>
          </cell>
          <cell r="C20" t="str">
            <v>C52 GEOLOGICAL</v>
          </cell>
          <cell r="D20" t="str">
            <v>C521 Geological Supplies</v>
          </cell>
          <cell r="E20" t="str">
            <v>Portable Toilets</v>
          </cell>
          <cell r="F20" t="str">
            <v>Portable Toilets</v>
          </cell>
        </row>
        <row r="21">
          <cell r="B21" t="str">
            <v>C5216</v>
          </cell>
          <cell r="C21" t="str">
            <v>C52 GEOLOGICAL</v>
          </cell>
          <cell r="D21" t="str">
            <v>C521 Geological Supplies</v>
          </cell>
          <cell r="E21" t="str">
            <v>Core Shed &amp; Core Racks</v>
          </cell>
          <cell r="F21" t="str">
            <v>Core Shed</v>
          </cell>
        </row>
        <row r="22">
          <cell r="B22" t="str">
            <v>C531</v>
          </cell>
          <cell r="C22" t="str">
            <v>C53 GEOPHYSICAL</v>
          </cell>
          <cell r="D22" t="str">
            <v>C530 Down Hole Logging</v>
          </cell>
          <cell r="E22" t="str">
            <v>Century Training</v>
          </cell>
          <cell r="F22" t="str">
            <v>Expat E-logging Engineer</v>
          </cell>
        </row>
        <row r="23">
          <cell r="B23" t="str">
            <v>C532</v>
          </cell>
          <cell r="C23" t="str">
            <v>C53 GEOPHYSICAL</v>
          </cell>
          <cell r="D23" t="str">
            <v>C530 Down Hole Logging</v>
          </cell>
          <cell r="E23" t="str">
            <v>Logging Engineer (Local)</v>
          </cell>
          <cell r="F23" t="str">
            <v>E-logging Tech</v>
          </cell>
        </row>
        <row r="24">
          <cell r="B24" t="str">
            <v>C533</v>
          </cell>
          <cell r="C24" t="str">
            <v>C53 GEOPHYSICAL</v>
          </cell>
          <cell r="D24" t="str">
            <v>C530 Down Hole Logging</v>
          </cell>
          <cell r="E24" t="str">
            <v>Tools &amp; Spare parts</v>
          </cell>
          <cell r="F24" t="str">
            <v>Tools &amp; Spare parts</v>
          </cell>
        </row>
        <row r="25">
          <cell r="B25" t="str">
            <v>C534</v>
          </cell>
          <cell r="C25" t="str">
            <v>C53 GEOPHYSICAL</v>
          </cell>
          <cell r="D25" t="str">
            <v>C530 Down Hole Logging</v>
          </cell>
          <cell r="E25" t="str">
            <v>Radioactive Materials Permit</v>
          </cell>
          <cell r="F25" t="str">
            <v>Monitoring Services</v>
          </cell>
        </row>
        <row r="26">
          <cell r="B26" t="str">
            <v>C535</v>
          </cell>
          <cell r="C26" t="str">
            <v>C53 GEOPHYSICAL</v>
          </cell>
          <cell r="D26" t="str">
            <v>C530 Down Hole Logging</v>
          </cell>
          <cell r="E26" t="str">
            <v>Radioactive Materials Permit</v>
          </cell>
          <cell r="F26" t="str">
            <v>Training</v>
          </cell>
        </row>
        <row r="27">
          <cell r="B27" t="str">
            <v>C541</v>
          </cell>
          <cell r="C27" t="str">
            <v>C54 COAL QUALITY</v>
          </cell>
          <cell r="D27" t="str">
            <v>C540 COAL QUALITY</v>
          </cell>
          <cell r="E27" t="str">
            <v>Raw Coal Analyses</v>
          </cell>
          <cell r="F27" t="str">
            <v>QC Test</v>
          </cell>
        </row>
        <row r="28">
          <cell r="B28" t="str">
            <v>C551</v>
          </cell>
          <cell r="C28" t="str">
            <v>C55 GROUNDWATER STUDIES</v>
          </cell>
          <cell r="D28" t="str">
            <v>C550 GROUNDWATER STUDIES</v>
          </cell>
          <cell r="E28" t="str">
            <v>Piezometer Supplies</v>
          </cell>
          <cell r="F28" t="str">
            <v>Piezometer Supplies</v>
          </cell>
        </row>
        <row r="29">
          <cell r="B29" t="str">
            <v>C552</v>
          </cell>
          <cell r="C29" t="str">
            <v>C55 GROUNDWATER STUDIES</v>
          </cell>
          <cell r="D29" t="str">
            <v>C550 GROUNDWATER STUDIES</v>
          </cell>
          <cell r="E29" t="str">
            <v>Drilling for piezometers</v>
          </cell>
          <cell r="F29" t="str">
            <v>Drilling for Piezometers</v>
          </cell>
        </row>
        <row r="30">
          <cell r="B30" t="str">
            <v>C561</v>
          </cell>
          <cell r="C30" t="str">
            <v>C56 FIELD SUPPORT</v>
          </cell>
          <cell r="D30" t="str">
            <v>C560 Field Support</v>
          </cell>
          <cell r="E30" t="str">
            <v>4WD Hire/Fuel</v>
          </cell>
          <cell r="F30" t="str">
            <v>4WD Hire/Fuel</v>
          </cell>
        </row>
        <row r="31">
          <cell r="B31" t="str">
            <v>C562</v>
          </cell>
          <cell r="C31" t="str">
            <v>C56 FIELD SUPPORT</v>
          </cell>
          <cell r="D31" t="str">
            <v>C560 Field Support</v>
          </cell>
          <cell r="E31" t="str">
            <v>Travel and other Expenses in Colombia</v>
          </cell>
          <cell r="F31" t="str">
            <v>Travel and Other Expenses (Expat)</v>
          </cell>
        </row>
        <row r="32">
          <cell r="B32" t="str">
            <v>C563</v>
          </cell>
          <cell r="C32" t="str">
            <v>C56 FIELD SUPPORT</v>
          </cell>
          <cell r="D32" t="str">
            <v>C560 Field Support</v>
          </cell>
          <cell r="E32" t="str">
            <v>Travel and other Expenses</v>
          </cell>
          <cell r="F32" t="str">
            <v>Traveling MBGS</v>
          </cell>
        </row>
        <row r="33">
          <cell r="B33" t="str">
            <v>C571</v>
          </cell>
          <cell r="C33" t="str">
            <v>C57 SUNDRIES</v>
          </cell>
          <cell r="D33" t="str">
            <v>C570 SUNDRIES</v>
          </cell>
          <cell r="E33" t="str">
            <v>SUNDRIES</v>
          </cell>
          <cell r="F33" t="str">
            <v>SUNDRIES</v>
          </cell>
        </row>
        <row r="34">
          <cell r="B34" t="str">
            <v>C572</v>
          </cell>
          <cell r="C34" t="str">
            <v>C57 SUNDRIES</v>
          </cell>
          <cell r="D34" t="str">
            <v>C570 SUNDRIES</v>
          </cell>
          <cell r="E34" t="str">
            <v>SUNDRIES (original budget distributed on other items)</v>
          </cell>
          <cell r="F34" t="str">
            <v>SUNDRIES (original budget distributed on other items)</v>
          </cell>
        </row>
        <row r="35">
          <cell r="B35" t="str">
            <v>C5811</v>
          </cell>
          <cell r="C35" t="str">
            <v>C58 Geotech &amp; Hydro Consultant</v>
          </cell>
          <cell r="D35" t="str">
            <v>C581 Geotechnical</v>
          </cell>
          <cell r="E35" t="str">
            <v>Sampling Costs/ Drilling</v>
          </cell>
          <cell r="F35" t="str">
            <v>Sampling Costs/ Drilling</v>
          </cell>
        </row>
        <row r="36">
          <cell r="B36" t="str">
            <v>C5812</v>
          </cell>
          <cell r="C36" t="str">
            <v>C58 Geotech &amp; Hydro Consultant</v>
          </cell>
          <cell r="D36" t="str">
            <v>C581 Geotechnical</v>
          </cell>
          <cell r="E36" t="str">
            <v>Tests Costs</v>
          </cell>
          <cell r="F36" t="str">
            <v>Tests Costs</v>
          </cell>
        </row>
        <row r="37">
          <cell r="B37" t="str">
            <v>C5813</v>
          </cell>
          <cell r="C37" t="str">
            <v>C58 Geotech &amp; Hydro Consultant</v>
          </cell>
          <cell r="D37" t="str">
            <v>C581 Geotechnical</v>
          </cell>
          <cell r="E37" t="str">
            <v>Geotech Engineer</v>
          </cell>
          <cell r="F37" t="str">
            <v>Geotech Engineer</v>
          </cell>
        </row>
        <row r="38">
          <cell r="B38" t="str">
            <v>C5814</v>
          </cell>
          <cell r="C38" t="str">
            <v>C58 Geotech &amp; Hydro Consultant</v>
          </cell>
          <cell r="D38" t="str">
            <v>C581 Geotechnical</v>
          </cell>
          <cell r="E38" t="str">
            <v>Trenching</v>
          </cell>
          <cell r="F38" t="str">
            <v>Trenching</v>
          </cell>
        </row>
        <row r="39">
          <cell r="B39" t="str">
            <v>C5815</v>
          </cell>
          <cell r="C39" t="str">
            <v>C58 Geotech &amp; Hydro Consultant</v>
          </cell>
          <cell r="D39" t="str">
            <v>C581 Geotechnical</v>
          </cell>
          <cell r="E39" t="str">
            <v>Other Costs</v>
          </cell>
          <cell r="F39" t="str">
            <v>Other Costs</v>
          </cell>
        </row>
        <row r="40">
          <cell r="B40" t="str">
            <v>C5821</v>
          </cell>
          <cell r="C40" t="str">
            <v>C58 Geotech &amp; Hydro Consultant</v>
          </cell>
          <cell r="D40" t="str">
            <v>C582 Hydrology</v>
          </cell>
          <cell r="E40" t="str">
            <v>Hydrology Engineer</v>
          </cell>
          <cell r="F40" t="str">
            <v>Hydrology Engineer</v>
          </cell>
        </row>
        <row r="41">
          <cell r="B41" t="str">
            <v>C5822</v>
          </cell>
          <cell r="C41" t="str">
            <v>C58 Geotech &amp; Hydro Consultant</v>
          </cell>
          <cell r="D41" t="str">
            <v>C582 Hydrology</v>
          </cell>
          <cell r="E41" t="str">
            <v>Hydrology Data</v>
          </cell>
          <cell r="F41" t="str">
            <v>Hydrology Data</v>
          </cell>
        </row>
        <row r="42">
          <cell r="B42" t="str">
            <v>C5823</v>
          </cell>
          <cell r="C42" t="str">
            <v>C58 Geotech &amp; Hydro Consultant</v>
          </cell>
          <cell r="D42" t="str">
            <v>C582 Hydrology</v>
          </cell>
          <cell r="E42" t="str">
            <v>Other Costs</v>
          </cell>
          <cell r="F42" t="str">
            <v>Other Costs</v>
          </cell>
        </row>
        <row r="43">
          <cell r="B43" t="str">
            <v>C5831</v>
          </cell>
          <cell r="C43" t="str">
            <v>C58 Geotech &amp; Hydro Consultant</v>
          </cell>
          <cell r="D43" t="str">
            <v>C583 Hydrogeology</v>
          </cell>
          <cell r="E43" t="str">
            <v>Hydrogeology Engineer</v>
          </cell>
          <cell r="F43" t="str">
            <v>Hydrogeology Engineer</v>
          </cell>
        </row>
        <row r="44">
          <cell r="B44" t="str">
            <v>C5833</v>
          </cell>
          <cell r="C44" t="str">
            <v>C58 Geotech &amp; Hydro Consultant</v>
          </cell>
          <cell r="D44" t="str">
            <v>C583 Hydrogeology</v>
          </cell>
          <cell r="E44" t="str">
            <v>Pumping Tests</v>
          </cell>
          <cell r="F44" t="str">
            <v>Pumping Test</v>
          </cell>
        </row>
        <row r="45">
          <cell r="B45" t="str">
            <v>C5841</v>
          </cell>
          <cell r="C45" t="str">
            <v>C58 Geotech &amp; Hydro Consultant</v>
          </cell>
          <cell r="D45" t="str">
            <v>C584 Water Management</v>
          </cell>
          <cell r="E45" t="str">
            <v>Hidraulics/Hidrology Engineers</v>
          </cell>
          <cell r="F45" t="str">
            <v>Hidraulics/Hidrology Engineers</v>
          </cell>
        </row>
        <row r="46">
          <cell r="B46" t="str">
            <v>C5842</v>
          </cell>
          <cell r="C46" t="str">
            <v>C58 Geotech &amp; Hydro Consultant</v>
          </cell>
          <cell r="D46" t="str">
            <v>C584 Water Management</v>
          </cell>
          <cell r="E46" t="str">
            <v>Water Quality Tests</v>
          </cell>
          <cell r="F46" t="str">
            <v>Water Quality Tests</v>
          </cell>
        </row>
        <row r="47">
          <cell r="B47" t="str">
            <v>C5881</v>
          </cell>
          <cell r="C47" t="str">
            <v>C58 Geotech &amp; Hydro Consultant</v>
          </cell>
          <cell r="D47" t="str">
            <v>C588 Prodeco Suport</v>
          </cell>
          <cell r="E47" t="str">
            <v>Food and Lodge at camp</v>
          </cell>
          <cell r="F47" t="str">
            <v>Food and Lodge at camp</v>
          </cell>
        </row>
        <row r="48">
          <cell r="B48" t="str">
            <v>C5882</v>
          </cell>
          <cell r="C48" t="str">
            <v>C58 Geotech &amp; Hydro Consultant</v>
          </cell>
          <cell r="D48" t="str">
            <v>C588 Prodeco Suport</v>
          </cell>
          <cell r="E48" t="str">
            <v>4WD Hire/Fuel</v>
          </cell>
          <cell r="F48" t="str">
            <v>4WD Hire/Fuel</v>
          </cell>
        </row>
        <row r="49">
          <cell r="B49" t="str">
            <v>C5883</v>
          </cell>
          <cell r="C49" t="str">
            <v>C58 Geotech &amp; Hydro Consultant</v>
          </cell>
          <cell r="D49" t="str">
            <v>C588 Prodeco Suport</v>
          </cell>
          <cell r="E49" t="str">
            <v>Other Expenses</v>
          </cell>
          <cell r="F49" t="str">
            <v>Other Expenses</v>
          </cell>
        </row>
        <row r="50">
          <cell r="B50" t="str">
            <v>C5891</v>
          </cell>
          <cell r="C50" t="str">
            <v>C58 Geotech &amp; Hydro Consultant</v>
          </cell>
          <cell r="D50" t="str">
            <v>C589 Global Project</v>
          </cell>
          <cell r="E50" t="str">
            <v>Report Copies</v>
          </cell>
          <cell r="F50" t="str">
            <v>Report Copies</v>
          </cell>
        </row>
        <row r="51">
          <cell r="B51" t="str">
            <v>C5893</v>
          </cell>
          <cell r="C51" t="str">
            <v>C58 Geotech &amp; Hydro Consultant</v>
          </cell>
          <cell r="D51" t="str">
            <v>C589 Global Project</v>
          </cell>
          <cell r="E51" t="str">
            <v>Management Fees</v>
          </cell>
          <cell r="F51" t="str">
            <v>Management Fees</v>
          </cell>
        </row>
        <row r="52">
          <cell r="B52" t="str">
            <v>C5894</v>
          </cell>
          <cell r="C52" t="str">
            <v>C58 Geotech &amp; Hydro Consultant</v>
          </cell>
          <cell r="D52" t="str">
            <v>C589 Global Project</v>
          </cell>
          <cell r="E52" t="str">
            <v>Travel Expenses</v>
          </cell>
          <cell r="F52" t="str">
            <v>Travel Expenses</v>
          </cell>
        </row>
        <row r="53">
          <cell r="B53" t="str">
            <v>C5895</v>
          </cell>
          <cell r="C53" t="str">
            <v>C58 Geotech &amp; Hydro Consultant</v>
          </cell>
          <cell r="D53" t="str">
            <v>C589 Global Project</v>
          </cell>
          <cell r="E53" t="str">
            <v>Telephone</v>
          </cell>
          <cell r="F53" t="str">
            <v>Telephone</v>
          </cell>
        </row>
        <row r="54">
          <cell r="B54" t="str">
            <v>C5896</v>
          </cell>
          <cell r="C54" t="str">
            <v>C58 Geotech &amp; Hydro Consultant</v>
          </cell>
          <cell r="D54" t="str">
            <v>C589 Global Project</v>
          </cell>
          <cell r="E54" t="str">
            <v>Other Expenses</v>
          </cell>
          <cell r="F54" t="str">
            <v>Other Expenses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tats"/>
      <sheetName val="Notes"/>
      <sheetName val="Rosters MA UA"/>
      <sheetName val="Inputs"/>
      <sheetName val="Bige"/>
      <sheetName val="Fixed Plant"/>
      <sheetName val="MineMaintenance"/>
      <sheetName val="Fixed Plant Maintenance"/>
      <sheetName val="Template Feed Posting"/>
      <sheetName val="Fixed Plant Consumables"/>
      <sheetName val="Machine Requirements Summary"/>
      <sheetName val="Loading Type 1 - hours"/>
      <sheetName val="Loading Type 2 - hours"/>
      <sheetName val="Loading Type 3 - hours"/>
      <sheetName val="Ancillary Hours"/>
      <sheetName val="Drill&amp;Blast"/>
      <sheetName val="Ancillary Fleet CapRep"/>
      <sheetName val="Truck Fleet CapRep"/>
      <sheetName val="Capital Replacement Summary"/>
      <sheetName val="Discount Analysis (2)"/>
      <sheetName val="cost codes"/>
    </sheetNames>
    <sheetDataSet>
      <sheetData sheetId="0"/>
      <sheetData sheetId="1" refreshError="1"/>
      <sheetData sheetId="2"/>
      <sheetData sheetId="3">
        <row r="25">
          <cell r="J25">
            <v>3.5000000000000003E-2</v>
          </cell>
        </row>
        <row r="26">
          <cell r="J26">
            <v>0.1</v>
          </cell>
        </row>
        <row r="127">
          <cell r="L127" t="str">
            <v>2200</v>
          </cell>
          <cell r="M127" t="str">
            <v xml:space="preserve"> MINE PRODUCTION MGR</v>
          </cell>
          <cell r="N127" t="str">
            <v>010</v>
          </cell>
          <cell r="O127" t="str">
            <v>Marion DRILLING</v>
          </cell>
          <cell r="P127">
            <v>100</v>
          </cell>
          <cell r="Q127" t="str">
            <v>Emulsion</v>
          </cell>
        </row>
        <row r="128">
          <cell r="L128" t="str">
            <v>2480</v>
          </cell>
          <cell r="M128" t="str">
            <v xml:space="preserve"> MINE MAINTENANCE MGR</v>
          </cell>
          <cell r="N128" t="str">
            <v>011</v>
          </cell>
          <cell r="O128" t="str">
            <v>New Drill</v>
          </cell>
          <cell r="P128">
            <v>101</v>
          </cell>
          <cell r="Q128" t="str">
            <v>Blast Accessories</v>
          </cell>
        </row>
        <row r="129">
          <cell r="L129" t="str">
            <v>2300</v>
          </cell>
          <cell r="M129" t="str">
            <v xml:space="preserve"> MILL PRODUCTION MGR</v>
          </cell>
          <cell r="N129" t="str">
            <v>020</v>
          </cell>
          <cell r="O129" t="str">
            <v>Blasting</v>
          </cell>
          <cell r="P129">
            <v>102</v>
          </cell>
          <cell r="Q129" t="str">
            <v>Stemming - Lime Rock in Blast Holes</v>
          </cell>
        </row>
        <row r="130">
          <cell r="L130" t="str">
            <v>2400</v>
          </cell>
          <cell r="M130" t="str">
            <v xml:space="preserve"> MILL MAINTENANCE MGR</v>
          </cell>
          <cell r="N130" t="str">
            <v>030</v>
          </cell>
          <cell r="O130" t="str">
            <v>Rope Shovels</v>
          </cell>
          <cell r="P130">
            <v>103</v>
          </cell>
          <cell r="Q130" t="str">
            <v>Chemicals - Other</v>
          </cell>
        </row>
        <row r="131">
          <cell r="L131" t="str">
            <v>2500</v>
          </cell>
          <cell r="M131" t="str">
            <v xml:space="preserve"> PROCESS CONTROL MGR</v>
          </cell>
          <cell r="N131" t="str">
            <v>031</v>
          </cell>
          <cell r="O131" t="str">
            <v>O&amp;K Hydraulic Shovels</v>
          </cell>
          <cell r="P131">
            <v>104</v>
          </cell>
          <cell r="Q131" t="str">
            <v>Collector - Primary</v>
          </cell>
        </row>
        <row r="132">
          <cell r="L132" t="str">
            <v>2600</v>
          </cell>
          <cell r="M132" t="str">
            <v xml:space="preserve"> KIUNGA &amp; BIGE PRODUCTION MGR</v>
          </cell>
          <cell r="N132" t="str">
            <v>040</v>
          </cell>
          <cell r="O132" t="str">
            <v>Loading 992 FEL</v>
          </cell>
          <cell r="P132">
            <v>106</v>
          </cell>
          <cell r="Q132" t="str">
            <v>Flocculants</v>
          </cell>
        </row>
        <row r="133">
          <cell r="L133" t="str">
            <v>2601</v>
          </cell>
          <cell r="M133" t="str">
            <v xml:space="preserve"> BIGE PLANT FOREMAN</v>
          </cell>
          <cell r="N133" t="str">
            <v>050</v>
          </cell>
          <cell r="O133" t="str">
            <v>777 Haulage</v>
          </cell>
          <cell r="P133">
            <v>107</v>
          </cell>
          <cell r="Q133" t="str">
            <v>Frother</v>
          </cell>
        </row>
        <row r="134">
          <cell r="L134" t="str">
            <v>2610</v>
          </cell>
          <cell r="M134" t="str">
            <v xml:space="preserve"> KIUNGA &amp; K59 MAINTENANCE TC</v>
          </cell>
          <cell r="N134" t="str">
            <v>051</v>
          </cell>
          <cell r="O134" t="str">
            <v>789 Haulage</v>
          </cell>
          <cell r="P134">
            <v>108</v>
          </cell>
          <cell r="Q134" t="str">
            <v xml:space="preserve">Lime </v>
          </cell>
        </row>
        <row r="135">
          <cell r="L135" t="str">
            <v>2420</v>
          </cell>
          <cell r="M135" t="str">
            <v xml:space="preserve"> MAINTENANCE ENGINEERING &amp; PLA</v>
          </cell>
          <cell r="N135" t="str">
            <v>060</v>
          </cell>
          <cell r="O135" t="str">
            <v>Contract Mining</v>
          </cell>
          <cell r="P135">
            <v>109</v>
          </cell>
          <cell r="Q135" t="str">
            <v>Raw Limestone</v>
          </cell>
        </row>
        <row r="136">
          <cell r="L136" t="str">
            <v>2430</v>
          </cell>
          <cell r="M136" t="str">
            <v xml:space="preserve"> ELECTRICAL MAINTENANCE TC</v>
          </cell>
          <cell r="N136" t="str">
            <v>070</v>
          </cell>
          <cell r="O136" t="str">
            <v>D10 Dozing</v>
          </cell>
          <cell r="P136">
            <v>110</v>
          </cell>
          <cell r="Q136" t="str">
            <v>Anti-scalant</v>
          </cell>
        </row>
        <row r="137">
          <cell r="L137" t="str">
            <v>2450</v>
          </cell>
          <cell r="M137" t="str">
            <v xml:space="preserve"> FIXED PLANT TC</v>
          </cell>
          <cell r="N137" t="str">
            <v>071</v>
          </cell>
          <cell r="O137" t="str">
            <v>D11 Dozing</v>
          </cell>
          <cell r="P137">
            <v>111</v>
          </cell>
          <cell r="Q137" t="str">
            <v>NaSH</v>
          </cell>
        </row>
        <row r="138">
          <cell r="L138" t="str">
            <v>2460</v>
          </cell>
          <cell r="M138" t="str">
            <v xml:space="preserve"> MAINTENANCE SERVICES TC</v>
          </cell>
          <cell r="N138" t="str">
            <v>080</v>
          </cell>
          <cell r="O138" t="str">
            <v>Grading</v>
          </cell>
          <cell r="P138">
            <v>112</v>
          </cell>
          <cell r="Q138" t="str">
            <v>Grinding Balls</v>
          </cell>
        </row>
        <row r="139">
          <cell r="L139" t="str">
            <v>2470</v>
          </cell>
          <cell r="M139" t="str">
            <v xml:space="preserve"> FABRICATION &amp; BOILERMAKING TC</v>
          </cell>
          <cell r="N139" t="str">
            <v>090</v>
          </cell>
          <cell r="O139" t="str">
            <v>Pit Stabilisation</v>
          </cell>
          <cell r="P139">
            <v>113</v>
          </cell>
          <cell r="Q139" t="str">
            <v>Liners &amp; Bolts</v>
          </cell>
        </row>
        <row r="140">
          <cell r="N140" t="str">
            <v>100</v>
          </cell>
          <cell r="O140" t="str">
            <v>Dewatering</v>
          </cell>
          <cell r="P140">
            <v>130</v>
          </cell>
          <cell r="Q140" t="str">
            <v>Components &amp; Parts - General</v>
          </cell>
        </row>
        <row r="141">
          <cell r="N141" t="str">
            <v>110</v>
          </cell>
          <cell r="O141" t="str">
            <v>Mining Support (Lighting Plants, RTD)</v>
          </cell>
          <cell r="P141">
            <v>131</v>
          </cell>
          <cell r="Q141" t="str">
            <v>Components &amp; Parts - Ground Engaging Tools</v>
          </cell>
        </row>
        <row r="142">
          <cell r="N142" t="str">
            <v>120</v>
          </cell>
          <cell r="O142" t="str">
            <v>Inpit Cushing</v>
          </cell>
          <cell r="P142">
            <v>132</v>
          </cell>
          <cell r="Q142" t="str">
            <v>Components &amp; Parts - Piping / Plumbing</v>
          </cell>
        </row>
        <row r="143">
          <cell r="N143" t="str">
            <v>121</v>
          </cell>
          <cell r="O143" t="str">
            <v>Taranaki crushing</v>
          </cell>
          <cell r="P143">
            <v>133</v>
          </cell>
          <cell r="Q143" t="str">
            <v>Components &amp; Parts - Buildings</v>
          </cell>
        </row>
        <row r="144">
          <cell r="N144" t="str">
            <v>130</v>
          </cell>
          <cell r="O144" t="str">
            <v>Conveying and feeding</v>
          </cell>
          <cell r="P144">
            <v>134</v>
          </cell>
          <cell r="Q144" t="str">
            <v>Rubber Wear Parts</v>
          </cell>
        </row>
        <row r="145">
          <cell r="N145" t="str">
            <v>200</v>
          </cell>
          <cell r="O145" t="str">
            <v>Grinding Line #1</v>
          </cell>
          <cell r="P145">
            <v>135</v>
          </cell>
          <cell r="Q145" t="str">
            <v>Steel Sections</v>
          </cell>
        </row>
        <row r="146">
          <cell r="N146" t="str">
            <v>201</v>
          </cell>
          <cell r="O146" t="str">
            <v>Grinding Line #2</v>
          </cell>
          <cell r="P146">
            <v>136</v>
          </cell>
          <cell r="Q146" t="str">
            <v>Components &amp; Parts - Undercarriage</v>
          </cell>
        </row>
        <row r="147">
          <cell r="N147" t="str">
            <v>210</v>
          </cell>
          <cell r="O147" t="str">
            <v>Flotation Line #1</v>
          </cell>
          <cell r="P147">
            <v>161</v>
          </cell>
          <cell r="Q147" t="str">
            <v>Consumables - General</v>
          </cell>
        </row>
        <row r="148">
          <cell r="N148" t="str">
            <v>211</v>
          </cell>
          <cell r="O148" t="str">
            <v>Flotation Line #2</v>
          </cell>
          <cell r="P148">
            <v>165</v>
          </cell>
          <cell r="Q148" t="str">
            <v>Filter Cloths and parts</v>
          </cell>
        </row>
        <row r="149">
          <cell r="N149" t="str">
            <v>240</v>
          </cell>
          <cell r="O149" t="str">
            <v>Concentrate Dewatering</v>
          </cell>
          <cell r="P149">
            <v>166</v>
          </cell>
          <cell r="Q149" t="str">
            <v>Tyres</v>
          </cell>
        </row>
        <row r="150">
          <cell r="N150" t="str">
            <v>250</v>
          </cell>
          <cell r="O150" t="str">
            <v>Thickner/Tailings</v>
          </cell>
          <cell r="P150">
            <v>167</v>
          </cell>
          <cell r="Q150" t="str">
            <v>Concrete</v>
          </cell>
        </row>
        <row r="151">
          <cell r="N151" t="str">
            <v>260</v>
          </cell>
          <cell r="O151" t="str">
            <v>Water systems</v>
          </cell>
          <cell r="P151">
            <v>168</v>
          </cell>
          <cell r="Q151" t="str">
            <v>Rigging/Cables</v>
          </cell>
        </row>
        <row r="152">
          <cell r="N152" t="str">
            <v>270</v>
          </cell>
          <cell r="O152" t="str">
            <v>Lime Production</v>
          </cell>
          <cell r="P152">
            <v>169</v>
          </cell>
          <cell r="Q152" t="str">
            <v>Culverts</v>
          </cell>
        </row>
        <row r="153">
          <cell r="N153" t="str">
            <v>280</v>
          </cell>
          <cell r="O153" t="str">
            <v>Plant Service</v>
          </cell>
          <cell r="P153">
            <v>180</v>
          </cell>
          <cell r="Q153" t="str">
            <v>Distillate</v>
          </cell>
        </row>
        <row r="154">
          <cell r="N154" t="str">
            <v>290</v>
          </cell>
          <cell r="O154" t="str">
            <v>Laboratory Services - XRF</v>
          </cell>
          <cell r="P154">
            <v>183</v>
          </cell>
          <cell r="Q154" t="str">
            <v>Oil and Grease</v>
          </cell>
        </row>
        <row r="155">
          <cell r="N155" t="str">
            <v>300</v>
          </cell>
          <cell r="O155" t="str">
            <v>Fire Assay</v>
          </cell>
          <cell r="P155">
            <v>184</v>
          </cell>
          <cell r="Q155" t="str">
            <v>Petrol</v>
          </cell>
        </row>
        <row r="156">
          <cell r="N156" t="str">
            <v>310</v>
          </cell>
          <cell r="O156" t="str">
            <v>Sample Preparation</v>
          </cell>
          <cell r="P156">
            <v>185</v>
          </cell>
          <cell r="Q156" t="str">
            <v>Distillate Subsidy</v>
          </cell>
        </row>
        <row r="157">
          <cell r="N157" t="str">
            <v>320</v>
          </cell>
          <cell r="O157" t="str">
            <v>Laboratory Services - Other</v>
          </cell>
          <cell r="P157">
            <v>200</v>
          </cell>
          <cell r="Q157" t="str">
            <v>Contractors</v>
          </cell>
        </row>
        <row r="158">
          <cell r="N158" t="str">
            <v>330</v>
          </cell>
          <cell r="O158" t="str">
            <v>Metallurgical Laboratory</v>
          </cell>
          <cell r="P158">
            <v>201</v>
          </cell>
          <cell r="Q158" t="str">
            <v xml:space="preserve">Consultants </v>
          </cell>
        </row>
        <row r="159">
          <cell r="N159" t="str">
            <v>340</v>
          </cell>
          <cell r="O159" t="str">
            <v>Gravity Gold Production</v>
          </cell>
          <cell r="P159">
            <v>202</v>
          </cell>
          <cell r="Q159" t="str">
            <v>Aircraft Hire - Fixed Wing &amp; Helicopter</v>
          </cell>
        </row>
        <row r="160">
          <cell r="N160" t="str">
            <v>350</v>
          </cell>
          <cell r="O160" t="str">
            <v>Concentrate Handling - Pipeline &amp; K59</v>
          </cell>
          <cell r="P160">
            <v>203</v>
          </cell>
          <cell r="Q160" t="str">
            <v>Assaying / Laboratory Charges</v>
          </cell>
        </row>
        <row r="161">
          <cell r="N161" t="str">
            <v>360</v>
          </cell>
          <cell r="O161" t="str">
            <v>Kunga Thickening</v>
          </cell>
          <cell r="P161">
            <v>204</v>
          </cell>
          <cell r="Q161" t="str">
            <v>Equipment Hire / lease</v>
          </cell>
        </row>
        <row r="162">
          <cell r="N162" t="str">
            <v>370</v>
          </cell>
          <cell r="O162" t="str">
            <v>Kiunga Dewatering</v>
          </cell>
        </row>
        <row r="163">
          <cell r="N163" t="str">
            <v>380</v>
          </cell>
          <cell r="O163" t="str">
            <v>Kiunga Drying</v>
          </cell>
        </row>
        <row r="164">
          <cell r="N164" t="str">
            <v>390</v>
          </cell>
          <cell r="O164" t="str">
            <v>Kiunga Stockpiling</v>
          </cell>
        </row>
        <row r="165">
          <cell r="N165" t="str">
            <v>400</v>
          </cell>
          <cell r="O165" t="str">
            <v>Barge Loading - Concentrate</v>
          </cell>
        </row>
        <row r="166">
          <cell r="N166" t="str">
            <v>410</v>
          </cell>
          <cell r="O166" t="str">
            <v>River Navigation</v>
          </cell>
        </row>
        <row r="167">
          <cell r="N167" t="str">
            <v>420</v>
          </cell>
          <cell r="O167" t="str">
            <v>Barge Shipping Concentrate &amp; General Cargo</v>
          </cell>
        </row>
        <row r="168">
          <cell r="N168" t="str">
            <v>430</v>
          </cell>
          <cell r="O168" t="str">
            <v>Silo Vessel Ops</v>
          </cell>
        </row>
        <row r="169">
          <cell r="N169" t="str">
            <v>450</v>
          </cell>
          <cell r="O169" t="str">
            <v>Dredging</v>
          </cell>
        </row>
        <row r="170">
          <cell r="N170" t="str">
            <v>460</v>
          </cell>
          <cell r="O170" t="str">
            <v>Rehabilitation (planting/Mulching)</v>
          </cell>
        </row>
        <row r="171">
          <cell r="N171" t="str">
            <v>470</v>
          </cell>
          <cell r="O171" t="str">
            <v>Earthmoving and Drainage</v>
          </cell>
        </row>
        <row r="172">
          <cell r="N172" t="str">
            <v>490</v>
          </cell>
          <cell r="O172" t="str">
            <v>Reclaimation</v>
          </cell>
        </row>
        <row r="173">
          <cell r="N173" t="str">
            <v>860</v>
          </cell>
          <cell r="O173" t="str">
            <v>Administration</v>
          </cell>
        </row>
      </sheetData>
      <sheetData sheetId="4" refreshError="1"/>
      <sheetData sheetId="5">
        <row r="109">
          <cell r="F109" t="str">
            <v>Feeder FE05</v>
          </cell>
          <cell r="G109" t="str">
            <v>Calc</v>
          </cell>
          <cell r="H109" t="str">
            <v>t/rate</v>
          </cell>
          <cell r="I109">
            <v>1.1111111111111112E-5</v>
          </cell>
          <cell r="J109">
            <v>25.729399999999995</v>
          </cell>
          <cell r="K109">
            <v>24.550866666666668</v>
          </cell>
          <cell r="L109">
            <v>25.418500000000002</v>
          </cell>
          <cell r="M109">
            <v>26.577166666666667</v>
          </cell>
          <cell r="N109">
            <v>26.684233333333335</v>
          </cell>
          <cell r="O109">
            <v>27.786944444444444</v>
          </cell>
          <cell r="P109">
            <v>26.840011111111114</v>
          </cell>
          <cell r="Q109">
            <v>29.273822222222222</v>
          </cell>
          <cell r="R109">
            <v>26.769522222222225</v>
          </cell>
          <cell r="S109">
            <v>28.834444444444447</v>
          </cell>
          <cell r="T109">
            <v>26.102688888888888</v>
          </cell>
          <cell r="U109">
            <v>27.276177777777779</v>
          </cell>
          <cell r="V109">
            <v>322.30222222222221</v>
          </cell>
          <cell r="W109">
            <v>322.33222222222224</v>
          </cell>
          <cell r="X109">
            <v>321.86</v>
          </cell>
          <cell r="Y109">
            <v>329.12111111111113</v>
          </cell>
          <cell r="Z109">
            <v>330.51888888888891</v>
          </cell>
          <cell r="AA109">
            <v>326.81</v>
          </cell>
        </row>
        <row r="110">
          <cell r="F110" t="str">
            <v>Crusher GCR01</v>
          </cell>
          <cell r="G110" t="str">
            <v>Calc</v>
          </cell>
          <cell r="H110" t="str">
            <v>Link</v>
          </cell>
          <cell r="J110">
            <v>25.729399999999995</v>
          </cell>
          <cell r="K110">
            <v>24.550866666666668</v>
          </cell>
          <cell r="L110">
            <v>25.418500000000002</v>
          </cell>
          <cell r="M110">
            <v>26.577166666666667</v>
          </cell>
          <cell r="N110">
            <v>26.684233333333335</v>
          </cell>
          <cell r="O110">
            <v>27.786944444444444</v>
          </cell>
          <cell r="P110">
            <v>26.840011111111114</v>
          </cell>
          <cell r="Q110">
            <v>29.273822222222222</v>
          </cell>
          <cell r="R110">
            <v>26.769522222222225</v>
          </cell>
          <cell r="S110">
            <v>28.834444444444447</v>
          </cell>
          <cell r="T110">
            <v>26.102688888888888</v>
          </cell>
          <cell r="U110">
            <v>27.276177777777779</v>
          </cell>
          <cell r="V110">
            <v>322.30222222222221</v>
          </cell>
          <cell r="W110">
            <v>322.33222222222224</v>
          </cell>
          <cell r="X110">
            <v>321.86</v>
          </cell>
          <cell r="Y110">
            <v>329.12111111111113</v>
          </cell>
          <cell r="Z110">
            <v>330.51888888888891</v>
          </cell>
          <cell r="AA110">
            <v>326.81</v>
          </cell>
        </row>
        <row r="111">
          <cell r="F111" t="str">
            <v>Taranaki Conveyors</v>
          </cell>
          <cell r="G111" t="str">
            <v>Calc</v>
          </cell>
          <cell r="H111" t="str">
            <v>Link</v>
          </cell>
          <cell r="J111">
            <v>25.729399999999995</v>
          </cell>
          <cell r="K111">
            <v>24.550866666666668</v>
          </cell>
          <cell r="L111">
            <v>25.418500000000002</v>
          </cell>
          <cell r="M111">
            <v>26.577166666666667</v>
          </cell>
          <cell r="N111">
            <v>26.684233333333335</v>
          </cell>
          <cell r="O111">
            <v>27.786944444444444</v>
          </cell>
          <cell r="P111">
            <v>26.840011111111114</v>
          </cell>
          <cell r="Q111">
            <v>29.273822222222222</v>
          </cell>
          <cell r="R111">
            <v>26.769522222222225</v>
          </cell>
          <cell r="S111">
            <v>28.834444444444447</v>
          </cell>
          <cell r="T111">
            <v>26.102688888888888</v>
          </cell>
          <cell r="U111">
            <v>27.276177777777779</v>
          </cell>
          <cell r="V111">
            <v>322.30222222222221</v>
          </cell>
          <cell r="W111">
            <v>322.33222222222224</v>
          </cell>
          <cell r="X111">
            <v>321.86</v>
          </cell>
          <cell r="Y111">
            <v>329.12111111111113</v>
          </cell>
          <cell r="Z111">
            <v>330.51888888888891</v>
          </cell>
          <cell r="AA111">
            <v>326.81</v>
          </cell>
        </row>
        <row r="112">
          <cell r="F112" t="str">
            <v>Feeder FE02</v>
          </cell>
          <cell r="G112" t="str">
            <v>Calc</v>
          </cell>
          <cell r="H112" t="str">
            <v>t/rate</v>
          </cell>
          <cell r="I112">
            <v>2.1111111111111111E-4</v>
          </cell>
          <cell r="J112">
            <v>488.85859999999991</v>
          </cell>
          <cell r="K112">
            <v>466.46646666666663</v>
          </cell>
          <cell r="L112">
            <v>482.95150000000001</v>
          </cell>
          <cell r="M112">
            <v>504.96616666666665</v>
          </cell>
          <cell r="N112">
            <v>507.00043333333332</v>
          </cell>
          <cell r="O112">
            <v>527.95194444444439</v>
          </cell>
          <cell r="P112">
            <v>509.96021111111111</v>
          </cell>
          <cell r="Q112">
            <v>556.2026222222222</v>
          </cell>
          <cell r="R112">
            <v>508.62092222222219</v>
          </cell>
          <cell r="S112">
            <v>547.85444444444443</v>
          </cell>
          <cell r="T112">
            <v>495.95108888888888</v>
          </cell>
          <cell r="U112">
            <v>518.24737777777773</v>
          </cell>
          <cell r="V112">
            <v>6123.7422222222222</v>
          </cell>
          <cell r="W112">
            <v>6124.3122222222219</v>
          </cell>
          <cell r="X112">
            <v>6115.34</v>
          </cell>
          <cell r="Y112">
            <v>6253.3011111111109</v>
          </cell>
          <cell r="Z112">
            <v>6279.8588888888889</v>
          </cell>
          <cell r="AA112">
            <v>6209.39</v>
          </cell>
        </row>
        <row r="113">
          <cell r="F113" t="str">
            <v>Crusher GCR02</v>
          </cell>
          <cell r="G113" t="str">
            <v>Calc</v>
          </cell>
          <cell r="H113" t="str">
            <v>Link</v>
          </cell>
          <cell r="J113">
            <v>488.85859999999991</v>
          </cell>
          <cell r="K113">
            <v>466.46646666666663</v>
          </cell>
          <cell r="L113">
            <v>482.95150000000001</v>
          </cell>
          <cell r="M113">
            <v>504.96616666666665</v>
          </cell>
          <cell r="N113">
            <v>507.00043333333332</v>
          </cell>
          <cell r="O113">
            <v>527.95194444444439</v>
          </cell>
          <cell r="P113">
            <v>509.96021111111111</v>
          </cell>
          <cell r="Q113">
            <v>556.2026222222222</v>
          </cell>
          <cell r="R113">
            <v>508.62092222222219</v>
          </cell>
          <cell r="S113">
            <v>547.85444444444443</v>
          </cell>
          <cell r="T113">
            <v>495.95108888888888</v>
          </cell>
          <cell r="U113">
            <v>518.24737777777773</v>
          </cell>
          <cell r="V113">
            <v>6123.7422222222222</v>
          </cell>
          <cell r="W113">
            <v>6124.3122222222219</v>
          </cell>
          <cell r="X113">
            <v>6115.34</v>
          </cell>
          <cell r="Y113">
            <v>6253.3011111111109</v>
          </cell>
          <cell r="Z113">
            <v>6279.8588888888889</v>
          </cell>
          <cell r="AA113">
            <v>6209.39</v>
          </cell>
        </row>
        <row r="114">
          <cell r="F114" t="str">
            <v>Inpit Conveyors</v>
          </cell>
          <cell r="G114" t="str">
            <v>Calc</v>
          </cell>
          <cell r="H114" t="str">
            <v>Link</v>
          </cell>
          <cell r="J114">
            <v>488.85859999999991</v>
          </cell>
          <cell r="K114">
            <v>466.46646666666663</v>
          </cell>
          <cell r="L114">
            <v>482.95150000000001</v>
          </cell>
          <cell r="M114">
            <v>504.96616666666665</v>
          </cell>
          <cell r="N114">
            <v>507.00043333333332</v>
          </cell>
          <cell r="O114">
            <v>527.95194444444439</v>
          </cell>
          <cell r="P114">
            <v>509.96021111111111</v>
          </cell>
          <cell r="Q114">
            <v>556.2026222222222</v>
          </cell>
          <cell r="R114">
            <v>508.62092222222219</v>
          </cell>
          <cell r="S114">
            <v>547.85444444444443</v>
          </cell>
          <cell r="T114">
            <v>495.95108888888888</v>
          </cell>
          <cell r="U114">
            <v>518.24737777777773</v>
          </cell>
          <cell r="V114">
            <v>6123.7422222222222</v>
          </cell>
          <cell r="W114">
            <v>6124.3122222222219</v>
          </cell>
          <cell r="X114">
            <v>6115.34</v>
          </cell>
          <cell r="Y114">
            <v>6253.3011111111109</v>
          </cell>
          <cell r="Z114">
            <v>6279.8588888888889</v>
          </cell>
          <cell r="AA114">
            <v>6209.39</v>
          </cell>
        </row>
        <row r="115">
          <cell r="F115" t="str">
            <v>ISP Feeders</v>
          </cell>
          <cell r="G115" t="str">
            <v>Calc</v>
          </cell>
          <cell r="H115" t="str">
            <v>t/hr</v>
          </cell>
          <cell r="I115">
            <v>5000</v>
          </cell>
          <cell r="J115">
            <v>452.27758311522473</v>
          </cell>
          <cell r="K115">
            <v>433.05777493967588</v>
          </cell>
          <cell r="L115">
            <v>445.81563351769222</v>
          </cell>
          <cell r="M115">
            <v>468.24519824819703</v>
          </cell>
          <cell r="N115">
            <v>469.28466607724448</v>
          </cell>
          <cell r="O115">
            <v>489.32781591434684</v>
          </cell>
          <cell r="P115">
            <v>471.3634455841638</v>
          </cell>
          <cell r="Q115">
            <v>515.69247325133392</v>
          </cell>
          <cell r="R115">
            <v>471.2127693541575</v>
          </cell>
          <cell r="S115">
            <v>506.51469652452164</v>
          </cell>
          <cell r="T115">
            <v>458.15373277208181</v>
          </cell>
          <cell r="U115">
            <v>478.58079653446117</v>
          </cell>
          <cell r="V115">
            <v>5658</v>
          </cell>
          <cell r="W115">
            <v>5668.74</v>
          </cell>
          <cell r="X115">
            <v>5649.18</v>
          </cell>
          <cell r="Y115">
            <v>5773.28</v>
          </cell>
          <cell r="Z115">
            <v>5794.82</v>
          </cell>
          <cell r="AA115">
            <v>5720.52</v>
          </cell>
        </row>
        <row r="116">
          <cell r="F116" t="str">
            <v>ISP Conveyors</v>
          </cell>
          <cell r="G116" t="str">
            <v>Calc</v>
          </cell>
          <cell r="H116" t="str">
            <v>Link</v>
          </cell>
          <cell r="J116">
            <v>452.27758311522473</v>
          </cell>
          <cell r="K116">
            <v>433.05777493967588</v>
          </cell>
          <cell r="L116">
            <v>445.81563351769222</v>
          </cell>
          <cell r="M116">
            <v>468.24519824819703</v>
          </cell>
          <cell r="N116">
            <v>469.28466607724448</v>
          </cell>
          <cell r="O116">
            <v>489.32781591434684</v>
          </cell>
          <cell r="P116">
            <v>471.3634455841638</v>
          </cell>
          <cell r="Q116">
            <v>515.69247325133392</v>
          </cell>
          <cell r="R116">
            <v>471.2127693541575</v>
          </cell>
          <cell r="S116">
            <v>506.51469652452164</v>
          </cell>
          <cell r="T116">
            <v>458.15373277208181</v>
          </cell>
          <cell r="U116">
            <v>478.58079653446117</v>
          </cell>
          <cell r="V116">
            <v>5658</v>
          </cell>
          <cell r="W116">
            <v>5668.74</v>
          </cell>
          <cell r="X116">
            <v>5649.18</v>
          </cell>
          <cell r="Y116">
            <v>5773.28</v>
          </cell>
          <cell r="Z116">
            <v>5794.82</v>
          </cell>
          <cell r="AA116">
            <v>5720.52</v>
          </cell>
        </row>
        <row r="117">
          <cell r="F117" t="str">
            <v>Sag mill 01</v>
          </cell>
          <cell r="G117" t="str">
            <v>Feed</v>
          </cell>
          <cell r="H117" t="str">
            <v>UAMA Prod</v>
          </cell>
          <cell r="J117">
            <v>719.84963692456631</v>
          </cell>
          <cell r="K117">
            <v>645.67954004515298</v>
          </cell>
          <cell r="L117">
            <v>575.28973495357036</v>
          </cell>
          <cell r="M117">
            <v>691.90229048309709</v>
          </cell>
          <cell r="N117">
            <v>712.77332947153468</v>
          </cell>
          <cell r="O117">
            <v>694.71071517294376</v>
          </cell>
          <cell r="P117">
            <v>681.59581148767325</v>
          </cell>
          <cell r="Q117">
            <v>716.60490061234179</v>
          </cell>
          <cell r="R117">
            <v>688.5480924459431</v>
          </cell>
          <cell r="S117">
            <v>715.15929852390184</v>
          </cell>
          <cell r="T117">
            <v>595.07966129184092</v>
          </cell>
          <cell r="U117">
            <v>717.53687894601694</v>
          </cell>
          <cell r="V117">
            <v>8212.8332691298001</v>
          </cell>
          <cell r="W117">
            <v>8210.4748253942707</v>
          </cell>
          <cell r="X117">
            <v>8215.0521174083206</v>
          </cell>
          <cell r="Y117">
            <v>8239.2272174499994</v>
          </cell>
          <cell r="Z117">
            <v>8215.387871254632</v>
          </cell>
          <cell r="AA117">
            <v>8208.9743395146652</v>
          </cell>
        </row>
        <row r="118">
          <cell r="F118" t="str">
            <v>Ball Mill 1A</v>
          </cell>
          <cell r="G118" t="str">
            <v>Calc</v>
          </cell>
          <cell r="H118" t="str">
            <v>Link</v>
          </cell>
          <cell r="J118">
            <v>719.84963692456631</v>
          </cell>
          <cell r="K118">
            <v>645.67954004515298</v>
          </cell>
          <cell r="L118">
            <v>575.28973495357036</v>
          </cell>
          <cell r="M118">
            <v>691.90229048309709</v>
          </cell>
          <cell r="N118">
            <v>712.77332947153468</v>
          </cell>
          <cell r="O118">
            <v>694.71071517294376</v>
          </cell>
          <cell r="P118">
            <v>681.59581148767325</v>
          </cell>
          <cell r="Q118">
            <v>716.60490061234179</v>
          </cell>
          <cell r="R118">
            <v>688.5480924459431</v>
          </cell>
          <cell r="S118">
            <v>715.15929852390184</v>
          </cell>
          <cell r="T118">
            <v>595.07966129184092</v>
          </cell>
          <cell r="U118">
            <v>717.53687894601694</v>
          </cell>
          <cell r="V118">
            <v>8212.8332691298001</v>
          </cell>
          <cell r="W118">
            <v>8210.4748253942707</v>
          </cell>
          <cell r="X118">
            <v>8215.0521174083206</v>
          </cell>
          <cell r="Y118">
            <v>8239.2272174499994</v>
          </cell>
          <cell r="Z118">
            <v>8215.387871254632</v>
          </cell>
          <cell r="AA118">
            <v>8208.9743395146652</v>
          </cell>
        </row>
        <row r="119">
          <cell r="F119" t="str">
            <v>Ball Mill 1B</v>
          </cell>
          <cell r="G119" t="str">
            <v>Calc</v>
          </cell>
          <cell r="H119" t="str">
            <v>Link</v>
          </cell>
          <cell r="J119">
            <v>719.84963692456631</v>
          </cell>
          <cell r="K119">
            <v>645.67954004515298</v>
          </cell>
          <cell r="L119">
            <v>575.28973495357036</v>
          </cell>
          <cell r="M119">
            <v>691.90229048309709</v>
          </cell>
          <cell r="N119">
            <v>712.77332947153468</v>
          </cell>
          <cell r="O119">
            <v>694.71071517294376</v>
          </cell>
          <cell r="P119">
            <v>681.59581148767325</v>
          </cell>
          <cell r="Q119">
            <v>716.60490061234179</v>
          </cell>
          <cell r="R119">
            <v>688.5480924459431</v>
          </cell>
          <cell r="S119">
            <v>715.15929852390184</v>
          </cell>
          <cell r="T119">
            <v>595.07966129184092</v>
          </cell>
          <cell r="U119">
            <v>717.53687894601694</v>
          </cell>
          <cell r="V119">
            <v>8212.8332691298001</v>
          </cell>
          <cell r="W119">
            <v>8210.4748253942707</v>
          </cell>
          <cell r="X119">
            <v>8215.0521174083206</v>
          </cell>
          <cell r="Y119">
            <v>8239.2272174499994</v>
          </cell>
          <cell r="Z119">
            <v>8215.387871254632</v>
          </cell>
          <cell r="AA119">
            <v>8208.9743395146652</v>
          </cell>
        </row>
        <row r="120">
          <cell r="F120" t="str">
            <v>Cyclone Circuit 1</v>
          </cell>
          <cell r="G120" t="str">
            <v>Calc</v>
          </cell>
          <cell r="H120" t="str">
            <v>Link</v>
          </cell>
          <cell r="J120">
            <v>719.84963692456631</v>
          </cell>
          <cell r="K120">
            <v>645.67954004515298</v>
          </cell>
          <cell r="L120">
            <v>575.28973495357036</v>
          </cell>
          <cell r="M120">
            <v>691.90229048309709</v>
          </cell>
          <cell r="N120">
            <v>712.77332947153468</v>
          </cell>
          <cell r="O120">
            <v>694.71071517294376</v>
          </cell>
          <cell r="P120">
            <v>681.59581148767325</v>
          </cell>
          <cell r="Q120">
            <v>716.60490061234179</v>
          </cell>
          <cell r="R120">
            <v>688.5480924459431</v>
          </cell>
          <cell r="S120">
            <v>715.15929852390184</v>
          </cell>
          <cell r="T120">
            <v>595.07966129184092</v>
          </cell>
          <cell r="U120">
            <v>717.53687894601694</v>
          </cell>
          <cell r="V120">
            <v>8212.8332691298001</v>
          </cell>
          <cell r="W120">
            <v>8210.4748253942707</v>
          </cell>
          <cell r="X120">
            <v>8215.0521174083206</v>
          </cell>
          <cell r="Y120">
            <v>8239.2272174499994</v>
          </cell>
          <cell r="Z120">
            <v>8215.387871254632</v>
          </cell>
          <cell r="AA120">
            <v>8208.9743395146652</v>
          </cell>
        </row>
        <row r="121">
          <cell r="F121" t="str">
            <v>Flash flotation cells 1</v>
          </cell>
          <cell r="G121" t="str">
            <v>Calc</v>
          </cell>
          <cell r="H121" t="str">
            <v>UA</v>
          </cell>
          <cell r="I121">
            <v>40</v>
          </cell>
          <cell r="J121">
            <v>287.93985476982652</v>
          </cell>
          <cell r="K121">
            <v>258.2718160180612</v>
          </cell>
          <cell r="L121">
            <v>230.11589398142814</v>
          </cell>
          <cell r="M121">
            <v>276.76091619323887</v>
          </cell>
          <cell r="N121">
            <v>285.10933178861387</v>
          </cell>
          <cell r="O121">
            <v>277.88428606917751</v>
          </cell>
          <cell r="P121">
            <v>272.63832459506932</v>
          </cell>
          <cell r="Q121">
            <v>286.64196024493674</v>
          </cell>
          <cell r="R121">
            <v>275.41923697837723</v>
          </cell>
          <cell r="S121">
            <v>286.06371940956075</v>
          </cell>
          <cell r="T121">
            <v>238.03186451673639</v>
          </cell>
          <cell r="U121">
            <v>287.01475157840679</v>
          </cell>
          <cell r="V121">
            <v>3285.1333076519204</v>
          </cell>
          <cell r="W121">
            <v>3284.1899301577087</v>
          </cell>
          <cell r="X121">
            <v>3286.0208469633285</v>
          </cell>
          <cell r="Y121">
            <v>3295.69088698</v>
          </cell>
          <cell r="Z121">
            <v>3286.1551485018531</v>
          </cell>
          <cell r="AA121">
            <v>3283.5897358058664</v>
          </cell>
        </row>
        <row r="122">
          <cell r="F122" t="str">
            <v>Ancillary Grinding</v>
          </cell>
          <cell r="G122" t="str">
            <v>Calc</v>
          </cell>
          <cell r="H122" t="str">
            <v>UA</v>
          </cell>
          <cell r="I122">
            <v>50</v>
          </cell>
          <cell r="J122">
            <v>359.92481846228316</v>
          </cell>
          <cell r="K122">
            <v>322.83977002257649</v>
          </cell>
          <cell r="L122">
            <v>287.64486747678518</v>
          </cell>
          <cell r="M122">
            <v>345.95114524154855</v>
          </cell>
          <cell r="N122">
            <v>356.38666473576734</v>
          </cell>
          <cell r="O122">
            <v>347.35535758647188</v>
          </cell>
          <cell r="P122">
            <v>340.79790574383662</v>
          </cell>
          <cell r="Q122">
            <v>358.3024503061709</v>
          </cell>
          <cell r="R122">
            <v>344.27404622297155</v>
          </cell>
          <cell r="S122">
            <v>357.57964926195092</v>
          </cell>
          <cell r="T122">
            <v>297.53983064592046</v>
          </cell>
          <cell r="U122">
            <v>358.76843947300847</v>
          </cell>
          <cell r="V122">
            <v>4106.4166345649001</v>
          </cell>
          <cell r="W122">
            <v>4105.2374126971354</v>
          </cell>
          <cell r="X122">
            <v>4107.5260587041603</v>
          </cell>
          <cell r="Y122">
            <v>4119.6136087249997</v>
          </cell>
          <cell r="Z122">
            <v>4107.693935627316</v>
          </cell>
          <cell r="AA122">
            <v>4104.4871697573326</v>
          </cell>
        </row>
        <row r="123">
          <cell r="F123" t="str">
            <v>Rougher cells 1</v>
          </cell>
          <cell r="G123" t="str">
            <v>Calc</v>
          </cell>
          <cell r="H123" t="str">
            <v>Link</v>
          </cell>
          <cell r="J123">
            <v>719.84963692456631</v>
          </cell>
          <cell r="K123">
            <v>645.67954004515298</v>
          </cell>
          <cell r="L123">
            <v>575.28973495357036</v>
          </cell>
          <cell r="M123">
            <v>691.90229048309709</v>
          </cell>
          <cell r="N123">
            <v>712.77332947153468</v>
          </cell>
          <cell r="O123">
            <v>694.71071517294376</v>
          </cell>
          <cell r="P123">
            <v>681.59581148767325</v>
          </cell>
          <cell r="Q123">
            <v>716.60490061234179</v>
          </cell>
          <cell r="R123">
            <v>688.5480924459431</v>
          </cell>
          <cell r="S123">
            <v>715.15929852390184</v>
          </cell>
          <cell r="T123">
            <v>595.07966129184092</v>
          </cell>
          <cell r="U123">
            <v>717.53687894601694</v>
          </cell>
          <cell r="V123">
            <v>8212.8332691298001</v>
          </cell>
          <cell r="W123">
            <v>8210.4748253942707</v>
          </cell>
          <cell r="X123">
            <v>8215.0521174083206</v>
          </cell>
          <cell r="Y123">
            <v>8239.2272174499994</v>
          </cell>
          <cell r="Z123">
            <v>8215.387871254632</v>
          </cell>
          <cell r="AA123">
            <v>8208.9743395146652</v>
          </cell>
        </row>
        <row r="124">
          <cell r="F124" t="str">
            <v>Hi Grade Circuit 1</v>
          </cell>
          <cell r="G124" t="str">
            <v>Calc</v>
          </cell>
          <cell r="H124" t="str">
            <v>Link</v>
          </cell>
          <cell r="J124">
            <v>719.84963692456631</v>
          </cell>
          <cell r="K124">
            <v>645.67954004515298</v>
          </cell>
          <cell r="L124">
            <v>575.28973495357036</v>
          </cell>
          <cell r="M124">
            <v>691.90229048309709</v>
          </cell>
          <cell r="N124">
            <v>712.77332947153468</v>
          </cell>
          <cell r="O124">
            <v>694.71071517294376</v>
          </cell>
          <cell r="P124">
            <v>681.59581148767325</v>
          </cell>
          <cell r="Q124">
            <v>716.60490061234179</v>
          </cell>
          <cell r="R124">
            <v>688.5480924459431</v>
          </cell>
          <cell r="S124">
            <v>715.15929852390184</v>
          </cell>
          <cell r="T124">
            <v>595.07966129184092</v>
          </cell>
          <cell r="U124">
            <v>717.53687894601694</v>
          </cell>
          <cell r="V124">
            <v>8212.8332691298001</v>
          </cell>
          <cell r="W124">
            <v>8210.4748253942707</v>
          </cell>
          <cell r="X124">
            <v>8215.0521174083206</v>
          </cell>
          <cell r="Y124">
            <v>8239.2272174499994</v>
          </cell>
          <cell r="Z124">
            <v>8215.387871254632</v>
          </cell>
          <cell r="AA124">
            <v>8208.9743395146652</v>
          </cell>
        </row>
        <row r="125">
          <cell r="F125" t="str">
            <v>Cleaner/Recleaner 1</v>
          </cell>
          <cell r="G125" t="str">
            <v>Calc</v>
          </cell>
          <cell r="H125" t="str">
            <v>Link</v>
          </cell>
          <cell r="J125">
            <v>719.84963692456631</v>
          </cell>
          <cell r="K125">
            <v>645.67954004515298</v>
          </cell>
          <cell r="L125">
            <v>575.28973495357036</v>
          </cell>
          <cell r="M125">
            <v>691.90229048309709</v>
          </cell>
          <cell r="N125">
            <v>712.77332947153468</v>
          </cell>
          <cell r="O125">
            <v>694.71071517294376</v>
          </cell>
          <cell r="P125">
            <v>681.59581148767325</v>
          </cell>
          <cell r="Q125">
            <v>716.60490061234179</v>
          </cell>
          <cell r="R125">
            <v>688.5480924459431</v>
          </cell>
          <cell r="S125">
            <v>715.15929852390184</v>
          </cell>
          <cell r="T125">
            <v>595.07966129184092</v>
          </cell>
          <cell r="U125">
            <v>717.53687894601694</v>
          </cell>
          <cell r="V125">
            <v>8212.8332691298001</v>
          </cell>
          <cell r="W125">
            <v>8210.4748253942707</v>
          </cell>
          <cell r="X125">
            <v>8215.0521174083206</v>
          </cell>
          <cell r="Y125">
            <v>8239.2272174499994</v>
          </cell>
          <cell r="Z125">
            <v>8215.387871254632</v>
          </cell>
          <cell r="AA125">
            <v>8208.9743395146652</v>
          </cell>
        </row>
        <row r="126">
          <cell r="F126" t="str">
            <v>Lo-Grade Circuit 1</v>
          </cell>
          <cell r="G126" t="str">
            <v>Calc</v>
          </cell>
          <cell r="H126" t="str">
            <v>Link</v>
          </cell>
          <cell r="J126">
            <v>719.84963692456631</v>
          </cell>
          <cell r="K126">
            <v>645.67954004515298</v>
          </cell>
          <cell r="L126">
            <v>575.28973495357036</v>
          </cell>
          <cell r="M126">
            <v>691.90229048309709</v>
          </cell>
          <cell r="N126">
            <v>712.77332947153468</v>
          </cell>
          <cell r="O126">
            <v>694.71071517294376</v>
          </cell>
          <cell r="P126">
            <v>681.59581148767325</v>
          </cell>
          <cell r="Q126">
            <v>716.60490061234179</v>
          </cell>
          <cell r="R126">
            <v>688.5480924459431</v>
          </cell>
          <cell r="S126">
            <v>715.15929852390184</v>
          </cell>
          <cell r="T126">
            <v>595.07966129184092</v>
          </cell>
          <cell r="U126">
            <v>717.53687894601694</v>
          </cell>
          <cell r="V126">
            <v>8212.8332691298001</v>
          </cell>
          <cell r="W126">
            <v>8210.4748253942707</v>
          </cell>
          <cell r="X126">
            <v>8215.0521174083206</v>
          </cell>
          <cell r="Y126">
            <v>8239.2272174499994</v>
          </cell>
          <cell r="Z126">
            <v>8215.387871254632</v>
          </cell>
          <cell r="AA126">
            <v>8208.9743395146652</v>
          </cell>
        </row>
        <row r="127">
          <cell r="F127" t="str">
            <v>Air Blowers 1</v>
          </cell>
          <cell r="G127" t="str">
            <v>Calc</v>
          </cell>
          <cell r="H127" t="str">
            <v>UA</v>
          </cell>
          <cell r="I127">
            <v>66</v>
          </cell>
          <cell r="J127">
            <v>475.10076037021378</v>
          </cell>
          <cell r="K127">
            <v>426.14849642980096</v>
          </cell>
          <cell r="L127">
            <v>379.69122506935645</v>
          </cell>
          <cell r="M127">
            <v>456.65551171884408</v>
          </cell>
          <cell r="N127">
            <v>470.43039745121291</v>
          </cell>
          <cell r="O127">
            <v>458.50907201414293</v>
          </cell>
          <cell r="P127">
            <v>449.85323558186434</v>
          </cell>
          <cell r="Q127">
            <v>472.9592344041456</v>
          </cell>
          <cell r="R127">
            <v>454.44174101432247</v>
          </cell>
          <cell r="S127">
            <v>472.00513702577524</v>
          </cell>
          <cell r="T127">
            <v>392.75257645261502</v>
          </cell>
          <cell r="U127">
            <v>473.57434010437123</v>
          </cell>
          <cell r="V127">
            <v>5420.469957625668</v>
          </cell>
          <cell r="W127">
            <v>5418.9133847602188</v>
          </cell>
          <cell r="X127">
            <v>5421.9343974894919</v>
          </cell>
          <cell r="Y127">
            <v>5437.8899635170001</v>
          </cell>
          <cell r="Z127">
            <v>5422.1559950280571</v>
          </cell>
          <cell r="AA127">
            <v>5417.9230640796795</v>
          </cell>
        </row>
        <row r="128">
          <cell r="F128" t="str">
            <v>Ancillary Flotation</v>
          </cell>
          <cell r="G128" t="str">
            <v>Calc</v>
          </cell>
          <cell r="H128" t="str">
            <v>UA</v>
          </cell>
          <cell r="I128">
            <v>60</v>
          </cell>
          <cell r="J128">
            <v>431.90978215473979</v>
          </cell>
          <cell r="K128">
            <v>387.40772402709177</v>
          </cell>
          <cell r="L128">
            <v>345.17384097214222</v>
          </cell>
          <cell r="M128">
            <v>415.14137428985822</v>
          </cell>
          <cell r="N128">
            <v>427.66399768292081</v>
          </cell>
          <cell r="O128">
            <v>416.82642910376626</v>
          </cell>
          <cell r="P128">
            <v>408.95748689260392</v>
          </cell>
          <cell r="Q128">
            <v>429.96294036740505</v>
          </cell>
          <cell r="R128">
            <v>413.12885546756587</v>
          </cell>
          <cell r="S128">
            <v>429.09557911434109</v>
          </cell>
          <cell r="T128">
            <v>357.04779677510453</v>
          </cell>
          <cell r="U128">
            <v>430.52212736761015</v>
          </cell>
          <cell r="V128">
            <v>4927.6999614778797</v>
          </cell>
          <cell r="W128">
            <v>4926.2848952365621</v>
          </cell>
          <cell r="X128">
            <v>4929.0312704449925</v>
          </cell>
          <cell r="Y128">
            <v>4943.5363304699995</v>
          </cell>
          <cell r="Z128">
            <v>4929.2327227527794</v>
          </cell>
          <cell r="AA128">
            <v>4925.3846037087987</v>
          </cell>
        </row>
        <row r="129">
          <cell r="F129" t="str">
            <v>Sag mill 02</v>
          </cell>
          <cell r="G129" t="str">
            <v>Feed</v>
          </cell>
          <cell r="H129" t="str">
            <v>UAMA Prod</v>
          </cell>
          <cell r="J129">
            <v>653.36437334443644</v>
          </cell>
          <cell r="K129">
            <v>645.02535611400288</v>
          </cell>
          <cell r="L129">
            <v>709.64461225719253</v>
          </cell>
          <cell r="M129">
            <v>691.20127499121941</v>
          </cell>
          <cell r="N129">
            <v>646.21554828149306</v>
          </cell>
          <cell r="O129">
            <v>694.00685426598034</v>
          </cell>
          <cell r="P129">
            <v>711.8405670559938</v>
          </cell>
          <cell r="Q129">
            <v>715.87885714667584</v>
          </cell>
          <cell r="R129">
            <v>645.31799168400312</v>
          </cell>
          <cell r="S129">
            <v>714.43471970067594</v>
          </cell>
          <cell r="T129">
            <v>687.06279773697759</v>
          </cell>
          <cell r="U129">
            <v>647.01907017421979</v>
          </cell>
          <cell r="V129">
            <v>8204.0253744994443</v>
          </cell>
          <cell r="W129">
            <v>8201.6694600888404</v>
          </cell>
          <cell r="X129">
            <v>8206.2418431628903</v>
          </cell>
          <cell r="Y129">
            <v>8230.3910164961053</v>
          </cell>
          <cell r="Z129">
            <v>8206.5772369282895</v>
          </cell>
          <cell r="AA129">
            <v>8200.1705834129152</v>
          </cell>
        </row>
        <row r="130">
          <cell r="F130" t="str">
            <v>Ball Mill 2A</v>
          </cell>
          <cell r="G130" t="str">
            <v>Calc</v>
          </cell>
          <cell r="H130" t="str">
            <v>Link</v>
          </cell>
          <cell r="J130">
            <v>653.36437334443644</v>
          </cell>
          <cell r="K130">
            <v>645.02535611400288</v>
          </cell>
          <cell r="L130">
            <v>709.64461225719253</v>
          </cell>
          <cell r="M130">
            <v>691.20127499121941</v>
          </cell>
          <cell r="N130">
            <v>646.21554828149306</v>
          </cell>
          <cell r="O130">
            <v>694.00685426598034</v>
          </cell>
          <cell r="P130">
            <v>711.8405670559938</v>
          </cell>
          <cell r="Q130">
            <v>715.87885714667584</v>
          </cell>
          <cell r="R130">
            <v>645.31799168400312</v>
          </cell>
          <cell r="S130">
            <v>714.43471970067594</v>
          </cell>
          <cell r="T130">
            <v>687.06279773697759</v>
          </cell>
          <cell r="U130">
            <v>647.01907017421979</v>
          </cell>
          <cell r="V130">
            <v>8204.0253744994443</v>
          </cell>
          <cell r="W130">
            <v>8201.6694600888404</v>
          </cell>
          <cell r="X130">
            <v>8206.2418431628903</v>
          </cell>
          <cell r="Y130">
            <v>8230.3910164961053</v>
          </cell>
          <cell r="Z130">
            <v>8206.5772369282895</v>
          </cell>
          <cell r="AA130">
            <v>8200.1705834129152</v>
          </cell>
        </row>
        <row r="131">
          <cell r="F131" t="str">
            <v>Ball Mill 2B</v>
          </cell>
          <cell r="G131" t="str">
            <v>Calc</v>
          </cell>
          <cell r="H131" t="str">
            <v>Link</v>
          </cell>
          <cell r="J131">
            <v>653.36437334443644</v>
          </cell>
          <cell r="K131">
            <v>645.02535611400288</v>
          </cell>
          <cell r="L131">
            <v>709.64461225719253</v>
          </cell>
          <cell r="M131">
            <v>691.20127499121941</v>
          </cell>
          <cell r="N131">
            <v>646.21554828149306</v>
          </cell>
          <cell r="O131">
            <v>694.00685426598034</v>
          </cell>
          <cell r="P131">
            <v>711.8405670559938</v>
          </cell>
          <cell r="Q131">
            <v>715.87885714667584</v>
          </cell>
          <cell r="R131">
            <v>645.31799168400312</v>
          </cell>
          <cell r="S131">
            <v>714.43471970067594</v>
          </cell>
          <cell r="T131">
            <v>687.06279773697759</v>
          </cell>
          <cell r="U131">
            <v>647.01907017421979</v>
          </cell>
          <cell r="V131">
            <v>8204.0253744994443</v>
          </cell>
          <cell r="W131">
            <v>8201.6694600888404</v>
          </cell>
          <cell r="X131">
            <v>8206.2418431628903</v>
          </cell>
          <cell r="Y131">
            <v>8230.3910164961053</v>
          </cell>
          <cell r="Z131">
            <v>8206.5772369282895</v>
          </cell>
          <cell r="AA131">
            <v>8200.1705834129152</v>
          </cell>
        </row>
        <row r="132">
          <cell r="F132" t="str">
            <v>Cyclone Circuit 2</v>
          </cell>
          <cell r="G132" t="str">
            <v>Calc</v>
          </cell>
          <cell r="H132" t="str">
            <v>Link</v>
          </cell>
          <cell r="J132">
            <v>653.36437334443644</v>
          </cell>
          <cell r="K132">
            <v>645.02535611400288</v>
          </cell>
          <cell r="L132">
            <v>709.64461225719253</v>
          </cell>
          <cell r="M132">
            <v>691.20127499121941</v>
          </cell>
          <cell r="N132">
            <v>646.21554828149306</v>
          </cell>
          <cell r="O132">
            <v>694.00685426598034</v>
          </cell>
          <cell r="P132">
            <v>711.8405670559938</v>
          </cell>
          <cell r="Q132">
            <v>715.87885714667584</v>
          </cell>
          <cell r="R132">
            <v>645.31799168400312</v>
          </cell>
          <cell r="S132">
            <v>714.43471970067594</v>
          </cell>
          <cell r="T132">
            <v>687.06279773697759</v>
          </cell>
          <cell r="U132">
            <v>647.01907017421979</v>
          </cell>
          <cell r="V132">
            <v>8204.0253744994443</v>
          </cell>
          <cell r="W132">
            <v>8201.6694600888404</v>
          </cell>
          <cell r="X132">
            <v>8206.2418431628903</v>
          </cell>
          <cell r="Y132">
            <v>8230.3910164961053</v>
          </cell>
          <cell r="Z132">
            <v>8206.5772369282895</v>
          </cell>
          <cell r="AA132">
            <v>8200.1705834129152</v>
          </cell>
        </row>
        <row r="133">
          <cell r="F133" t="str">
            <v>Flash flotation cells 2</v>
          </cell>
          <cell r="G133" t="str">
            <v>Calc</v>
          </cell>
          <cell r="H133" t="str">
            <v>UA</v>
          </cell>
          <cell r="I133">
            <v>40</v>
          </cell>
          <cell r="J133">
            <v>287.93985476982652</v>
          </cell>
          <cell r="K133">
            <v>258.2718160180612</v>
          </cell>
          <cell r="L133">
            <v>230.11589398142814</v>
          </cell>
          <cell r="M133">
            <v>276.76091619323887</v>
          </cell>
          <cell r="N133">
            <v>285.10933178861387</v>
          </cell>
          <cell r="O133">
            <v>277.88428606917751</v>
          </cell>
          <cell r="P133">
            <v>272.63832459506932</v>
          </cell>
          <cell r="Q133">
            <v>286.64196024493674</v>
          </cell>
          <cell r="R133">
            <v>275.41923697837723</v>
          </cell>
          <cell r="S133">
            <v>286.06371940956075</v>
          </cell>
          <cell r="T133">
            <v>238.03186451673639</v>
          </cell>
          <cell r="U133">
            <v>287.01475157840679</v>
          </cell>
          <cell r="V133">
            <v>3285.1333076519204</v>
          </cell>
          <cell r="W133">
            <v>3284.1899301577087</v>
          </cell>
          <cell r="X133">
            <v>3286.0208469633285</v>
          </cell>
          <cell r="Y133">
            <v>3295.69088698</v>
          </cell>
          <cell r="Z133">
            <v>3286.1551485018531</v>
          </cell>
          <cell r="AA133">
            <v>3283.5897358058664</v>
          </cell>
        </row>
        <row r="134">
          <cell r="F134" t="str">
            <v>Rougher cells 2</v>
          </cell>
          <cell r="G134" t="str">
            <v>Calc</v>
          </cell>
          <cell r="H134" t="str">
            <v>Link</v>
          </cell>
          <cell r="J134">
            <v>653.36437334443644</v>
          </cell>
          <cell r="K134">
            <v>645.02535611400288</v>
          </cell>
          <cell r="L134">
            <v>709.64461225719253</v>
          </cell>
          <cell r="M134">
            <v>691.20127499121941</v>
          </cell>
          <cell r="N134">
            <v>646.21554828149306</v>
          </cell>
          <cell r="O134">
            <v>694.00685426598034</v>
          </cell>
          <cell r="P134">
            <v>711.8405670559938</v>
          </cell>
          <cell r="Q134">
            <v>715.87885714667584</v>
          </cell>
          <cell r="R134">
            <v>645.31799168400312</v>
          </cell>
          <cell r="S134">
            <v>714.43471970067594</v>
          </cell>
          <cell r="T134">
            <v>687.06279773697759</v>
          </cell>
          <cell r="U134">
            <v>647.01907017421979</v>
          </cell>
          <cell r="V134">
            <v>8204.0253744994443</v>
          </cell>
          <cell r="W134">
            <v>8201.6694600888404</v>
          </cell>
          <cell r="X134">
            <v>8206.2418431628903</v>
          </cell>
          <cell r="Y134">
            <v>8230.3910164961053</v>
          </cell>
          <cell r="Z134">
            <v>8206.5772369282895</v>
          </cell>
          <cell r="AA134">
            <v>8200.1705834129152</v>
          </cell>
        </row>
        <row r="135">
          <cell r="F135" t="str">
            <v>Hi Grade Circuit 2</v>
          </cell>
          <cell r="G135" t="str">
            <v>Calc</v>
          </cell>
          <cell r="H135" t="str">
            <v>Link</v>
          </cell>
          <cell r="J135">
            <v>653.36437334443644</v>
          </cell>
          <cell r="K135">
            <v>645.02535611400288</v>
          </cell>
          <cell r="L135">
            <v>709.64461225719253</v>
          </cell>
          <cell r="M135">
            <v>691.20127499121941</v>
          </cell>
          <cell r="N135">
            <v>646.21554828149306</v>
          </cell>
          <cell r="O135">
            <v>694.00685426598034</v>
          </cell>
          <cell r="P135">
            <v>711.8405670559938</v>
          </cell>
          <cell r="Q135">
            <v>715.87885714667584</v>
          </cell>
          <cell r="R135">
            <v>645.31799168400312</v>
          </cell>
          <cell r="S135">
            <v>714.43471970067594</v>
          </cell>
          <cell r="T135">
            <v>687.06279773697759</v>
          </cell>
          <cell r="U135">
            <v>647.01907017421979</v>
          </cell>
          <cell r="V135">
            <v>8204.0253744994443</v>
          </cell>
          <cell r="W135">
            <v>8201.6694600888404</v>
          </cell>
          <cell r="X135">
            <v>8206.2418431628903</v>
          </cell>
          <cell r="Y135">
            <v>8230.3910164961053</v>
          </cell>
          <cell r="Z135">
            <v>8206.5772369282895</v>
          </cell>
          <cell r="AA135">
            <v>8200.1705834129152</v>
          </cell>
        </row>
        <row r="136">
          <cell r="F136" t="str">
            <v>Cleaner/Recleaner 2</v>
          </cell>
          <cell r="G136" t="str">
            <v>Calc</v>
          </cell>
          <cell r="H136" t="str">
            <v>Link</v>
          </cell>
          <cell r="J136">
            <v>653.36437334443644</v>
          </cell>
          <cell r="K136">
            <v>645.02535611400288</v>
          </cell>
          <cell r="L136">
            <v>709.64461225719253</v>
          </cell>
          <cell r="M136">
            <v>691.20127499121941</v>
          </cell>
          <cell r="N136">
            <v>646.21554828149306</v>
          </cell>
          <cell r="O136">
            <v>694.00685426598034</v>
          </cell>
          <cell r="P136">
            <v>711.8405670559938</v>
          </cell>
          <cell r="Q136">
            <v>715.87885714667584</v>
          </cell>
          <cell r="R136">
            <v>645.31799168400312</v>
          </cell>
          <cell r="S136">
            <v>714.43471970067594</v>
          </cell>
          <cell r="T136">
            <v>687.06279773697759</v>
          </cell>
          <cell r="U136">
            <v>647.01907017421979</v>
          </cell>
          <cell r="V136">
            <v>8204.0253744994443</v>
          </cell>
          <cell r="W136">
            <v>8201.6694600888404</v>
          </cell>
          <cell r="X136">
            <v>8206.2418431628903</v>
          </cell>
          <cell r="Y136">
            <v>8230.3910164961053</v>
          </cell>
          <cell r="Z136">
            <v>8206.5772369282895</v>
          </cell>
          <cell r="AA136">
            <v>8200.1705834129152</v>
          </cell>
        </row>
        <row r="137">
          <cell r="F137" t="str">
            <v>Lo-Grade Circuit 2</v>
          </cell>
          <cell r="G137" t="str">
            <v>Calc</v>
          </cell>
          <cell r="H137" t="str">
            <v>Link</v>
          </cell>
          <cell r="J137">
            <v>653.36437334443644</v>
          </cell>
          <cell r="K137">
            <v>645.02535611400288</v>
          </cell>
          <cell r="L137">
            <v>709.64461225719253</v>
          </cell>
          <cell r="M137">
            <v>691.20127499121941</v>
          </cell>
          <cell r="N137">
            <v>646.21554828149306</v>
          </cell>
          <cell r="O137">
            <v>694.00685426598034</v>
          </cell>
          <cell r="P137">
            <v>711.8405670559938</v>
          </cell>
          <cell r="Q137">
            <v>715.87885714667584</v>
          </cell>
          <cell r="R137">
            <v>645.31799168400312</v>
          </cell>
          <cell r="S137">
            <v>714.43471970067594</v>
          </cell>
          <cell r="T137">
            <v>687.06279773697759</v>
          </cell>
          <cell r="U137">
            <v>647.01907017421979</v>
          </cell>
          <cell r="V137">
            <v>8204.0253744994443</v>
          </cell>
          <cell r="W137">
            <v>8201.6694600888404</v>
          </cell>
          <cell r="X137">
            <v>8206.2418431628903</v>
          </cell>
          <cell r="Y137">
            <v>8230.3910164961053</v>
          </cell>
          <cell r="Z137">
            <v>8206.5772369282895</v>
          </cell>
          <cell r="AA137">
            <v>8200.1705834129152</v>
          </cell>
        </row>
        <row r="138">
          <cell r="F138" t="str">
            <v>Concentrate Thickener 01</v>
          </cell>
          <cell r="G138" t="str">
            <v>Calc</v>
          </cell>
          <cell r="H138" t="str">
            <v>t/hr</v>
          </cell>
          <cell r="I138">
            <v>150</v>
          </cell>
          <cell r="J138">
            <v>361.7205628258389</v>
          </cell>
          <cell r="K138">
            <v>295.26083534413607</v>
          </cell>
          <cell r="L138">
            <v>390.57888274359198</v>
          </cell>
          <cell r="M138">
            <v>338.12672506009829</v>
          </cell>
          <cell r="N138">
            <v>367.71779742518527</v>
          </cell>
          <cell r="O138">
            <v>361.23946952177175</v>
          </cell>
          <cell r="P138">
            <v>391.89181386120532</v>
          </cell>
          <cell r="Q138">
            <v>374.54422495553661</v>
          </cell>
          <cell r="R138">
            <v>354.62102152808205</v>
          </cell>
          <cell r="S138">
            <v>416.84344918261502</v>
          </cell>
          <cell r="T138">
            <v>389.82224093060796</v>
          </cell>
          <cell r="U138">
            <v>413.01344885129612</v>
          </cell>
          <cell r="V138">
            <v>4686.4246800000001</v>
          </cell>
          <cell r="W138">
            <v>4351.6011466666669</v>
          </cell>
          <cell r="X138">
            <v>4714.7571333333326</v>
          </cell>
          <cell r="Y138">
            <v>4929.8057200000003</v>
          </cell>
          <cell r="Z138">
            <v>5047.4632133333334</v>
          </cell>
          <cell r="AA138">
            <v>5293.4072800000004</v>
          </cell>
        </row>
        <row r="139">
          <cell r="F139" t="str">
            <v>Concentrate Thickener 02</v>
          </cell>
          <cell r="G139" t="str">
            <v>Calc</v>
          </cell>
          <cell r="H139" t="str">
            <v>t/hr</v>
          </cell>
          <cell r="I139">
            <v>150</v>
          </cell>
          <cell r="J139">
            <v>361.7205628258389</v>
          </cell>
          <cell r="K139">
            <v>295.26083534413607</v>
          </cell>
          <cell r="L139">
            <v>390.57888274359198</v>
          </cell>
          <cell r="M139">
            <v>338.12672506009829</v>
          </cell>
          <cell r="N139">
            <v>367.71779742518527</v>
          </cell>
          <cell r="O139">
            <v>361.23946952177175</v>
          </cell>
          <cell r="P139">
            <v>391.89181386120532</v>
          </cell>
          <cell r="Q139">
            <v>374.54422495553661</v>
          </cell>
          <cell r="R139">
            <v>354.62102152808205</v>
          </cell>
          <cell r="S139">
            <v>416.84344918261502</v>
          </cell>
          <cell r="T139">
            <v>389.82224093060796</v>
          </cell>
          <cell r="U139">
            <v>413.01344885129612</v>
          </cell>
          <cell r="V139">
            <v>4686.4246800000001</v>
          </cell>
          <cell r="W139">
            <v>4351.6011466666669</v>
          </cell>
          <cell r="X139">
            <v>4714.7571333333326</v>
          </cell>
          <cell r="Y139">
            <v>4929.8057200000003</v>
          </cell>
          <cell r="Z139">
            <v>5047.4632133333334</v>
          </cell>
          <cell r="AA139">
            <v>5293.4072800000004</v>
          </cell>
        </row>
        <row r="140">
          <cell r="F140" t="str">
            <v>Tailings Thickener 01</v>
          </cell>
          <cell r="G140" t="str">
            <v>Calc</v>
          </cell>
          <cell r="H140" t="str">
            <v>t/hr</v>
          </cell>
          <cell r="I140">
            <v>6000</v>
          </cell>
          <cell r="J140">
            <v>376.89798592935392</v>
          </cell>
          <cell r="K140">
            <v>360.88147911639658</v>
          </cell>
          <cell r="L140">
            <v>371.51302793141019</v>
          </cell>
          <cell r="M140">
            <v>390.20433187349755</v>
          </cell>
          <cell r="N140">
            <v>391.07055506437041</v>
          </cell>
          <cell r="O140">
            <v>407.77317992862237</v>
          </cell>
          <cell r="P140">
            <v>392.80287132013649</v>
          </cell>
          <cell r="Q140">
            <v>429.74372770944495</v>
          </cell>
          <cell r="R140">
            <v>392.67730779513124</v>
          </cell>
          <cell r="S140">
            <v>422.09558043710132</v>
          </cell>
          <cell r="T140">
            <v>381.79477731006818</v>
          </cell>
          <cell r="U140">
            <v>398.8173304453843</v>
          </cell>
          <cell r="V140">
            <v>4715</v>
          </cell>
          <cell r="W140">
            <v>4723.95</v>
          </cell>
          <cell r="X140">
            <v>4707.6499999999996</v>
          </cell>
          <cell r="Y140">
            <v>4811.0666666666666</v>
          </cell>
          <cell r="Z140">
            <v>4829.0166666666664</v>
          </cell>
          <cell r="AA140">
            <v>4767.1000000000004</v>
          </cell>
        </row>
        <row r="141">
          <cell r="F141" t="str">
            <v>Tailings Thickener 02</v>
          </cell>
          <cell r="G141" t="str">
            <v>Calc</v>
          </cell>
          <cell r="H141" t="str">
            <v>t/hr</v>
          </cell>
          <cell r="I141">
            <v>6000</v>
          </cell>
          <cell r="J141">
            <v>376.89798592935392</v>
          </cell>
          <cell r="K141">
            <v>360.88147911639658</v>
          </cell>
          <cell r="L141">
            <v>371.51302793141019</v>
          </cell>
          <cell r="M141">
            <v>390.20433187349755</v>
          </cell>
          <cell r="N141">
            <v>391.07055506437041</v>
          </cell>
          <cell r="O141">
            <v>407.77317992862237</v>
          </cell>
          <cell r="P141">
            <v>392.80287132013649</v>
          </cell>
          <cell r="Q141">
            <v>429.74372770944495</v>
          </cell>
          <cell r="R141">
            <v>392.67730779513124</v>
          </cell>
          <cell r="S141">
            <v>422.09558043710132</v>
          </cell>
          <cell r="T141">
            <v>381.79477731006818</v>
          </cell>
          <cell r="U141">
            <v>398.8173304453843</v>
          </cell>
          <cell r="V141">
            <v>4715</v>
          </cell>
          <cell r="W141">
            <v>4723.95</v>
          </cell>
          <cell r="X141">
            <v>4707.6499999999996</v>
          </cell>
          <cell r="Y141">
            <v>4811.0666666666666</v>
          </cell>
          <cell r="Z141">
            <v>4829.0166666666664</v>
          </cell>
          <cell r="AA141">
            <v>4767.1000000000004</v>
          </cell>
        </row>
        <row r="142">
          <cell r="F142" t="str">
            <v>Tailings Thickener 03</v>
          </cell>
          <cell r="G142" t="str">
            <v>Calc</v>
          </cell>
          <cell r="H142" t="str">
            <v>t/hr</v>
          </cell>
          <cell r="I142">
            <v>6000</v>
          </cell>
          <cell r="J142">
            <v>376.89798592935392</v>
          </cell>
          <cell r="K142">
            <v>360.88147911639658</v>
          </cell>
          <cell r="L142">
            <v>371.51302793141019</v>
          </cell>
          <cell r="M142">
            <v>390.20433187349755</v>
          </cell>
          <cell r="N142">
            <v>391.07055506437041</v>
          </cell>
          <cell r="O142">
            <v>407.77317992862237</v>
          </cell>
          <cell r="P142">
            <v>392.80287132013649</v>
          </cell>
          <cell r="Q142">
            <v>429.74372770944495</v>
          </cell>
          <cell r="R142">
            <v>392.67730779513124</v>
          </cell>
          <cell r="S142">
            <v>422.09558043710132</v>
          </cell>
          <cell r="T142">
            <v>381.79477731006818</v>
          </cell>
          <cell r="U142">
            <v>398.8173304453843</v>
          </cell>
          <cell r="V142">
            <v>4715</v>
          </cell>
          <cell r="W142">
            <v>4723.95</v>
          </cell>
          <cell r="X142">
            <v>4707.6499999999996</v>
          </cell>
          <cell r="Y142">
            <v>4811.0666666666666</v>
          </cell>
          <cell r="Z142">
            <v>4829.0166666666664</v>
          </cell>
          <cell r="AA142">
            <v>4767.1000000000004</v>
          </cell>
        </row>
        <row r="143">
          <cell r="F143" t="str">
            <v>Plant Process Water</v>
          </cell>
          <cell r="G143" t="str">
            <v>Calc</v>
          </cell>
          <cell r="H143" t="str">
            <v>m3/hr</v>
          </cell>
          <cell r="I143">
            <v>2160</v>
          </cell>
          <cell r="J143">
            <v>572.29613967057708</v>
          </cell>
          <cell r="K143">
            <v>548.58665471144309</v>
          </cell>
          <cell r="L143">
            <v>461.89995277109773</v>
          </cell>
          <cell r="M143">
            <v>593.99924462455056</v>
          </cell>
          <cell r="N143">
            <v>593.47865781253415</v>
          </cell>
          <cell r="O143">
            <v>621.09416398932365</v>
          </cell>
          <cell r="P143">
            <v>572.04010839572436</v>
          </cell>
          <cell r="Q143">
            <v>654.28486221124979</v>
          </cell>
          <cell r="R143">
            <v>595.16402685542323</v>
          </cell>
          <cell r="S143">
            <v>644.81461121332234</v>
          </cell>
          <cell r="T143">
            <v>505.13471258632694</v>
          </cell>
          <cell r="U143">
            <v>610.10422129368635</v>
          </cell>
          <cell r="V143">
            <v>6819.4220136429904</v>
          </cell>
          <cell r="W143">
            <v>6817.105425542607</v>
          </cell>
          <cell r="X143">
            <v>6810.373854777079</v>
          </cell>
          <cell r="Y143">
            <v>6964.9322620436396</v>
          </cell>
          <cell r="Z143">
            <v>6995.3256545409386</v>
          </cell>
          <cell r="AA143">
            <v>6919.4264452997577</v>
          </cell>
        </row>
        <row r="144">
          <cell r="F144" t="str">
            <v>Recycled Water</v>
          </cell>
          <cell r="G144" t="str">
            <v>Calc</v>
          </cell>
          <cell r="H144" t="str">
            <v>m3/hr</v>
          </cell>
          <cell r="I144">
            <v>7200</v>
          </cell>
          <cell r="J144">
            <v>251.13722678109681</v>
          </cell>
          <cell r="K144">
            <v>182.69819083917608</v>
          </cell>
          <cell r="L144">
            <v>313.47257436879664</v>
          </cell>
          <cell r="M144">
            <v>235.81667430511692</v>
          </cell>
          <cell r="N144">
            <v>281.27181426172803</v>
          </cell>
          <cell r="O144">
            <v>237.71293962199528</v>
          </cell>
          <cell r="P144">
            <v>285.39822471013292</v>
          </cell>
          <cell r="Q144">
            <v>238.06638190208585</v>
          </cell>
          <cell r="R144">
            <v>268.31122214950625</v>
          </cell>
          <cell r="S144">
            <v>212.63804461354468</v>
          </cell>
          <cell r="T144">
            <v>265.08496832735273</v>
          </cell>
          <cell r="U144">
            <v>286.02297572333453</v>
          </cell>
          <cell r="V144">
            <v>3111.0800625737684</v>
          </cell>
          <cell r="W144">
            <v>3112.2372612261079</v>
          </cell>
          <cell r="X144">
            <v>3106.6833991224321</v>
          </cell>
          <cell r="Y144">
            <v>3176.4580991646858</v>
          </cell>
          <cell r="Z144">
            <v>3176.1400814154963</v>
          </cell>
          <cell r="AA144">
            <v>3152.9187330767395</v>
          </cell>
        </row>
        <row r="145">
          <cell r="F145" t="str">
            <v>KILN</v>
          </cell>
          <cell r="G145" t="str">
            <v>Calc</v>
          </cell>
          <cell r="H145" t="str">
            <v>t/hr</v>
          </cell>
          <cell r="I145">
            <v>10</v>
          </cell>
          <cell r="J145">
            <v>744</v>
          </cell>
          <cell r="K145">
            <v>672</v>
          </cell>
          <cell r="L145">
            <v>744</v>
          </cell>
          <cell r="M145">
            <v>720</v>
          </cell>
          <cell r="N145">
            <v>744</v>
          </cell>
          <cell r="O145">
            <v>720</v>
          </cell>
          <cell r="P145">
            <v>744</v>
          </cell>
          <cell r="Q145">
            <v>744</v>
          </cell>
          <cell r="R145">
            <v>720</v>
          </cell>
          <cell r="S145">
            <v>744</v>
          </cell>
          <cell r="T145">
            <v>720</v>
          </cell>
          <cell r="U145">
            <v>744</v>
          </cell>
          <cell r="V145">
            <v>8760</v>
          </cell>
          <cell r="W145">
            <v>8760</v>
          </cell>
          <cell r="X145">
            <v>8784</v>
          </cell>
          <cell r="Y145">
            <v>8760</v>
          </cell>
          <cell r="Z145">
            <v>8760</v>
          </cell>
          <cell r="AA145">
            <v>8760</v>
          </cell>
        </row>
        <row r="146">
          <cell r="F146" t="str">
            <v>Kiln Discharge and Crushing</v>
          </cell>
          <cell r="G146" t="str">
            <v>Calc</v>
          </cell>
          <cell r="H146" t="str">
            <v>Link</v>
          </cell>
          <cell r="J146">
            <v>744</v>
          </cell>
          <cell r="K146">
            <v>672</v>
          </cell>
          <cell r="L146">
            <v>744</v>
          </cell>
          <cell r="M146">
            <v>720</v>
          </cell>
          <cell r="N146">
            <v>744</v>
          </cell>
          <cell r="O146">
            <v>720</v>
          </cell>
          <cell r="P146">
            <v>744</v>
          </cell>
          <cell r="Q146">
            <v>744</v>
          </cell>
          <cell r="R146">
            <v>720</v>
          </cell>
          <cell r="S146">
            <v>744</v>
          </cell>
          <cell r="T146">
            <v>720</v>
          </cell>
          <cell r="U146">
            <v>744</v>
          </cell>
          <cell r="V146">
            <v>8760</v>
          </cell>
          <cell r="W146">
            <v>8760</v>
          </cell>
          <cell r="X146">
            <v>8784</v>
          </cell>
          <cell r="Y146">
            <v>8760</v>
          </cell>
          <cell r="Z146">
            <v>8760</v>
          </cell>
          <cell r="AA146">
            <v>8760</v>
          </cell>
        </row>
        <row r="147">
          <cell r="F147" t="str">
            <v>Slaker Mill Feed system</v>
          </cell>
          <cell r="G147" t="str">
            <v>Calc</v>
          </cell>
          <cell r="H147" t="str">
            <v>Link</v>
          </cell>
          <cell r="J147">
            <v>744</v>
          </cell>
          <cell r="K147">
            <v>672</v>
          </cell>
          <cell r="L147">
            <v>744</v>
          </cell>
          <cell r="M147">
            <v>720</v>
          </cell>
          <cell r="N147">
            <v>744</v>
          </cell>
          <cell r="O147">
            <v>720</v>
          </cell>
          <cell r="P147">
            <v>744</v>
          </cell>
          <cell r="Q147">
            <v>744</v>
          </cell>
          <cell r="R147">
            <v>720</v>
          </cell>
          <cell r="S147">
            <v>744</v>
          </cell>
          <cell r="T147">
            <v>720</v>
          </cell>
          <cell r="U147">
            <v>744</v>
          </cell>
          <cell r="V147">
            <v>8760</v>
          </cell>
          <cell r="W147">
            <v>8760</v>
          </cell>
          <cell r="X147">
            <v>8784</v>
          </cell>
          <cell r="Y147">
            <v>8760</v>
          </cell>
          <cell r="Z147">
            <v>8760</v>
          </cell>
          <cell r="AA147">
            <v>8760</v>
          </cell>
        </row>
        <row r="148">
          <cell r="F148" t="str">
            <v>Air Compressors</v>
          </cell>
          <cell r="G148" t="str">
            <v>Calc</v>
          </cell>
          <cell r="H148" t="str">
            <v>UA</v>
          </cell>
          <cell r="I148">
            <v>66</v>
          </cell>
          <cell r="J148">
            <v>475.10076037021378</v>
          </cell>
          <cell r="K148">
            <v>426.14849642980096</v>
          </cell>
          <cell r="L148">
            <v>379.69122506935645</v>
          </cell>
          <cell r="M148">
            <v>456.65551171884408</v>
          </cell>
          <cell r="N148">
            <v>470.43039745121291</v>
          </cell>
          <cell r="O148">
            <v>458.50907201414293</v>
          </cell>
          <cell r="P148">
            <v>449.85323558186434</v>
          </cell>
          <cell r="Q148">
            <v>472.9592344041456</v>
          </cell>
          <cell r="R148">
            <v>454.44174101432247</v>
          </cell>
          <cell r="S148">
            <v>472.00513702577524</v>
          </cell>
          <cell r="T148">
            <v>392.75257645261502</v>
          </cell>
          <cell r="U148">
            <v>473.57434010437123</v>
          </cell>
          <cell r="V148">
            <v>5420.469957625668</v>
          </cell>
          <cell r="W148">
            <v>5418.9133847602188</v>
          </cell>
          <cell r="X148">
            <v>5421.9343974894919</v>
          </cell>
          <cell r="Y148">
            <v>5437.8899635170001</v>
          </cell>
          <cell r="Z148">
            <v>5422.1559950280571</v>
          </cell>
          <cell r="AA148">
            <v>5417.9230640796795</v>
          </cell>
        </row>
        <row r="149">
          <cell r="F149" t="str">
            <v>Plant Reagents</v>
          </cell>
          <cell r="G149" t="str">
            <v>Calc</v>
          </cell>
          <cell r="H149" t="str">
            <v>Max Link</v>
          </cell>
          <cell r="J149">
            <v>719.84963692456631</v>
          </cell>
          <cell r="K149">
            <v>645.67954004515298</v>
          </cell>
          <cell r="L149">
            <v>709.64461225719253</v>
          </cell>
          <cell r="M149">
            <v>691.90229048309709</v>
          </cell>
          <cell r="N149">
            <v>712.77332947153468</v>
          </cell>
          <cell r="O149">
            <v>694.71071517294376</v>
          </cell>
          <cell r="P149">
            <v>711.8405670559938</v>
          </cell>
          <cell r="Q149">
            <v>716.60490061234179</v>
          </cell>
          <cell r="R149">
            <v>688.5480924459431</v>
          </cell>
          <cell r="S149">
            <v>715.15929852390184</v>
          </cell>
          <cell r="T149">
            <v>687.06279773697759</v>
          </cell>
          <cell r="U149">
            <v>717.53687894601694</v>
          </cell>
          <cell r="V149">
            <v>8212.8332691298001</v>
          </cell>
          <cell r="W149">
            <v>8210.4748253942707</v>
          </cell>
          <cell r="X149">
            <v>8215.0521174083206</v>
          </cell>
          <cell r="Y149">
            <v>8239.2272174499994</v>
          </cell>
          <cell r="Z149">
            <v>8215.387871254632</v>
          </cell>
          <cell r="AA149">
            <v>8208.9743395146652</v>
          </cell>
        </row>
        <row r="150">
          <cell r="F150" t="str">
            <v>Plant gland seal pumps</v>
          </cell>
          <cell r="G150" t="str">
            <v>Calc</v>
          </cell>
          <cell r="H150" t="str">
            <v>UA</v>
          </cell>
          <cell r="I150">
            <v>50</v>
          </cell>
          <cell r="J150">
            <v>359.92481846228316</v>
          </cell>
          <cell r="K150">
            <v>322.83977002257649</v>
          </cell>
          <cell r="L150">
            <v>354.82230612859627</v>
          </cell>
          <cell r="M150">
            <v>345.95114524154849</v>
          </cell>
          <cell r="N150">
            <v>356.38666473576734</v>
          </cell>
          <cell r="O150">
            <v>347.35535758647188</v>
          </cell>
          <cell r="P150">
            <v>355.92028352799684</v>
          </cell>
          <cell r="Q150">
            <v>358.30245030617084</v>
          </cell>
          <cell r="R150">
            <v>344.27404622297149</v>
          </cell>
          <cell r="S150">
            <v>357.57964926195092</v>
          </cell>
          <cell r="T150">
            <v>343.53139886848874</v>
          </cell>
          <cell r="U150">
            <v>358.76843947300847</v>
          </cell>
          <cell r="V150">
            <v>4106.4166345649001</v>
          </cell>
          <cell r="W150">
            <v>4105.2374126971354</v>
          </cell>
          <cell r="X150">
            <v>4107.5260587041603</v>
          </cell>
          <cell r="Y150">
            <v>4119.6136087249997</v>
          </cell>
          <cell r="Z150">
            <v>4107.693935627316</v>
          </cell>
          <cell r="AA150">
            <v>4104.4871697573326</v>
          </cell>
        </row>
        <row r="151">
          <cell r="F151" t="str">
            <v>Ancillary Plant Services</v>
          </cell>
          <cell r="G151" t="str">
            <v>Calc</v>
          </cell>
          <cell r="H151" t="str">
            <v>Link</v>
          </cell>
          <cell r="J151">
            <v>719.84963692456631</v>
          </cell>
          <cell r="K151">
            <v>645.67954004515298</v>
          </cell>
          <cell r="L151">
            <v>709.64461225719253</v>
          </cell>
          <cell r="M151">
            <v>691.90229048309709</v>
          </cell>
          <cell r="N151">
            <v>712.77332947153468</v>
          </cell>
          <cell r="O151">
            <v>694.71071517294376</v>
          </cell>
          <cell r="P151">
            <v>711.8405670559938</v>
          </cell>
          <cell r="Q151">
            <v>716.60490061234179</v>
          </cell>
          <cell r="R151">
            <v>688.5480924459431</v>
          </cell>
          <cell r="S151">
            <v>715.15929852390184</v>
          </cell>
          <cell r="T151">
            <v>687.06279773697759</v>
          </cell>
          <cell r="U151">
            <v>717.53687894601694</v>
          </cell>
          <cell r="V151">
            <v>8212.8332691298001</v>
          </cell>
          <cell r="W151">
            <v>8210.4748253942707</v>
          </cell>
          <cell r="X151">
            <v>8215.0521174083206</v>
          </cell>
          <cell r="Y151">
            <v>8239.2272174499994</v>
          </cell>
          <cell r="Z151">
            <v>8215.387871254632</v>
          </cell>
          <cell r="AA151">
            <v>8208.9743395146652</v>
          </cell>
        </row>
        <row r="152">
          <cell r="F152" t="str">
            <v>Gravity Gold</v>
          </cell>
          <cell r="G152" t="str">
            <v>Calc</v>
          </cell>
          <cell r="H152" t="str">
            <v>Max Link</v>
          </cell>
          <cell r="J152">
            <v>719.84963692456631</v>
          </cell>
          <cell r="K152">
            <v>645.67954004515298</v>
          </cell>
          <cell r="L152">
            <v>709.64461225719253</v>
          </cell>
          <cell r="M152">
            <v>691.90229048309709</v>
          </cell>
          <cell r="N152">
            <v>712.77332947153468</v>
          </cell>
          <cell r="O152">
            <v>694.71071517294376</v>
          </cell>
          <cell r="P152">
            <v>711.8405670559938</v>
          </cell>
          <cell r="Q152">
            <v>716.60490061234179</v>
          </cell>
          <cell r="R152">
            <v>688.5480924459431</v>
          </cell>
          <cell r="S152">
            <v>715.15929852390184</v>
          </cell>
          <cell r="T152">
            <v>687.06279773697759</v>
          </cell>
          <cell r="U152">
            <v>717.53687894601694</v>
          </cell>
          <cell r="V152">
            <v>8212.8332691298001</v>
          </cell>
          <cell r="W152">
            <v>8210.4748253942707</v>
          </cell>
          <cell r="X152">
            <v>8215.0521174083206</v>
          </cell>
          <cell r="Y152">
            <v>8239.2272174499994</v>
          </cell>
          <cell r="Z152">
            <v>8215.387871254632</v>
          </cell>
          <cell r="AA152">
            <v>8208.9743395146652</v>
          </cell>
        </row>
        <row r="153">
          <cell r="F153" t="str">
            <v>K59 Stage 1</v>
          </cell>
          <cell r="G153" t="str">
            <v>Calc</v>
          </cell>
          <cell r="H153" t="str">
            <v>t/hr</v>
          </cell>
          <cell r="I153">
            <v>140</v>
          </cell>
          <cell r="J153">
            <v>387.5577458848274</v>
          </cell>
          <cell r="K153">
            <v>316.35089501157432</v>
          </cell>
          <cell r="L153">
            <v>418.47737436813424</v>
          </cell>
          <cell r="M153">
            <v>362.27863399296245</v>
          </cell>
          <cell r="N153">
            <v>393.9833543841271</v>
          </cell>
          <cell r="O153">
            <v>387.04228877332685</v>
          </cell>
          <cell r="P153">
            <v>419.88408627986286</v>
          </cell>
          <cell r="Q153">
            <v>401.29738388093205</v>
          </cell>
          <cell r="R153">
            <v>379.95109449437365</v>
          </cell>
          <cell r="S153">
            <v>446.61798126708749</v>
          </cell>
          <cell r="T153">
            <v>417.66668671136568</v>
          </cell>
          <cell r="U153">
            <v>442.51440948353155</v>
          </cell>
          <cell r="V153">
            <v>5021.1693000000005</v>
          </cell>
          <cell r="W153">
            <v>4662.4297999999999</v>
          </cell>
          <cell r="X153">
            <v>5051.5254999999997</v>
          </cell>
          <cell r="Y153">
            <v>5281.9346999999998</v>
          </cell>
          <cell r="Z153">
            <v>5407.9962999999998</v>
          </cell>
          <cell r="AA153">
            <v>5671.5078000000003</v>
          </cell>
        </row>
        <row r="154">
          <cell r="F154" t="str">
            <v>K59 Stage 2</v>
          </cell>
          <cell r="G154" t="str">
            <v>Calc</v>
          </cell>
          <cell r="H154" t="str">
            <v>t/hr</v>
          </cell>
          <cell r="I154">
            <v>140</v>
          </cell>
          <cell r="J154">
            <v>387.5577458848274</v>
          </cell>
          <cell r="K154">
            <v>316.35089501157432</v>
          </cell>
          <cell r="L154">
            <v>418.47737436813424</v>
          </cell>
          <cell r="M154">
            <v>362.27863399296245</v>
          </cell>
          <cell r="N154">
            <v>393.9833543841271</v>
          </cell>
          <cell r="O154">
            <v>387.04228877332685</v>
          </cell>
          <cell r="P154">
            <v>419.88408627986286</v>
          </cell>
          <cell r="Q154">
            <v>401.29738388093205</v>
          </cell>
          <cell r="R154">
            <v>379.95109449437365</v>
          </cell>
          <cell r="S154">
            <v>446.61798126708749</v>
          </cell>
          <cell r="T154">
            <v>417.66668671136568</v>
          </cell>
          <cell r="U154">
            <v>442.51440948353155</v>
          </cell>
          <cell r="V154">
            <v>5021.1693000000005</v>
          </cell>
          <cell r="W154">
            <v>4662.4297999999999</v>
          </cell>
          <cell r="X154">
            <v>5051.5254999999997</v>
          </cell>
          <cell r="Y154">
            <v>5281.9346999999998</v>
          </cell>
          <cell r="Z154">
            <v>5407.9962999999998</v>
          </cell>
          <cell r="AA154">
            <v>5671.5078000000003</v>
          </cell>
        </row>
        <row r="155">
          <cell r="F155" t="str">
            <v>Kiunga TM01</v>
          </cell>
          <cell r="G155" t="str">
            <v>Calc</v>
          </cell>
          <cell r="H155" t="str">
            <v>UA</v>
          </cell>
          <cell r="I155">
            <v>40</v>
          </cell>
          <cell r="J155">
            <v>217.03233769550334</v>
          </cell>
          <cell r="K155">
            <v>177.15650120648164</v>
          </cell>
          <cell r="L155">
            <v>234.3473296461552</v>
          </cell>
          <cell r="M155">
            <v>202.87603503605899</v>
          </cell>
          <cell r="N155">
            <v>220.63067845511119</v>
          </cell>
          <cell r="O155">
            <v>216.74368171306304</v>
          </cell>
          <cell r="P155">
            <v>235.1350883167232</v>
          </cell>
          <cell r="Q155">
            <v>224.72653497332195</v>
          </cell>
          <cell r="R155">
            <v>212.7726129168492</v>
          </cell>
          <cell r="S155">
            <v>250.10606950956898</v>
          </cell>
          <cell r="T155">
            <v>233.89334455836476</v>
          </cell>
          <cell r="U155">
            <v>247.80806931077768</v>
          </cell>
          <cell r="V155">
            <v>2811.854808</v>
          </cell>
          <cell r="W155">
            <v>2610.9606880000001</v>
          </cell>
          <cell r="X155">
            <v>2828.85428</v>
          </cell>
          <cell r="Y155">
            <v>2957.8834320000001</v>
          </cell>
          <cell r="Z155">
            <v>3028.4779279999998</v>
          </cell>
          <cell r="AA155">
            <v>3176.0443680000003</v>
          </cell>
        </row>
        <row r="156">
          <cell r="F156" t="str">
            <v>Kiunga TM02</v>
          </cell>
          <cell r="G156" t="str">
            <v>Calc</v>
          </cell>
          <cell r="H156" t="str">
            <v>Link</v>
          </cell>
          <cell r="I156">
            <v>40</v>
          </cell>
          <cell r="J156">
            <v>217.03233769550334</v>
          </cell>
          <cell r="K156">
            <v>177.15650120648164</v>
          </cell>
          <cell r="L156">
            <v>234.3473296461552</v>
          </cell>
          <cell r="M156">
            <v>202.87603503605899</v>
          </cell>
          <cell r="N156">
            <v>220.63067845511119</v>
          </cell>
          <cell r="O156">
            <v>216.74368171306304</v>
          </cell>
          <cell r="P156">
            <v>235.1350883167232</v>
          </cell>
          <cell r="Q156">
            <v>224.72653497332195</v>
          </cell>
          <cell r="R156">
            <v>212.7726129168492</v>
          </cell>
          <cell r="S156">
            <v>250.10606950956898</v>
          </cell>
          <cell r="T156">
            <v>233.89334455836476</v>
          </cell>
          <cell r="U156">
            <v>247.80806931077768</v>
          </cell>
          <cell r="V156">
            <v>2811.854808</v>
          </cell>
          <cell r="W156">
            <v>2610.9606880000001</v>
          </cell>
          <cell r="X156">
            <v>2828.85428</v>
          </cell>
          <cell r="Y156">
            <v>2957.8834320000001</v>
          </cell>
          <cell r="Z156">
            <v>3028.4779279999998</v>
          </cell>
          <cell r="AA156">
            <v>3176.0443680000003</v>
          </cell>
        </row>
        <row r="157">
          <cell r="F157" t="str">
            <v>Kiunga Ponds</v>
          </cell>
          <cell r="G157" t="str">
            <v>Calc</v>
          </cell>
          <cell r="H157" t="str">
            <v>UA</v>
          </cell>
          <cell r="I157">
            <v>30</v>
          </cell>
          <cell r="J157">
            <v>162.77425327162749</v>
          </cell>
          <cell r="K157">
            <v>132.86737590486121</v>
          </cell>
          <cell r="L157">
            <v>175.76049723461637</v>
          </cell>
          <cell r="M157">
            <v>152.15702627704425</v>
          </cell>
          <cell r="N157">
            <v>165.47300884133338</v>
          </cell>
          <cell r="O157">
            <v>162.55776128479729</v>
          </cell>
          <cell r="P157">
            <v>176.35131623754242</v>
          </cell>
          <cell r="Q157">
            <v>168.54490122999144</v>
          </cell>
          <cell r="R157">
            <v>159.57945968763693</v>
          </cell>
          <cell r="S157">
            <v>187.57955213217676</v>
          </cell>
          <cell r="T157">
            <v>175.42000841877359</v>
          </cell>
          <cell r="U157">
            <v>185.85605198308326</v>
          </cell>
          <cell r="V157">
            <v>2108.891106</v>
          </cell>
          <cell r="W157">
            <v>1958.2205160000001</v>
          </cell>
          <cell r="X157">
            <v>2121.6407100000001</v>
          </cell>
          <cell r="Y157">
            <v>2218.4125739999999</v>
          </cell>
          <cell r="Z157">
            <v>2271.3584459999997</v>
          </cell>
          <cell r="AA157">
            <v>2382.0332760000001</v>
          </cell>
        </row>
        <row r="158">
          <cell r="F158" t="str">
            <v>Dewatering Stage 1</v>
          </cell>
          <cell r="H158" t="str">
            <v>t/hr</v>
          </cell>
          <cell r="I158">
            <v>100</v>
          </cell>
          <cell r="J158">
            <v>542.58084423875835</v>
          </cell>
          <cell r="K158">
            <v>442.89125301620408</v>
          </cell>
          <cell r="L158">
            <v>585.86832411538796</v>
          </cell>
          <cell r="M158">
            <v>507.19008759014747</v>
          </cell>
          <cell r="N158">
            <v>551.57669613777796</v>
          </cell>
          <cell r="O158">
            <v>541.85920428265763</v>
          </cell>
          <cell r="P158">
            <v>587.83772079180801</v>
          </cell>
          <cell r="Q158">
            <v>561.81633743330485</v>
          </cell>
          <cell r="R158">
            <v>531.93153229212305</v>
          </cell>
          <cell r="S158">
            <v>625.26517377392247</v>
          </cell>
          <cell r="T158">
            <v>584.73336139591197</v>
          </cell>
          <cell r="U158">
            <v>619.52017327694421</v>
          </cell>
          <cell r="V158">
            <v>7029.6370200000001</v>
          </cell>
          <cell r="W158">
            <v>6527.4017199999998</v>
          </cell>
          <cell r="X158">
            <v>7072.1356999999998</v>
          </cell>
          <cell r="Y158">
            <v>7394.7085800000004</v>
          </cell>
          <cell r="Z158">
            <v>7571.1948199999997</v>
          </cell>
          <cell r="AA158">
            <v>7940.110920000001</v>
          </cell>
        </row>
        <row r="159">
          <cell r="F159" t="str">
            <v>Dewatering Stage 2</v>
          </cell>
          <cell r="H159" t="str">
            <v>t/hr</v>
          </cell>
          <cell r="I159">
            <v>100</v>
          </cell>
          <cell r="J159">
            <v>542.58084423875835</v>
          </cell>
          <cell r="K159">
            <v>442.89125301620408</v>
          </cell>
          <cell r="L159">
            <v>585.86832411538796</v>
          </cell>
          <cell r="M159">
            <v>507.19008759014747</v>
          </cell>
          <cell r="N159">
            <v>551.57669613777796</v>
          </cell>
          <cell r="O159">
            <v>541.85920428265763</v>
          </cell>
          <cell r="P159">
            <v>587.83772079180801</v>
          </cell>
          <cell r="Q159">
            <v>561.81633743330485</v>
          </cell>
          <cell r="R159">
            <v>531.93153229212305</v>
          </cell>
          <cell r="S159">
            <v>625.26517377392247</v>
          </cell>
          <cell r="T159">
            <v>584.73336139591197</v>
          </cell>
          <cell r="U159">
            <v>619.52017327694421</v>
          </cell>
          <cell r="V159">
            <v>7029.6370200000001</v>
          </cell>
          <cell r="W159">
            <v>6527.4017199999998</v>
          </cell>
          <cell r="X159">
            <v>7072.1356999999998</v>
          </cell>
          <cell r="Y159">
            <v>7394.7085800000004</v>
          </cell>
          <cell r="Z159">
            <v>7571.1948199999997</v>
          </cell>
          <cell r="AA159">
            <v>7940.110920000001</v>
          </cell>
        </row>
        <row r="160">
          <cell r="F160" t="str">
            <v>Kiunga Vacuum Pumps/Blowers</v>
          </cell>
          <cell r="H160" t="str">
            <v>Link</v>
          </cell>
          <cell r="J160">
            <v>542.58084423875835</v>
          </cell>
          <cell r="K160">
            <v>442.89125301620408</v>
          </cell>
          <cell r="L160">
            <v>585.86832411538796</v>
          </cell>
          <cell r="M160">
            <v>507.19008759014747</v>
          </cell>
          <cell r="N160">
            <v>551.57669613777796</v>
          </cell>
          <cell r="O160">
            <v>541.85920428265763</v>
          </cell>
          <cell r="P160">
            <v>587.83772079180801</v>
          </cell>
          <cell r="Q160">
            <v>561.81633743330485</v>
          </cell>
          <cell r="R160">
            <v>531.93153229212305</v>
          </cell>
          <cell r="S160">
            <v>625.26517377392247</v>
          </cell>
          <cell r="T160">
            <v>584.73336139591197</v>
          </cell>
          <cell r="U160">
            <v>619.52017327694421</v>
          </cell>
          <cell r="V160">
            <v>7029.6370200000001</v>
          </cell>
          <cell r="W160">
            <v>6527.4017199999998</v>
          </cell>
          <cell r="X160">
            <v>7072.1356999999998</v>
          </cell>
          <cell r="Y160">
            <v>7394.7085800000004</v>
          </cell>
          <cell r="Z160">
            <v>7571.1948199999997</v>
          </cell>
          <cell r="AA160">
            <v>7940.110920000001</v>
          </cell>
        </row>
        <row r="161">
          <cell r="F161" t="str">
            <v>Kiunga Ancillary</v>
          </cell>
          <cell r="H161" t="str">
            <v>Link</v>
          </cell>
          <cell r="J161">
            <v>542.58084423875835</v>
          </cell>
          <cell r="K161">
            <v>442.89125301620408</v>
          </cell>
          <cell r="L161">
            <v>585.86832411538796</v>
          </cell>
          <cell r="M161">
            <v>507.19008759014747</v>
          </cell>
          <cell r="N161">
            <v>551.57669613777796</v>
          </cell>
          <cell r="O161">
            <v>541.85920428265763</v>
          </cell>
          <cell r="P161">
            <v>587.83772079180801</v>
          </cell>
          <cell r="Q161">
            <v>561.81633743330485</v>
          </cell>
          <cell r="R161">
            <v>531.93153229212305</v>
          </cell>
          <cell r="S161">
            <v>625.26517377392247</v>
          </cell>
          <cell r="T161">
            <v>584.73336139591197</v>
          </cell>
          <cell r="U161">
            <v>619.52017327694421</v>
          </cell>
          <cell r="V161">
            <v>7029.6370200000001</v>
          </cell>
          <cell r="W161">
            <v>6527.4017199999998</v>
          </cell>
          <cell r="X161">
            <v>7072.1356999999998</v>
          </cell>
          <cell r="Y161">
            <v>7394.7085800000004</v>
          </cell>
          <cell r="Z161">
            <v>7571.1948199999997</v>
          </cell>
          <cell r="AA161">
            <v>7940.110920000001</v>
          </cell>
        </row>
        <row r="162">
          <cell r="F162" t="str">
            <v>Kiunga Water Systems</v>
          </cell>
          <cell r="H162" t="str">
            <v>Link</v>
          </cell>
          <cell r="J162">
            <v>542.58084423875835</v>
          </cell>
          <cell r="K162">
            <v>442.89125301620408</v>
          </cell>
          <cell r="L162">
            <v>585.86832411538796</v>
          </cell>
          <cell r="M162">
            <v>507.19008759014747</v>
          </cell>
          <cell r="N162">
            <v>551.57669613777796</v>
          </cell>
          <cell r="O162">
            <v>541.85920428265763</v>
          </cell>
          <cell r="P162">
            <v>587.83772079180801</v>
          </cell>
          <cell r="Q162">
            <v>561.81633743330485</v>
          </cell>
          <cell r="R162">
            <v>531.93153229212305</v>
          </cell>
          <cell r="S162">
            <v>625.26517377392247</v>
          </cell>
          <cell r="T162">
            <v>584.73336139591197</v>
          </cell>
          <cell r="U162">
            <v>619.52017327694421</v>
          </cell>
          <cell r="V162">
            <v>7029.6370200000001</v>
          </cell>
          <cell r="W162">
            <v>6527.4017199999998</v>
          </cell>
          <cell r="X162">
            <v>7072.1356999999998</v>
          </cell>
          <cell r="Y162">
            <v>7394.7085800000004</v>
          </cell>
          <cell r="Z162">
            <v>7571.1948199999997</v>
          </cell>
          <cell r="AA162">
            <v>7940.110920000001</v>
          </cell>
        </row>
        <row r="163">
          <cell r="F163" t="str">
            <v>Drying Stage 1</v>
          </cell>
          <cell r="H163" t="str">
            <v>UA</v>
          </cell>
          <cell r="I163">
            <v>80</v>
          </cell>
          <cell r="J163">
            <v>434.06467539100669</v>
          </cell>
          <cell r="K163">
            <v>354.31300241296327</v>
          </cell>
          <cell r="L163">
            <v>468.6946592923104</v>
          </cell>
          <cell r="M163">
            <v>405.75207007211799</v>
          </cell>
          <cell r="N163">
            <v>441.26135691022239</v>
          </cell>
          <cell r="O163">
            <v>433.48736342612608</v>
          </cell>
          <cell r="P163">
            <v>470.2701766334464</v>
          </cell>
          <cell r="Q163">
            <v>449.45306994664389</v>
          </cell>
          <cell r="R163">
            <v>425.5452258336984</v>
          </cell>
          <cell r="S163">
            <v>500.21213901913796</v>
          </cell>
          <cell r="T163">
            <v>467.78668911672952</v>
          </cell>
          <cell r="U163">
            <v>495.61613862155536</v>
          </cell>
          <cell r="V163">
            <v>5623.7096160000001</v>
          </cell>
          <cell r="W163">
            <v>5221.9213760000002</v>
          </cell>
          <cell r="X163">
            <v>5657.70856</v>
          </cell>
          <cell r="Y163">
            <v>5915.7668640000002</v>
          </cell>
          <cell r="Z163">
            <v>6056.9558559999996</v>
          </cell>
          <cell r="AA163">
            <v>6352.0887360000006</v>
          </cell>
        </row>
        <row r="164">
          <cell r="F164" t="str">
            <v>Drying Stage 2</v>
          </cell>
          <cell r="H164" t="str">
            <v>UA</v>
          </cell>
          <cell r="I164">
            <v>80</v>
          </cell>
          <cell r="J164">
            <v>434.06467539100669</v>
          </cell>
          <cell r="K164">
            <v>354.31300241296327</v>
          </cell>
          <cell r="L164">
            <v>468.6946592923104</v>
          </cell>
          <cell r="M164">
            <v>405.75207007211799</v>
          </cell>
          <cell r="N164">
            <v>441.26135691022239</v>
          </cell>
          <cell r="O164">
            <v>433.48736342612608</v>
          </cell>
          <cell r="P164">
            <v>470.2701766334464</v>
          </cell>
          <cell r="Q164">
            <v>449.45306994664389</v>
          </cell>
          <cell r="R164">
            <v>425.5452258336984</v>
          </cell>
          <cell r="S164">
            <v>500.21213901913796</v>
          </cell>
          <cell r="T164">
            <v>467.78668911672952</v>
          </cell>
          <cell r="U164">
            <v>495.61613862155536</v>
          </cell>
          <cell r="V164">
            <v>5623.7096160000001</v>
          </cell>
          <cell r="W164">
            <v>5221.9213760000002</v>
          </cell>
          <cell r="X164">
            <v>5657.70856</v>
          </cell>
          <cell r="Y164">
            <v>5915.7668640000002</v>
          </cell>
          <cell r="Z164">
            <v>6056.9558559999996</v>
          </cell>
          <cell r="AA164">
            <v>6352.0887360000006</v>
          </cell>
        </row>
        <row r="165">
          <cell r="F165" t="str">
            <v>Kiunga CV04</v>
          </cell>
          <cell r="H165" t="str">
            <v>Max Link</v>
          </cell>
          <cell r="J165">
            <v>542.58084423875835</v>
          </cell>
          <cell r="K165">
            <v>442.89125301620408</v>
          </cell>
          <cell r="L165">
            <v>585.86832411538796</v>
          </cell>
          <cell r="M165">
            <v>507.19008759014747</v>
          </cell>
          <cell r="N165">
            <v>551.57669613777796</v>
          </cell>
          <cell r="O165">
            <v>541.85920428265763</v>
          </cell>
          <cell r="P165">
            <v>587.83772079180801</v>
          </cell>
          <cell r="Q165">
            <v>561.81633743330485</v>
          </cell>
          <cell r="R165">
            <v>531.93153229212305</v>
          </cell>
          <cell r="S165">
            <v>625.26517377392247</v>
          </cell>
          <cell r="T165">
            <v>584.73336139591197</v>
          </cell>
          <cell r="U165">
            <v>619.52017327694421</v>
          </cell>
          <cell r="V165">
            <v>7029.6370200000001</v>
          </cell>
          <cell r="W165">
            <v>6527.4017199999998</v>
          </cell>
          <cell r="X165">
            <v>7072.1356999999998</v>
          </cell>
          <cell r="Y165">
            <v>7394.7085800000004</v>
          </cell>
          <cell r="Z165">
            <v>7571.1948199999997</v>
          </cell>
          <cell r="AA165">
            <v>7940.110920000001</v>
          </cell>
        </row>
        <row r="166">
          <cell r="F166" t="str">
            <v>Kiunga CV05</v>
          </cell>
          <cell r="H166" t="str">
            <v>Link</v>
          </cell>
          <cell r="J166">
            <v>542.58084423875835</v>
          </cell>
          <cell r="K166">
            <v>442.89125301620408</v>
          </cell>
          <cell r="L166">
            <v>585.86832411538796</v>
          </cell>
          <cell r="M166">
            <v>507.19008759014747</v>
          </cell>
          <cell r="N166">
            <v>551.57669613777796</v>
          </cell>
          <cell r="O166">
            <v>541.85920428265763</v>
          </cell>
          <cell r="P166">
            <v>587.83772079180801</v>
          </cell>
          <cell r="Q166">
            <v>561.81633743330485</v>
          </cell>
          <cell r="R166">
            <v>531.93153229212305</v>
          </cell>
          <cell r="S166">
            <v>625.26517377392247</v>
          </cell>
          <cell r="T166">
            <v>584.73336139591197</v>
          </cell>
          <cell r="U166">
            <v>619.52017327694421</v>
          </cell>
          <cell r="V166">
            <v>7029.6370200000001</v>
          </cell>
          <cell r="W166">
            <v>6527.4017199999998</v>
          </cell>
          <cell r="X166">
            <v>7072.1356999999998</v>
          </cell>
          <cell r="Y166">
            <v>7394.7085800000004</v>
          </cell>
          <cell r="Z166">
            <v>7571.1948199999997</v>
          </cell>
          <cell r="AA166">
            <v>7940.110920000001</v>
          </cell>
        </row>
        <row r="167">
          <cell r="F167" t="str">
            <v>Kiunga CV06</v>
          </cell>
          <cell r="H167" t="str">
            <v>t/hr</v>
          </cell>
          <cell r="I167">
            <v>600</v>
          </cell>
          <cell r="J167">
            <v>90.430140706459724</v>
          </cell>
          <cell r="K167">
            <v>73.815208836034017</v>
          </cell>
          <cell r="L167">
            <v>97.644720685897994</v>
          </cell>
          <cell r="M167">
            <v>84.531681265024574</v>
          </cell>
          <cell r="N167">
            <v>91.929449356296317</v>
          </cell>
          <cell r="O167">
            <v>90.309867380442938</v>
          </cell>
          <cell r="P167">
            <v>97.97295346530133</v>
          </cell>
          <cell r="Q167">
            <v>93.636056238884152</v>
          </cell>
          <cell r="R167">
            <v>88.655255382020513</v>
          </cell>
          <cell r="S167">
            <v>104.21086229565375</v>
          </cell>
          <cell r="T167">
            <v>97.45556023265199</v>
          </cell>
          <cell r="U167">
            <v>103.25336221282403</v>
          </cell>
          <cell r="V167">
            <v>1171.60617</v>
          </cell>
          <cell r="W167">
            <v>1087.9002866666667</v>
          </cell>
          <cell r="X167">
            <v>1178.6892833333332</v>
          </cell>
          <cell r="Y167">
            <v>1232.4514300000001</v>
          </cell>
          <cell r="Z167">
            <v>1261.8658033333334</v>
          </cell>
          <cell r="AA167">
            <v>1323.3518200000001</v>
          </cell>
        </row>
        <row r="168">
          <cell r="F168" t="str">
            <v>Kiunga CV10/shiploader</v>
          </cell>
          <cell r="H168" t="str">
            <v>Link</v>
          </cell>
          <cell r="J168">
            <v>90.430140706459724</v>
          </cell>
          <cell r="K168">
            <v>73.815208836034017</v>
          </cell>
          <cell r="L168">
            <v>97.644720685897994</v>
          </cell>
          <cell r="M168">
            <v>84.531681265024574</v>
          </cell>
          <cell r="N168">
            <v>91.929449356296317</v>
          </cell>
          <cell r="O168">
            <v>90.309867380442938</v>
          </cell>
          <cell r="P168">
            <v>97.97295346530133</v>
          </cell>
          <cell r="Q168">
            <v>93.636056238884152</v>
          </cell>
          <cell r="R168">
            <v>88.655255382020513</v>
          </cell>
          <cell r="S168">
            <v>104.21086229565375</v>
          </cell>
          <cell r="T168">
            <v>97.45556023265199</v>
          </cell>
          <cell r="U168">
            <v>103.25336221282403</v>
          </cell>
          <cell r="V168">
            <v>1171.60617</v>
          </cell>
          <cell r="W168">
            <v>1087.9002866666667</v>
          </cell>
          <cell r="X168">
            <v>1178.6892833333332</v>
          </cell>
          <cell r="Y168">
            <v>1232.4514300000001</v>
          </cell>
          <cell r="Z168">
            <v>1261.8658033333334</v>
          </cell>
          <cell r="AA168">
            <v>1323.3518200000001</v>
          </cell>
        </row>
      </sheetData>
      <sheetData sheetId="6" refreshError="1"/>
      <sheetData sheetId="7">
        <row r="12">
          <cell r="C12" t="str">
            <v>2400121113</v>
          </cell>
          <cell r="D12" t="str">
            <v>Taranaki</v>
          </cell>
          <cell r="F12" t="str">
            <v>Feeder FE05</v>
          </cell>
          <cell r="G12" t="str">
            <v>Input</v>
          </cell>
          <cell r="H12" t="str">
            <v>USD</v>
          </cell>
          <cell r="J12">
            <v>0</v>
          </cell>
          <cell r="K12">
            <v>0</v>
          </cell>
          <cell r="L12">
            <v>0</v>
          </cell>
          <cell r="M12">
            <v>0</v>
          </cell>
          <cell r="N12">
            <v>0</v>
          </cell>
          <cell r="O12">
            <v>0</v>
          </cell>
          <cell r="P12">
            <v>0</v>
          </cell>
          <cell r="Q12">
            <v>0</v>
          </cell>
          <cell r="R12">
            <v>0</v>
          </cell>
          <cell r="S12">
            <v>0</v>
          </cell>
          <cell r="T12">
            <v>0</v>
          </cell>
          <cell r="U12">
            <v>0</v>
          </cell>
          <cell r="V12">
            <v>0</v>
          </cell>
        </row>
        <row r="13">
          <cell r="C13" t="str">
            <v>2400121113</v>
          </cell>
          <cell r="F13" t="str">
            <v>Crusher GCR01</v>
          </cell>
          <cell r="G13" t="str">
            <v>Input</v>
          </cell>
          <cell r="H13" t="str">
            <v>USD</v>
          </cell>
        </row>
        <row r="14">
          <cell r="C14" t="str">
            <v>2400120113</v>
          </cell>
          <cell r="D14" t="str">
            <v>Inpit</v>
          </cell>
          <cell r="F14" t="str">
            <v>Feeder FE02</v>
          </cell>
          <cell r="G14" t="str">
            <v>Input</v>
          </cell>
          <cell r="H14" t="str">
            <v>USD</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row>
        <row r="15">
          <cell r="C15" t="str">
            <v>2400120113</v>
          </cell>
          <cell r="F15" t="str">
            <v>Crusher GCR02</v>
          </cell>
          <cell r="G15" t="str">
            <v>Input</v>
          </cell>
          <cell r="H15" t="str">
            <v>USD</v>
          </cell>
        </row>
        <row r="16">
          <cell r="C16" t="str">
            <v>2400130113</v>
          </cell>
          <cell r="D16" t="str">
            <v>Reclaim</v>
          </cell>
          <cell r="F16" t="str">
            <v>ISP Feeders</v>
          </cell>
          <cell r="G16" t="str">
            <v>Input</v>
          </cell>
          <cell r="H16" t="str">
            <v>USD</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row>
        <row r="17">
          <cell r="C17" t="str">
            <v>2400130113</v>
          </cell>
          <cell r="F17" t="str">
            <v>ISP Conveyors</v>
          </cell>
          <cell r="G17" t="str">
            <v>Input</v>
          </cell>
          <cell r="H17" t="str">
            <v>USD</v>
          </cell>
        </row>
        <row r="18">
          <cell r="C18" t="str">
            <v>2400200113</v>
          </cell>
          <cell r="D18" t="str">
            <v>Grinding</v>
          </cell>
          <cell r="F18" t="str">
            <v>Sag mill 01</v>
          </cell>
          <cell r="G18" t="str">
            <v>Input</v>
          </cell>
          <cell r="H18" t="str">
            <v>USD</v>
          </cell>
          <cell r="J18">
            <v>0</v>
          </cell>
          <cell r="K18">
            <v>0</v>
          </cell>
          <cell r="L18">
            <v>618250</v>
          </cell>
          <cell r="M18">
            <v>0</v>
          </cell>
          <cell r="N18">
            <v>0</v>
          </cell>
          <cell r="O18">
            <v>0</v>
          </cell>
          <cell r="P18">
            <v>0</v>
          </cell>
          <cell r="Q18">
            <v>0</v>
          </cell>
          <cell r="R18">
            <v>0</v>
          </cell>
          <cell r="S18">
            <v>0</v>
          </cell>
          <cell r="T18">
            <v>702750</v>
          </cell>
          <cell r="U18">
            <v>0</v>
          </cell>
          <cell r="V18">
            <v>1321000</v>
          </cell>
          <cell r="W18">
            <v>1321000</v>
          </cell>
          <cell r="X18">
            <v>1321000</v>
          </cell>
          <cell r="Y18">
            <v>1321000</v>
          </cell>
          <cell r="Z18">
            <v>1321000</v>
          </cell>
          <cell r="AA18">
            <v>1321000</v>
          </cell>
        </row>
        <row r="19">
          <cell r="C19" t="str">
            <v>2400200113</v>
          </cell>
          <cell r="F19" t="str">
            <v>Ball Mill 1A</v>
          </cell>
          <cell r="G19" t="str">
            <v>Input</v>
          </cell>
          <cell r="H19" t="str">
            <v>USD</v>
          </cell>
        </row>
        <row r="20">
          <cell r="C20" t="str">
            <v>2400200113</v>
          </cell>
          <cell r="F20" t="str">
            <v>Ball Mill 1B</v>
          </cell>
          <cell r="G20" t="str">
            <v>Input</v>
          </cell>
          <cell r="H20" t="str">
            <v>USD</v>
          </cell>
        </row>
        <row r="21">
          <cell r="C21" t="str">
            <v>2400210113</v>
          </cell>
          <cell r="D21" t="str">
            <v>Flotation</v>
          </cell>
          <cell r="F21" t="str">
            <v>Rougher cells 1</v>
          </cell>
          <cell r="G21" t="str">
            <v>Input</v>
          </cell>
          <cell r="H21" t="str">
            <v>USD</v>
          </cell>
          <cell r="J21">
            <v>0</v>
          </cell>
          <cell r="K21">
            <v>0</v>
          </cell>
          <cell r="L21">
            <v>0</v>
          </cell>
          <cell r="M21">
            <v>0</v>
          </cell>
          <cell r="N21">
            <v>0</v>
          </cell>
          <cell r="O21">
            <v>0</v>
          </cell>
          <cell r="P21">
            <v>87500</v>
          </cell>
          <cell r="Q21">
            <v>0</v>
          </cell>
          <cell r="R21">
            <v>0</v>
          </cell>
          <cell r="S21">
            <v>0</v>
          </cell>
          <cell r="T21">
            <v>0</v>
          </cell>
          <cell r="U21">
            <v>0</v>
          </cell>
          <cell r="V21">
            <v>87500</v>
          </cell>
          <cell r="W21">
            <v>87500</v>
          </cell>
          <cell r="X21">
            <v>87500</v>
          </cell>
          <cell r="Y21">
            <v>87500</v>
          </cell>
          <cell r="Z21">
            <v>87500</v>
          </cell>
          <cell r="AA21">
            <v>87500</v>
          </cell>
        </row>
        <row r="22">
          <cell r="C22" t="str">
            <v>2400210113</v>
          </cell>
          <cell r="F22" t="str">
            <v>Hi Grade Circuit 1</v>
          </cell>
          <cell r="G22" t="str">
            <v>Input</v>
          </cell>
          <cell r="H22" t="str">
            <v>USD</v>
          </cell>
        </row>
        <row r="23">
          <cell r="C23" t="str">
            <v>2400210113</v>
          </cell>
          <cell r="F23" t="str">
            <v>Cleaner/Recleaner 1</v>
          </cell>
          <cell r="G23" t="str">
            <v>Input</v>
          </cell>
          <cell r="H23" t="str">
            <v>USD</v>
          </cell>
        </row>
        <row r="24">
          <cell r="C24" t="str">
            <v>2400210113</v>
          </cell>
          <cell r="F24" t="str">
            <v>Lo-Grade Circuit 1</v>
          </cell>
          <cell r="G24" t="str">
            <v>Input</v>
          </cell>
          <cell r="H24" t="str">
            <v>USD</v>
          </cell>
        </row>
        <row r="25">
          <cell r="C25" t="str">
            <v>2400201113</v>
          </cell>
          <cell r="D25" t="str">
            <v>Grinding</v>
          </cell>
          <cell r="F25" t="str">
            <v>Sag mill 02</v>
          </cell>
          <cell r="G25" t="str">
            <v>Input</v>
          </cell>
          <cell r="H25" t="str">
            <v>USD</v>
          </cell>
          <cell r="J25">
            <v>198750</v>
          </cell>
          <cell r="K25">
            <v>0</v>
          </cell>
          <cell r="L25">
            <v>0</v>
          </cell>
          <cell r="M25">
            <v>0</v>
          </cell>
          <cell r="N25">
            <v>567500</v>
          </cell>
          <cell r="O25">
            <v>0</v>
          </cell>
          <cell r="P25">
            <v>0</v>
          </cell>
          <cell r="Q25">
            <v>0</v>
          </cell>
          <cell r="R25">
            <v>227500</v>
          </cell>
          <cell r="S25">
            <v>0</v>
          </cell>
          <cell r="T25">
            <v>0</v>
          </cell>
          <cell r="U25">
            <v>190990.86249999999</v>
          </cell>
          <cell r="V25">
            <v>1184740.8625</v>
          </cell>
          <cell r="W25">
            <v>1184740.8625</v>
          </cell>
          <cell r="X25">
            <v>1184740.8625</v>
          </cell>
          <cell r="Y25">
            <v>1184740.8625</v>
          </cell>
          <cell r="Z25">
            <v>1184740.8625</v>
          </cell>
          <cell r="AA25">
            <v>1184740.8625</v>
          </cell>
        </row>
        <row r="26">
          <cell r="C26" t="str">
            <v>2400201113</v>
          </cell>
          <cell r="F26" t="str">
            <v>Ball Mill 2A</v>
          </cell>
          <cell r="G26" t="str">
            <v>Input</v>
          </cell>
          <cell r="H26" t="str">
            <v>USD</v>
          </cell>
        </row>
        <row r="27">
          <cell r="C27" t="str">
            <v>2400201113</v>
          </cell>
          <cell r="F27" t="str">
            <v>Ball Mill 2B</v>
          </cell>
          <cell r="G27" t="str">
            <v>Input</v>
          </cell>
          <cell r="H27" t="str">
            <v>USD</v>
          </cell>
        </row>
        <row r="28">
          <cell r="C28" t="str">
            <v>2400211113</v>
          </cell>
          <cell r="D28" t="str">
            <v>Flotation</v>
          </cell>
          <cell r="F28" t="str">
            <v>Rougher cells 2</v>
          </cell>
          <cell r="G28" t="str">
            <v>Input</v>
          </cell>
          <cell r="H28" t="str">
            <v>USD</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row>
        <row r="29">
          <cell r="C29" t="str">
            <v>2400211113</v>
          </cell>
          <cell r="F29" t="str">
            <v>Hi Grade Circuit 2</v>
          </cell>
          <cell r="G29" t="str">
            <v>Input</v>
          </cell>
          <cell r="H29" t="str">
            <v>USD</v>
          </cell>
        </row>
        <row r="30">
          <cell r="C30" t="str">
            <v>2400211113</v>
          </cell>
          <cell r="F30" t="str">
            <v>Cleaner/Recleaner 2</v>
          </cell>
          <cell r="G30" t="str">
            <v>Input</v>
          </cell>
          <cell r="H30" t="str">
            <v>USD</v>
          </cell>
        </row>
        <row r="31">
          <cell r="C31" t="str">
            <v>2400211113</v>
          </cell>
          <cell r="F31" t="str">
            <v>Lo-Grade Circuit 2</v>
          </cell>
          <cell r="G31" t="str">
            <v>Input</v>
          </cell>
          <cell r="H31" t="str">
            <v>USD</v>
          </cell>
        </row>
        <row r="32">
          <cell r="C32" t="str">
            <v>2400270113</v>
          </cell>
          <cell r="F32" t="str">
            <v>Kiln Discharge and Crushing</v>
          </cell>
          <cell r="G32" t="str">
            <v>Input</v>
          </cell>
          <cell r="H32" t="str">
            <v>USD</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sheetData>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Listado"/>
    </sheetNames>
    <sheetDataSet>
      <sheetData sheetId="0" refreshError="1">
        <row r="12">
          <cell r="D12">
            <v>3</v>
          </cell>
        </row>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3">
          <cell r="B3">
            <v>3</v>
          </cell>
        </row>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otes"/>
      <sheetName val="Parameters"/>
      <sheetName val="InitFleet"/>
      <sheetName val="ReplFleet"/>
      <sheetName val="PASTE IN REP"/>
      <sheetName val="Paste In Op Hrs"/>
      <sheetName val="FleetOpHrs"/>
      <sheetName val="Paste in Fleet Nos"/>
      <sheetName val="Fleet"/>
      <sheetName val="MARC_Rates"/>
      <sheetName val="EquipData"/>
      <sheetName val="Fixed Plant"/>
      <sheetName val="Inputs"/>
      <sheetName val="Fixed Plant Maintenance"/>
    </sheetNames>
    <sheetDataSet>
      <sheetData sheetId="0"/>
      <sheetData sheetId="1"/>
      <sheetData sheetId="2" refreshError="1">
        <row r="9">
          <cell r="C9" t="str">
            <v>Y1</v>
          </cell>
          <cell r="E9">
            <v>38353</v>
          </cell>
        </row>
        <row r="10">
          <cell r="C10" t="str">
            <v>Y2</v>
          </cell>
          <cell r="E10">
            <v>38718</v>
          </cell>
        </row>
        <row r="11">
          <cell r="C11" t="str">
            <v>Y3</v>
          </cell>
          <cell r="E11">
            <v>39083</v>
          </cell>
        </row>
        <row r="12">
          <cell r="C12" t="str">
            <v>Y4</v>
          </cell>
          <cell r="E12">
            <v>39448</v>
          </cell>
        </row>
        <row r="13">
          <cell r="C13" t="str">
            <v>Y5</v>
          </cell>
          <cell r="E13">
            <v>39814</v>
          </cell>
        </row>
        <row r="14">
          <cell r="C14" t="str">
            <v>Y6</v>
          </cell>
          <cell r="E14">
            <v>40179</v>
          </cell>
        </row>
        <row r="15">
          <cell r="C15" t="str">
            <v>Y7</v>
          </cell>
          <cell r="E15">
            <v>40544</v>
          </cell>
        </row>
        <row r="16">
          <cell r="C16" t="str">
            <v>Y8</v>
          </cell>
          <cell r="E16">
            <v>40909</v>
          </cell>
        </row>
        <row r="17">
          <cell r="C17" t="str">
            <v>Y9</v>
          </cell>
          <cell r="E17">
            <v>41275</v>
          </cell>
        </row>
        <row r="18">
          <cell r="C18" t="str">
            <v>Y10</v>
          </cell>
          <cell r="E18">
            <v>41640</v>
          </cell>
        </row>
        <row r="19">
          <cell r="C19" t="str">
            <v>Y11</v>
          </cell>
          <cell r="E19">
            <v>42005</v>
          </cell>
        </row>
        <row r="20">
          <cell r="C20" t="str">
            <v>Y12</v>
          </cell>
          <cell r="E20">
            <v>42370</v>
          </cell>
        </row>
        <row r="21">
          <cell r="C21" t="str">
            <v>Y13</v>
          </cell>
          <cell r="E21">
            <v>42736</v>
          </cell>
        </row>
        <row r="22">
          <cell r="C22" t="str">
            <v>Y14</v>
          </cell>
          <cell r="E22">
            <v>43101</v>
          </cell>
        </row>
        <row r="23">
          <cell r="C23" t="str">
            <v>Y15</v>
          </cell>
          <cell r="E23">
            <v>43466</v>
          </cell>
        </row>
        <row r="24">
          <cell r="C24" t="str">
            <v>Y16</v>
          </cell>
          <cell r="E24">
            <v>43831</v>
          </cell>
        </row>
        <row r="25">
          <cell r="C25" t="str">
            <v>Y17</v>
          </cell>
          <cell r="E25">
            <v>44197</v>
          </cell>
        </row>
        <row r="26">
          <cell r="C26" t="str">
            <v>Y18</v>
          </cell>
          <cell r="E26">
            <v>44562</v>
          </cell>
        </row>
        <row r="27">
          <cell r="C27" t="str">
            <v>Y19</v>
          </cell>
          <cell r="E27">
            <v>44927</v>
          </cell>
        </row>
        <row r="28">
          <cell r="C28" t="str">
            <v>Y20</v>
          </cell>
          <cell r="E28">
            <v>45292</v>
          </cell>
        </row>
        <row r="29">
          <cell r="C29" t="str">
            <v>Y21</v>
          </cell>
          <cell r="E29">
            <v>45658</v>
          </cell>
        </row>
        <row r="30">
          <cell r="C30" t="str">
            <v>Y22</v>
          </cell>
          <cell r="E30">
            <v>46023</v>
          </cell>
        </row>
        <row r="31">
          <cell r="C31" t="str">
            <v>Y23</v>
          </cell>
          <cell r="E31">
            <v>46388</v>
          </cell>
        </row>
        <row r="32">
          <cell r="C32" t="str">
            <v>Y24</v>
          </cell>
          <cell r="E32">
            <v>46753</v>
          </cell>
        </row>
        <row r="33">
          <cell r="C33" t="str">
            <v>Y25</v>
          </cell>
          <cell r="E33">
            <v>47119</v>
          </cell>
        </row>
        <row r="34">
          <cell r="C34" t="str">
            <v>Y26</v>
          </cell>
          <cell r="E34">
            <v>47484</v>
          </cell>
        </row>
        <row r="35">
          <cell r="C35" t="str">
            <v>Y27</v>
          </cell>
          <cell r="E35">
            <v>47849</v>
          </cell>
        </row>
        <row r="36">
          <cell r="C36" t="str">
            <v>Y28</v>
          </cell>
          <cell r="E36">
            <v>48214</v>
          </cell>
        </row>
        <row r="37">
          <cell r="C37" t="str">
            <v>Y29</v>
          </cell>
          <cell r="E37">
            <v>48580</v>
          </cell>
        </row>
        <row r="38">
          <cell r="C38" t="str">
            <v>Y30</v>
          </cell>
          <cell r="E38">
            <v>48945</v>
          </cell>
        </row>
      </sheetData>
      <sheetData sheetId="3"/>
      <sheetData sheetId="4"/>
      <sheetData sheetId="5"/>
      <sheetData sheetId="6"/>
      <sheetData sheetId="7"/>
      <sheetData sheetId="8"/>
      <sheetData sheetId="9" refreshError="1">
        <row r="12">
          <cell r="B12">
            <v>110</v>
          </cell>
        </row>
        <row r="13">
          <cell r="B13">
            <v>111</v>
          </cell>
        </row>
        <row r="14">
          <cell r="B14">
            <v>118</v>
          </cell>
        </row>
        <row r="15">
          <cell r="B15">
            <v>202</v>
          </cell>
        </row>
        <row r="16">
          <cell r="B16">
            <v>204</v>
          </cell>
        </row>
        <row r="17">
          <cell r="B17">
            <v>218</v>
          </cell>
        </row>
        <row r="18">
          <cell r="B18">
            <v>229</v>
          </cell>
        </row>
        <row r="19">
          <cell r="B19">
            <v>230</v>
          </cell>
        </row>
        <row r="20">
          <cell r="B20">
            <v>231</v>
          </cell>
        </row>
        <row r="21">
          <cell r="B21">
            <v>232</v>
          </cell>
        </row>
        <row r="22">
          <cell r="B22">
            <v>300</v>
          </cell>
        </row>
        <row r="23">
          <cell r="B23">
            <v>301</v>
          </cell>
        </row>
        <row r="24">
          <cell r="B24">
            <v>302</v>
          </cell>
        </row>
        <row r="25">
          <cell r="B25">
            <v>303</v>
          </cell>
        </row>
        <row r="26">
          <cell r="B26">
            <v>304</v>
          </cell>
        </row>
        <row r="27">
          <cell r="B27">
            <v>305</v>
          </cell>
        </row>
        <row r="28">
          <cell r="B28">
            <v>604</v>
          </cell>
        </row>
        <row r="29">
          <cell r="B29">
            <v>605</v>
          </cell>
        </row>
        <row r="30">
          <cell r="B30">
            <v>701</v>
          </cell>
        </row>
        <row r="31">
          <cell r="B31">
            <v>703</v>
          </cell>
        </row>
        <row r="32">
          <cell r="B32">
            <v>704</v>
          </cell>
        </row>
        <row r="33">
          <cell r="B33">
            <v>705</v>
          </cell>
        </row>
        <row r="34">
          <cell r="B34">
            <v>800</v>
          </cell>
        </row>
        <row r="35">
          <cell r="B35">
            <v>802</v>
          </cell>
        </row>
        <row r="36">
          <cell r="B36">
            <v>803</v>
          </cell>
        </row>
        <row r="37">
          <cell r="B37">
            <v>811</v>
          </cell>
        </row>
        <row r="38">
          <cell r="B38">
            <v>1102</v>
          </cell>
        </row>
        <row r="39">
          <cell r="B39">
            <v>1103</v>
          </cell>
        </row>
        <row r="40">
          <cell r="B40">
            <v>1107</v>
          </cell>
        </row>
        <row r="41">
          <cell r="B41">
            <v>0</v>
          </cell>
        </row>
        <row r="42">
          <cell r="B42">
            <v>0</v>
          </cell>
        </row>
        <row r="43">
          <cell r="B43">
            <v>0</v>
          </cell>
        </row>
        <row r="44">
          <cell r="B44">
            <v>0</v>
          </cell>
        </row>
        <row r="45">
          <cell r="B45">
            <v>0</v>
          </cell>
        </row>
        <row r="46">
          <cell r="B46">
            <v>0</v>
          </cell>
        </row>
        <row r="47">
          <cell r="B47">
            <v>0</v>
          </cell>
        </row>
        <row r="48">
          <cell r="B48">
            <v>0</v>
          </cell>
        </row>
        <row r="49">
          <cell r="B49">
            <v>0</v>
          </cell>
        </row>
        <row r="50">
          <cell r="B50">
            <v>0</v>
          </cell>
        </row>
        <row r="51">
          <cell r="B51">
            <v>0</v>
          </cell>
        </row>
        <row r="52">
          <cell r="B52">
            <v>0</v>
          </cell>
        </row>
        <row r="53">
          <cell r="B53">
            <v>0</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row r="76">
          <cell r="B76">
            <v>0</v>
          </cell>
        </row>
        <row r="77">
          <cell r="B77">
            <v>0</v>
          </cell>
        </row>
        <row r="78">
          <cell r="B78">
            <v>0</v>
          </cell>
        </row>
        <row r="79">
          <cell r="B79">
            <v>0</v>
          </cell>
        </row>
        <row r="80">
          <cell r="B80">
            <v>0</v>
          </cell>
        </row>
      </sheetData>
      <sheetData sheetId="10"/>
      <sheetData sheetId="11"/>
      <sheetData sheetId="12" refreshError="1"/>
      <sheetData sheetId="13" refreshError="1"/>
      <sheetData sheetId="1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MOER Register"/>
      <sheetName val="Hoja1"/>
      <sheetName val="LISTS-FOR INTERNAL USE ONLY"/>
      <sheetName val="Fleet"/>
      <sheetName val="Parameters"/>
    </sheetNames>
    <sheetDataSet>
      <sheetData sheetId="0" refreshError="1"/>
      <sheetData sheetId="1" refreshError="1"/>
      <sheetData sheetId="2" refreshError="1">
        <row r="8">
          <cell r="B8" t="str">
            <v>In Progress</v>
          </cell>
        </row>
        <row r="9">
          <cell r="B9" t="str">
            <v>For Approval</v>
          </cell>
        </row>
        <row r="10">
          <cell r="B10" t="str">
            <v>Approved</v>
          </cell>
        </row>
        <row r="11">
          <cell r="B11" t="str">
            <v>Defining scope</v>
          </cell>
        </row>
        <row r="12">
          <cell r="B12" t="str">
            <v>TBD</v>
          </cell>
        </row>
        <row r="13">
          <cell r="B13" t="str">
            <v>Voided</v>
          </cell>
        </row>
        <row r="17">
          <cell r="B17" t="str">
            <v>Johnny Campo</v>
          </cell>
        </row>
        <row r="18">
          <cell r="B18" t="str">
            <v>Operation Manager</v>
          </cell>
        </row>
        <row r="19">
          <cell r="B19" t="str">
            <v>Purchasing</v>
          </cell>
        </row>
        <row r="20">
          <cell r="B20" t="str">
            <v>Peter Tilston</v>
          </cell>
        </row>
        <row r="21">
          <cell r="B21" t="str">
            <v>Jaime Urjel</v>
          </cell>
        </row>
        <row r="22">
          <cell r="B22" t="str">
            <v>Harold McBride</v>
          </cell>
        </row>
        <row r="23">
          <cell r="B23" t="str">
            <v>Chris Phillips</v>
          </cell>
        </row>
        <row r="24">
          <cell r="B24" t="str">
            <v>Reinhold Schmidt</v>
          </cell>
        </row>
        <row r="25">
          <cell r="B25" t="str">
            <v>Gary Nagle</v>
          </cell>
        </row>
      </sheetData>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ADY MIX"/>
      <sheetName val="READY MIX CLIENTE"/>
      <sheetName val="SILOS"/>
      <sheetName val="SILOS CLIENTE"/>
      <sheetName val="TRITURADORA"/>
      <sheetName val="TRITURADORA CLIENTE"/>
      <sheetName val="OTROS MONTAJES"/>
      <sheetName val="OTROS MONTAJES CLIENTE"/>
      <sheetName val="TARIFAS DE VENTA "/>
      <sheetName val="TARIFAS DE VENTA CLIENTE"/>
      <sheetName val="CONTROL VALOR VENTA"/>
      <sheetName val="APUS"/>
      <sheetName val="VAR"/>
      <sheetName val="RESUMEN"/>
      <sheetName val="DESGLOSE"/>
      <sheetName val="FABRICACIONES"/>
      <sheetName val="QAQC FABRIC"/>
      <sheetName val="PINTURA"/>
      <sheetName val="GROUTING"/>
      <sheetName val="RENDIMIENTOS"/>
      <sheetName val="TOPOGRAFIA"/>
      <sheetName val="SUBCON"/>
      <sheetName val="OTROS MO"/>
      <sheetName val="CONS"/>
      <sheetName val="EQUI"/>
      <sheetName val="SUPERV"/>
      <sheetName val="INDIR"/>
      <sheetName val="CALC-MOD"/>
      <sheetName val="MOD GUATEMALA"/>
      <sheetName val="F-IIA-320"/>
      <sheetName val="SALAR"/>
      <sheetName val="DOT"/>
      <sheetName val="NOM-1T"/>
      <sheetName val="NOM-2T"/>
      <sheetName val="NOM-3T"/>
      <sheetName val="BASE EQUI"/>
      <sheetName val="BASE CONS"/>
      <sheetName val="referencia dotación"/>
      <sheetName val="LISTS-FOR INTERNAL U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SGLOSE"/>
      <sheetName val="VAR"/>
      <sheetName val="INDIR"/>
      <sheetName val="SUPERV"/>
      <sheetName val="SUBCON"/>
      <sheetName val="APU"/>
      <sheetName val="CALC-MOD"/>
      <sheetName val="CONS"/>
      <sheetName val="MOD PERU"/>
      <sheetName val="FACT. PREST PERU"/>
      <sheetName val="OTROS MO"/>
      <sheetName val="EQUI"/>
      <sheetName val="F-IIA-320"/>
      <sheetName val="SALAR"/>
      <sheetName val="DOT"/>
      <sheetName val="BASE EQUI"/>
      <sheetName val="BASE CONS"/>
      <sheetName val="referencia dotación"/>
      <sheetName val="INSTAL"/>
      <sheetName val="NOM-1T"/>
      <sheetName val="SUMINISTRO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RRETERAS"/>
      <sheetName val="TABLA DE CONTENIDO"/>
      <sheetName val="GENERALIDADES "/>
      <sheetName val="CUMPLIMIENTO % "/>
      <sheetName val="CUMPLIMIENTO %  (2)"/>
      <sheetName val="ESTADO RED"/>
      <sheetName val="SEMAFORO 45A-04"/>
      <sheetName val="SEMAFORO 55-01"/>
      <sheetName val="SEMAFORO 56-07"/>
      <sheetName val="SEMAFORO 55CN-03"/>
      <sheetName val="SEMAFORO 55CN-01"/>
      <sheetName val="TORTA EST. VIAS "/>
      <sheetName val="EST. VIAS"/>
      <sheetName val="MAPA EST RED"/>
      <sheetName val="NECESIDAD VIA"/>
      <sheetName val="Necesidades cr."/>
      <sheetName val="SITIOS CRITICOS"/>
      <sheetName val="CANT OBRA B-C"/>
      <sheetName val="CANT OBRA C-G"/>
      <sheetName val="CANT OBRA Z-U"/>
      <sheetName val="CANT OBRA B-T"/>
      <sheetName val="INF. EMERGENCIAS"/>
      <sheetName val="PUENTES"/>
      <sheetName val="NEC PTES"/>
      <sheetName val="PONTONES"/>
      <sheetName val="NEC. PONTONES"/>
      <sheetName val="señal v"/>
      <sheetName val="señal H"/>
      <sheetName val="ACCIDENTALIDAD junio"/>
      <sheetName val="ACCIDENTALIDAD julio"/>
      <sheetName val="ACCIDENTALIDAD agosto"/>
      <sheetName val="ACCIDENT."/>
      <sheetName val="DEFENSA VIAS"/>
      <sheetName val="ZONAS RETIRO"/>
      <sheetName val="SEGUIMIENTO"/>
      <sheetName val="CUANTI AMV"/>
      <sheetName val="CUALI AMV"/>
      <sheetName val="CUANTI MICRO"/>
      <sheetName val="CUALI MICRO"/>
      <sheetName val="CALIDAD"/>
      <sheetName val="FOTOG"/>
      <sheetName val="PRENSA"/>
      <sheetName val="COMENTARIOS"/>
      <sheetName val="ACC.EJECUTIVO"/>
      <sheetName val="RESUM.ACCID"/>
      <sheetName val="RESUM.ACCID (2)"/>
      <sheetName val="Cotización"/>
      <sheetName val="Indicadores Gestión"/>
      <sheetName val="PR-04"/>
      <sheetName val="Hoja1"/>
      <sheetName val="tipo_recurso"/>
      <sheetName val="Listado"/>
      <sheetName val="tipos_entidad"/>
      <sheetName val="Unidades"/>
    </sheetNames>
    <sheetDataSet>
      <sheetData sheetId="0"/>
      <sheetData sheetId="1">
        <row r="2">
          <cell r="A2" t="str">
            <v>REGIONAL CUNDINAMARCA</v>
          </cell>
        </row>
      </sheetData>
      <sheetData sheetId="2">
        <row r="2">
          <cell r="A2" t="str">
            <v>REGIONAL CUNDINAMARCA</v>
          </cell>
        </row>
      </sheetData>
      <sheetData sheetId="3">
        <row r="9">
          <cell r="E9" t="str">
            <v>EDGAR EDUARDO HERNANDEZ Q.</v>
          </cell>
        </row>
      </sheetData>
      <sheetData sheetId="4">
        <row r="9">
          <cell r="E9" t="str">
            <v>EDGAR EDUARDO HERNANDEZ Q.</v>
          </cell>
        </row>
      </sheetData>
      <sheetData sheetId="5"/>
      <sheetData sheetId="6"/>
      <sheetData sheetId="7">
        <row r="8">
          <cell r="E8" t="str">
            <v>BIMESTRE: JULIO - AGOSTO DE 2001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MAIN"/>
      <sheetName val="DIV INC"/>
      <sheetName val="LBO Analysis"/>
      <sheetName val="Multiple"/>
      <sheetName val="Perpetuity"/>
      <sheetName val="DCF 3"/>
      <sheetName val="WACC II"/>
      <sheetName val="S&amp;P"/>
      <sheetName val="Developer Notes"/>
      <sheetName val="EQ. IRR"/>
      <sheetName val="COVEN"/>
      <sheetName val="SUMMARY"/>
      <sheetName val="Reconciliations"/>
      <sheetName val="LTM"/>
      <sheetName val="CREDIT STATS"/>
      <sheetName val="Toggles"/>
      <sheetName val="Data"/>
      <sheetName val="dPrint"/>
      <sheetName val="DropZone"/>
      <sheetName val="mProcess"/>
      <sheetName val="mlError"/>
      <sheetName val="mGlobals"/>
      <sheetName val="mMain"/>
      <sheetName val="mToggles"/>
      <sheetName val="mcFunctions"/>
      <sheetName val="mMisc"/>
      <sheetName val="mdPrint"/>
      <sheetName val="CONS"/>
      <sheetName val="EQUI"/>
      <sheetName val="OTROS MO"/>
      <sheetName val="O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61">
          <cell r="G461">
            <v>0</v>
          </cell>
          <cell r="H461">
            <v>0</v>
          </cell>
          <cell r="I461">
            <v>0</v>
          </cell>
          <cell r="J461">
            <v>0</v>
          </cell>
          <cell r="L461">
            <v>0</v>
          </cell>
          <cell r="M461">
            <v>0</v>
          </cell>
          <cell r="N461">
            <v>0</v>
          </cell>
        </row>
        <row r="463">
          <cell r="G463">
            <v>0</v>
          </cell>
          <cell r="H463">
            <v>0</v>
          </cell>
          <cell r="I463">
            <v>0</v>
          </cell>
          <cell r="J463">
            <v>0</v>
          </cell>
          <cell r="L463">
            <v>0</v>
          </cell>
          <cell r="M463">
            <v>0</v>
          </cell>
          <cell r="N463">
            <v>0</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0</v>
          </cell>
          <cell r="J466">
            <v>0</v>
          </cell>
          <cell r="L466">
            <v>0</v>
          </cell>
          <cell r="M466">
            <v>0</v>
          </cell>
          <cell r="N466">
            <v>0</v>
          </cell>
        </row>
        <row r="468">
          <cell r="G468">
            <v>0</v>
          </cell>
          <cell r="H468">
            <v>0</v>
          </cell>
          <cell r="I468">
            <v>0</v>
          </cell>
          <cell r="J468">
            <v>0</v>
          </cell>
          <cell r="L468">
            <v>0</v>
          </cell>
          <cell r="M468">
            <v>0</v>
          </cell>
          <cell r="N468">
            <v>0</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0</v>
          </cell>
          <cell r="J471">
            <v>0</v>
          </cell>
          <cell r="L471">
            <v>0</v>
          </cell>
          <cell r="M471">
            <v>0</v>
          </cell>
          <cell r="N471">
            <v>0</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0</v>
          </cell>
          <cell r="J477">
            <v>0</v>
          </cell>
          <cell r="L477">
            <v>0</v>
          </cell>
          <cell r="M477">
            <v>0</v>
          </cell>
          <cell r="N477">
            <v>0</v>
          </cell>
        </row>
        <row r="480">
          <cell r="G480">
            <v>0</v>
          </cell>
          <cell r="H480">
            <v>0</v>
          </cell>
          <cell r="I480">
            <v>0</v>
          </cell>
          <cell r="J480">
            <v>0</v>
          </cell>
          <cell r="L480">
            <v>0</v>
          </cell>
          <cell r="M480">
            <v>0</v>
          </cell>
          <cell r="N480">
            <v>0</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0</v>
          </cell>
          <cell r="J482">
            <v>0</v>
          </cell>
          <cell r="L482">
            <v>0</v>
          </cell>
          <cell r="M482">
            <v>0</v>
          </cell>
          <cell r="N482">
            <v>0</v>
          </cell>
        </row>
        <row r="484">
          <cell r="G484">
            <v>0</v>
          </cell>
          <cell r="H484">
            <v>0</v>
          </cell>
          <cell r="I484">
            <v>0</v>
          </cell>
          <cell r="J484">
            <v>0</v>
          </cell>
          <cell r="L484">
            <v>0</v>
          </cell>
          <cell r="M484">
            <v>0</v>
          </cell>
          <cell r="N484">
            <v>0</v>
          </cell>
        </row>
        <row r="485">
          <cell r="G485">
            <v>0</v>
          </cell>
          <cell r="H485">
            <v>0</v>
          </cell>
          <cell r="I485">
            <v>0</v>
          </cell>
          <cell r="J485">
            <v>0</v>
          </cell>
          <cell r="L485">
            <v>0</v>
          </cell>
          <cell r="M485">
            <v>0</v>
          </cell>
          <cell r="N485">
            <v>0</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0</v>
          </cell>
          <cell r="J487">
            <v>0</v>
          </cell>
          <cell r="L487">
            <v>0</v>
          </cell>
          <cell r="M487">
            <v>0</v>
          </cell>
          <cell r="N487">
            <v>0</v>
          </cell>
        </row>
        <row r="490">
          <cell r="G490">
            <v>0</v>
          </cell>
          <cell r="H490">
            <v>0</v>
          </cell>
          <cell r="I490">
            <v>0</v>
          </cell>
          <cell r="J490">
            <v>0</v>
          </cell>
          <cell r="L490">
            <v>0</v>
          </cell>
          <cell r="M490">
            <v>0</v>
          </cell>
          <cell r="N490">
            <v>0</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0</v>
          </cell>
          <cell r="J511">
            <v>0</v>
          </cell>
          <cell r="L511">
            <v>0</v>
          </cell>
          <cell r="M511">
            <v>0</v>
          </cell>
          <cell r="N511">
            <v>0</v>
          </cell>
        </row>
        <row r="512">
          <cell r="G512">
            <v>0</v>
          </cell>
          <cell r="H512">
            <v>0</v>
          </cell>
          <cell r="I512">
            <v>0</v>
          </cell>
          <cell r="J512">
            <v>0</v>
          </cell>
          <cell r="L512">
            <v>0</v>
          </cell>
          <cell r="M512">
            <v>0</v>
          </cell>
          <cell r="N512">
            <v>0</v>
          </cell>
        </row>
        <row r="514">
          <cell r="G514">
            <v>0</v>
          </cell>
          <cell r="H514">
            <v>0</v>
          </cell>
          <cell r="I514">
            <v>0</v>
          </cell>
          <cell r="J514">
            <v>0</v>
          </cell>
          <cell r="L514">
            <v>0</v>
          </cell>
          <cell r="M514">
            <v>0</v>
          </cell>
          <cell r="N514">
            <v>0</v>
          </cell>
        </row>
        <row r="515">
          <cell r="G515">
            <v>0</v>
          </cell>
          <cell r="H515">
            <v>0</v>
          </cell>
          <cell r="I515">
            <v>0</v>
          </cell>
          <cell r="J515">
            <v>0</v>
          </cell>
          <cell r="L515">
            <v>0</v>
          </cell>
          <cell r="M515">
            <v>0</v>
          </cell>
          <cell r="N515">
            <v>0</v>
          </cell>
        </row>
        <row r="516">
          <cell r="G516">
            <v>0</v>
          </cell>
          <cell r="H516">
            <v>0</v>
          </cell>
          <cell r="I516">
            <v>0</v>
          </cell>
          <cell r="J516">
            <v>0</v>
          </cell>
          <cell r="L516">
            <v>0</v>
          </cell>
          <cell r="M516">
            <v>0</v>
          </cell>
          <cell r="N516">
            <v>0</v>
          </cell>
        </row>
        <row r="517">
          <cell r="G517">
            <v>0</v>
          </cell>
          <cell r="H517">
            <v>0</v>
          </cell>
          <cell r="I517">
            <v>0</v>
          </cell>
          <cell r="J517">
            <v>0</v>
          </cell>
          <cell r="L517">
            <v>0</v>
          </cell>
          <cell r="M517">
            <v>0</v>
          </cell>
          <cell r="N517">
            <v>0</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0</v>
          </cell>
          <cell r="J520">
            <v>0</v>
          </cell>
          <cell r="L520">
            <v>0</v>
          </cell>
          <cell r="M520">
            <v>0</v>
          </cell>
          <cell r="N520">
            <v>0</v>
          </cell>
        </row>
        <row r="522">
          <cell r="G522">
            <v>1998</v>
          </cell>
          <cell r="H522">
            <v>1999</v>
          </cell>
          <cell r="I522">
            <v>2000</v>
          </cell>
          <cell r="J522">
            <v>2001</v>
          </cell>
          <cell r="L522">
            <v>2000</v>
          </cell>
          <cell r="M522">
            <v>2001</v>
          </cell>
          <cell r="N522">
            <v>2002</v>
          </cell>
        </row>
        <row r="525">
          <cell r="G525">
            <v>0</v>
          </cell>
          <cell r="H525">
            <v>0</v>
          </cell>
          <cell r="I525">
            <v>0</v>
          </cell>
          <cell r="J525">
            <v>0</v>
          </cell>
          <cell r="L525">
            <v>0</v>
          </cell>
          <cell r="M525">
            <v>0</v>
          </cell>
          <cell r="N525">
            <v>0</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0</v>
          </cell>
          <cell r="J528">
            <v>0</v>
          </cell>
          <cell r="L528">
            <v>0</v>
          </cell>
          <cell r="M528">
            <v>0</v>
          </cell>
          <cell r="N528">
            <v>0</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0</v>
          </cell>
          <cell r="J530">
            <v>0</v>
          </cell>
          <cell r="L530">
            <v>0</v>
          </cell>
          <cell r="M530">
            <v>0</v>
          </cell>
          <cell r="N530">
            <v>0</v>
          </cell>
        </row>
        <row r="532">
          <cell r="G532">
            <v>0</v>
          </cell>
          <cell r="H532">
            <v>0</v>
          </cell>
          <cell r="I532">
            <v>0</v>
          </cell>
          <cell r="J532">
            <v>0</v>
          </cell>
          <cell r="L532">
            <v>0</v>
          </cell>
          <cell r="M532">
            <v>0</v>
          </cell>
          <cell r="N532">
            <v>0</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0</v>
          </cell>
          <cell r="J535">
            <v>0</v>
          </cell>
          <cell r="L535">
            <v>0</v>
          </cell>
          <cell r="M535">
            <v>0</v>
          </cell>
          <cell r="N535">
            <v>0</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0</v>
          </cell>
          <cell r="J539">
            <v>0</v>
          </cell>
          <cell r="L539">
            <v>0</v>
          </cell>
          <cell r="M539">
            <v>0</v>
          </cell>
          <cell r="N539">
            <v>0</v>
          </cell>
        </row>
        <row r="548">
          <cell r="G548">
            <v>0</v>
          </cell>
          <cell r="H548">
            <v>0</v>
          </cell>
          <cell r="I548">
            <v>0</v>
          </cell>
          <cell r="J548">
            <v>0</v>
          </cell>
          <cell r="L548">
            <v>0</v>
          </cell>
          <cell r="M548">
            <v>0</v>
          </cell>
          <cell r="N548">
            <v>0</v>
          </cell>
        </row>
        <row r="550">
          <cell r="G550">
            <v>0</v>
          </cell>
          <cell r="H550">
            <v>0</v>
          </cell>
          <cell r="I550">
            <v>0</v>
          </cell>
          <cell r="J550">
            <v>0</v>
          </cell>
          <cell r="L550">
            <v>0</v>
          </cell>
          <cell r="M550">
            <v>0</v>
          </cell>
          <cell r="N550">
            <v>0</v>
          </cell>
        </row>
        <row r="551">
          <cell r="G551">
            <v>0</v>
          </cell>
          <cell r="H551">
            <v>0</v>
          </cell>
          <cell r="I551">
            <v>0</v>
          </cell>
          <cell r="J551">
            <v>0</v>
          </cell>
          <cell r="L551">
            <v>0</v>
          </cell>
          <cell r="M551">
            <v>0</v>
          </cell>
          <cell r="N551">
            <v>0</v>
          </cell>
        </row>
        <row r="552">
          <cell r="G552">
            <v>0</v>
          </cell>
          <cell r="H552">
            <v>0</v>
          </cell>
          <cell r="I552">
            <v>0</v>
          </cell>
          <cell r="J552">
            <v>0</v>
          </cell>
          <cell r="L552">
            <v>0</v>
          </cell>
          <cell r="M552">
            <v>0</v>
          </cell>
          <cell r="N552">
            <v>0</v>
          </cell>
        </row>
        <row r="553">
          <cell r="G553">
            <v>0</v>
          </cell>
          <cell r="H553">
            <v>0</v>
          </cell>
          <cell r="I553">
            <v>0</v>
          </cell>
          <cell r="J553">
            <v>0</v>
          </cell>
          <cell r="L553">
            <v>0</v>
          </cell>
          <cell r="M553">
            <v>0</v>
          </cell>
          <cell r="N553">
            <v>0</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0</v>
          </cell>
          <cell r="J556">
            <v>0</v>
          </cell>
          <cell r="L556">
            <v>0</v>
          </cell>
          <cell r="M556">
            <v>0</v>
          </cell>
          <cell r="N556">
            <v>0</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0</v>
          </cell>
          <cell r="J562">
            <v>0</v>
          </cell>
          <cell r="L562">
            <v>0</v>
          </cell>
          <cell r="M562">
            <v>0</v>
          </cell>
          <cell r="N562">
            <v>0</v>
          </cell>
        </row>
        <row r="565">
          <cell r="H565">
            <v>0</v>
          </cell>
          <cell r="I565">
            <v>0</v>
          </cell>
          <cell r="J565">
            <v>0</v>
          </cell>
          <cell r="M565">
            <v>0</v>
          </cell>
          <cell r="N565">
            <v>0</v>
          </cell>
        </row>
        <row r="566">
          <cell r="H566">
            <v>0</v>
          </cell>
          <cell r="I566">
            <v>0</v>
          </cell>
          <cell r="J566">
            <v>0</v>
          </cell>
          <cell r="M566">
            <v>0</v>
          </cell>
          <cell r="N566">
            <v>0</v>
          </cell>
        </row>
        <row r="567">
          <cell r="H567">
            <v>0</v>
          </cell>
          <cell r="I567">
            <v>0</v>
          </cell>
          <cell r="J567">
            <v>0</v>
          </cell>
          <cell r="M567">
            <v>0</v>
          </cell>
          <cell r="N567">
            <v>0</v>
          </cell>
        </row>
        <row r="568">
          <cell r="H568">
            <v>0</v>
          </cell>
          <cell r="I568">
            <v>0</v>
          </cell>
          <cell r="J568">
            <v>0</v>
          </cell>
          <cell r="M568">
            <v>0</v>
          </cell>
          <cell r="N568">
            <v>0</v>
          </cell>
        </row>
        <row r="569">
          <cell r="H569">
            <v>0</v>
          </cell>
          <cell r="I569">
            <v>0</v>
          </cell>
          <cell r="J569">
            <v>0</v>
          </cell>
          <cell r="M569">
            <v>0</v>
          </cell>
          <cell r="N569">
            <v>0</v>
          </cell>
        </row>
        <row r="570">
          <cell r="H570">
            <v>0</v>
          </cell>
          <cell r="I570">
            <v>0</v>
          </cell>
          <cell r="J570">
            <v>0</v>
          </cell>
          <cell r="M570">
            <v>0</v>
          </cell>
          <cell r="N570">
            <v>0</v>
          </cell>
        </row>
        <row r="571">
          <cell r="H571">
            <v>0</v>
          </cell>
          <cell r="I571">
            <v>0</v>
          </cell>
          <cell r="J571">
            <v>0</v>
          </cell>
          <cell r="M571">
            <v>0</v>
          </cell>
          <cell r="N571">
            <v>0</v>
          </cell>
        </row>
        <row r="572">
          <cell r="H572">
            <v>0</v>
          </cell>
          <cell r="I572">
            <v>0</v>
          </cell>
          <cell r="J572">
            <v>0</v>
          </cell>
          <cell r="M572">
            <v>0</v>
          </cell>
          <cell r="N572">
            <v>0</v>
          </cell>
        </row>
        <row r="573">
          <cell r="H573">
            <v>0</v>
          </cell>
          <cell r="I573">
            <v>0</v>
          </cell>
          <cell r="J573">
            <v>0</v>
          </cell>
          <cell r="M573">
            <v>0</v>
          </cell>
          <cell r="N573">
            <v>0</v>
          </cell>
        </row>
        <row r="574">
          <cell r="H574">
            <v>0</v>
          </cell>
          <cell r="I574">
            <v>0</v>
          </cell>
          <cell r="J574">
            <v>0</v>
          </cell>
          <cell r="M574">
            <v>0</v>
          </cell>
          <cell r="N574">
            <v>0</v>
          </cell>
        </row>
        <row r="575">
          <cell r="H575">
            <v>0</v>
          </cell>
          <cell r="I575">
            <v>0</v>
          </cell>
          <cell r="J575">
            <v>0</v>
          </cell>
          <cell r="M575">
            <v>0</v>
          </cell>
          <cell r="N575">
            <v>0</v>
          </cell>
        </row>
        <row r="576">
          <cell r="H576">
            <v>0</v>
          </cell>
          <cell r="I576">
            <v>0</v>
          </cell>
          <cell r="J576">
            <v>0</v>
          </cell>
          <cell r="M576">
            <v>0</v>
          </cell>
          <cell r="N576">
            <v>0</v>
          </cell>
        </row>
        <row r="577">
          <cell r="H577">
            <v>0</v>
          </cell>
          <cell r="I577">
            <v>0</v>
          </cell>
          <cell r="J577">
            <v>0</v>
          </cell>
          <cell r="M577">
            <v>0</v>
          </cell>
          <cell r="N577">
            <v>0</v>
          </cell>
        </row>
        <row r="578">
          <cell r="H578">
            <v>0</v>
          </cell>
          <cell r="I578">
            <v>0</v>
          </cell>
          <cell r="J578">
            <v>0</v>
          </cell>
          <cell r="M578">
            <v>0</v>
          </cell>
          <cell r="N578">
            <v>0</v>
          </cell>
        </row>
        <row r="579">
          <cell r="H579" t="str">
            <v>______</v>
          </cell>
          <cell r="I579" t="str">
            <v>______</v>
          </cell>
          <cell r="J579" t="str">
            <v>______</v>
          </cell>
          <cell r="M579" t="str">
            <v>______</v>
          </cell>
          <cell r="N579" t="str">
            <v>______</v>
          </cell>
        </row>
        <row r="580">
          <cell r="H580">
            <v>0</v>
          </cell>
          <cell r="I580">
            <v>0</v>
          </cell>
          <cell r="J580">
            <v>0</v>
          </cell>
          <cell r="M580">
            <v>0</v>
          </cell>
          <cell r="N580">
            <v>0</v>
          </cell>
        </row>
        <row r="581">
          <cell r="H581" t="str">
            <v>______</v>
          </cell>
          <cell r="I581" t="str">
            <v>______</v>
          </cell>
          <cell r="J581" t="str">
            <v>______</v>
          </cell>
          <cell r="M581" t="str">
            <v>______</v>
          </cell>
          <cell r="N581" t="str">
            <v>______</v>
          </cell>
        </row>
        <row r="582">
          <cell r="H582">
            <v>0</v>
          </cell>
          <cell r="I582">
            <v>0</v>
          </cell>
          <cell r="J582">
            <v>0</v>
          </cell>
          <cell r="M582">
            <v>0</v>
          </cell>
          <cell r="N582">
            <v>0</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0</v>
          </cell>
          <cell r="J587">
            <v>0</v>
          </cell>
          <cell r="M587">
            <v>0</v>
          </cell>
          <cell r="N587">
            <v>0</v>
          </cell>
        </row>
        <row r="590">
          <cell r="H590">
            <v>0</v>
          </cell>
          <cell r="I590">
            <v>0</v>
          </cell>
          <cell r="J590">
            <v>0</v>
          </cell>
          <cell r="M590">
            <v>0</v>
          </cell>
          <cell r="N590">
            <v>0</v>
          </cell>
        </row>
        <row r="591">
          <cell r="H591">
            <v>0</v>
          </cell>
          <cell r="I591">
            <v>0</v>
          </cell>
          <cell r="J591">
            <v>0</v>
          </cell>
          <cell r="M591">
            <v>0</v>
          </cell>
          <cell r="N591">
            <v>0</v>
          </cell>
        </row>
        <row r="593">
          <cell r="H593">
            <v>0</v>
          </cell>
          <cell r="I593">
            <v>0</v>
          </cell>
          <cell r="J593">
            <v>0</v>
          </cell>
          <cell r="M593">
            <v>0</v>
          </cell>
          <cell r="N593">
            <v>0</v>
          </cell>
        </row>
        <row r="594">
          <cell r="H594">
            <v>0</v>
          </cell>
          <cell r="I594">
            <v>0</v>
          </cell>
          <cell r="J594">
            <v>0</v>
          </cell>
          <cell r="M594">
            <v>0</v>
          </cell>
          <cell r="N594">
            <v>0</v>
          </cell>
        </row>
        <row r="595">
          <cell r="H595">
            <v>0</v>
          </cell>
          <cell r="I595">
            <v>0</v>
          </cell>
          <cell r="J595">
            <v>0</v>
          </cell>
          <cell r="M595">
            <v>0</v>
          </cell>
          <cell r="N595">
            <v>0</v>
          </cell>
        </row>
        <row r="596">
          <cell r="H596">
            <v>0</v>
          </cell>
          <cell r="I596">
            <v>0</v>
          </cell>
          <cell r="J596">
            <v>0</v>
          </cell>
          <cell r="M596">
            <v>0</v>
          </cell>
          <cell r="N596">
            <v>0</v>
          </cell>
        </row>
        <row r="597">
          <cell r="H597">
            <v>0</v>
          </cell>
          <cell r="I597">
            <v>0</v>
          </cell>
          <cell r="J597">
            <v>0</v>
          </cell>
          <cell r="M597">
            <v>0</v>
          </cell>
          <cell r="N597">
            <v>0</v>
          </cell>
        </row>
        <row r="598">
          <cell r="H598">
            <v>0</v>
          </cell>
          <cell r="I598">
            <v>0</v>
          </cell>
          <cell r="J598">
            <v>0</v>
          </cell>
          <cell r="M598">
            <v>0</v>
          </cell>
          <cell r="N598">
            <v>0</v>
          </cell>
        </row>
        <row r="599">
          <cell r="H599">
            <v>0</v>
          </cell>
          <cell r="I599">
            <v>0</v>
          </cell>
          <cell r="J599">
            <v>0</v>
          </cell>
          <cell r="M599">
            <v>0</v>
          </cell>
          <cell r="N599">
            <v>0</v>
          </cell>
        </row>
        <row r="600">
          <cell r="H600">
            <v>0</v>
          </cell>
          <cell r="I600">
            <v>0</v>
          </cell>
          <cell r="J600">
            <v>0</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0</v>
          </cell>
          <cell r="J608">
            <v>0</v>
          </cell>
          <cell r="M608">
            <v>0</v>
          </cell>
          <cell r="N608">
            <v>0</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0</v>
          </cell>
          <cell r="J665">
            <v>0</v>
          </cell>
          <cell r="M665">
            <v>0</v>
          </cell>
          <cell r="N665">
            <v>0</v>
          </cell>
        </row>
        <row r="667">
          <cell r="H667">
            <v>0</v>
          </cell>
          <cell r="I667">
            <v>0</v>
          </cell>
          <cell r="J667">
            <v>0</v>
          </cell>
          <cell r="M667">
            <v>0</v>
          </cell>
          <cell r="N667">
            <v>0</v>
          </cell>
        </row>
        <row r="676">
          <cell r="G676">
            <v>0</v>
          </cell>
          <cell r="H676">
            <v>0</v>
          </cell>
          <cell r="I676">
            <v>0</v>
          </cell>
          <cell r="J676">
            <v>0</v>
          </cell>
          <cell r="L676">
            <v>0</v>
          </cell>
          <cell r="M676">
            <v>0</v>
          </cell>
          <cell r="N676">
            <v>0</v>
          </cell>
        </row>
        <row r="677">
          <cell r="G677">
            <v>0</v>
          </cell>
          <cell r="H677">
            <v>0</v>
          </cell>
          <cell r="I677">
            <v>0</v>
          </cell>
          <cell r="J677">
            <v>0</v>
          </cell>
          <cell r="L677">
            <v>0</v>
          </cell>
          <cell r="M677">
            <v>0</v>
          </cell>
          <cell r="N677">
            <v>0</v>
          </cell>
        </row>
        <row r="678">
          <cell r="G678">
            <v>0</v>
          </cell>
          <cell r="H678">
            <v>0</v>
          </cell>
          <cell r="I678">
            <v>0</v>
          </cell>
          <cell r="J678">
            <v>0</v>
          </cell>
          <cell r="L678">
            <v>0</v>
          </cell>
          <cell r="M678">
            <v>0</v>
          </cell>
          <cell r="N678">
            <v>0</v>
          </cell>
        </row>
        <row r="679">
          <cell r="G679">
            <v>0</v>
          </cell>
          <cell r="H679">
            <v>0</v>
          </cell>
          <cell r="I679">
            <v>0</v>
          </cell>
          <cell r="J679">
            <v>0</v>
          </cell>
          <cell r="L679">
            <v>0</v>
          </cell>
          <cell r="M679">
            <v>0</v>
          </cell>
          <cell r="N679">
            <v>0</v>
          </cell>
        </row>
        <row r="680">
          <cell r="G680">
            <v>0</v>
          </cell>
          <cell r="H680">
            <v>0</v>
          </cell>
          <cell r="I680">
            <v>0</v>
          </cell>
          <cell r="J680">
            <v>0</v>
          </cell>
          <cell r="L680">
            <v>0</v>
          </cell>
          <cell r="M680">
            <v>0</v>
          </cell>
          <cell r="N680">
            <v>0</v>
          </cell>
        </row>
        <row r="681">
          <cell r="G681">
            <v>0</v>
          </cell>
          <cell r="H681">
            <v>0</v>
          </cell>
          <cell r="I681">
            <v>0</v>
          </cell>
          <cell r="J681">
            <v>0</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0</v>
          </cell>
          <cell r="J684">
            <v>0</v>
          </cell>
          <cell r="L684">
            <v>0</v>
          </cell>
          <cell r="M684">
            <v>0</v>
          </cell>
          <cell r="N684">
            <v>0</v>
          </cell>
        </row>
        <row r="686">
          <cell r="G686">
            <v>0</v>
          </cell>
          <cell r="H686">
            <v>0</v>
          </cell>
          <cell r="I686">
            <v>0</v>
          </cell>
          <cell r="J686">
            <v>0</v>
          </cell>
          <cell r="L686">
            <v>0</v>
          </cell>
          <cell r="M686">
            <v>0</v>
          </cell>
          <cell r="N686">
            <v>0</v>
          </cell>
        </row>
        <row r="688">
          <cell r="G688">
            <v>0</v>
          </cell>
          <cell r="H688">
            <v>0</v>
          </cell>
          <cell r="I688">
            <v>0</v>
          </cell>
          <cell r="J688">
            <v>0</v>
          </cell>
          <cell r="L688">
            <v>0</v>
          </cell>
          <cell r="M688">
            <v>0</v>
          </cell>
          <cell r="N688">
            <v>0</v>
          </cell>
        </row>
        <row r="689">
          <cell r="G689">
            <v>0</v>
          </cell>
          <cell r="H689">
            <v>0</v>
          </cell>
          <cell r="I689">
            <v>0</v>
          </cell>
          <cell r="J689">
            <v>0</v>
          </cell>
          <cell r="L689">
            <v>0</v>
          </cell>
          <cell r="M689">
            <v>0</v>
          </cell>
          <cell r="N689">
            <v>0</v>
          </cell>
        </row>
        <row r="690">
          <cell r="G690">
            <v>0</v>
          </cell>
          <cell r="H690">
            <v>0</v>
          </cell>
          <cell r="I690">
            <v>0</v>
          </cell>
          <cell r="J690">
            <v>0</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0</v>
          </cell>
          <cell r="J692">
            <v>0</v>
          </cell>
          <cell r="L692">
            <v>0</v>
          </cell>
          <cell r="M692">
            <v>0</v>
          </cell>
          <cell r="N692">
            <v>0</v>
          </cell>
        </row>
        <row r="693">
          <cell r="G693">
            <v>0</v>
          </cell>
          <cell r="H693">
            <v>0</v>
          </cell>
          <cell r="I693">
            <v>0</v>
          </cell>
          <cell r="J693">
            <v>0</v>
          </cell>
          <cell r="L693">
            <v>0</v>
          </cell>
          <cell r="M693">
            <v>0</v>
          </cell>
          <cell r="N693">
            <v>0</v>
          </cell>
        </row>
        <row r="694">
          <cell r="G694">
            <v>0</v>
          </cell>
          <cell r="H694">
            <v>0</v>
          </cell>
          <cell r="I694">
            <v>0</v>
          </cell>
          <cell r="J694">
            <v>0</v>
          </cell>
          <cell r="L694">
            <v>0</v>
          </cell>
          <cell r="M694">
            <v>0</v>
          </cell>
          <cell r="N694">
            <v>0</v>
          </cell>
        </row>
        <row r="696">
          <cell r="G696">
            <v>0</v>
          </cell>
          <cell r="H696">
            <v>0</v>
          </cell>
          <cell r="I696">
            <v>0</v>
          </cell>
          <cell r="J696">
            <v>0</v>
          </cell>
          <cell r="L696">
            <v>0</v>
          </cell>
          <cell r="M696">
            <v>0</v>
          </cell>
          <cell r="N696">
            <v>0</v>
          </cell>
        </row>
        <row r="699">
          <cell r="G699">
            <v>0</v>
          </cell>
          <cell r="H699">
            <v>0</v>
          </cell>
          <cell r="I699">
            <v>0</v>
          </cell>
          <cell r="J699">
            <v>0</v>
          </cell>
          <cell r="L699">
            <v>0</v>
          </cell>
          <cell r="M699">
            <v>0</v>
          </cell>
          <cell r="N699">
            <v>0</v>
          </cell>
        </row>
        <row r="700">
          <cell r="G700">
            <v>0</v>
          </cell>
          <cell r="H700">
            <v>0</v>
          </cell>
          <cell r="I700">
            <v>0</v>
          </cell>
          <cell r="J700">
            <v>0</v>
          </cell>
          <cell r="L700">
            <v>0</v>
          </cell>
          <cell r="M700">
            <v>0</v>
          </cell>
          <cell r="N700">
            <v>0</v>
          </cell>
        </row>
        <row r="701">
          <cell r="G701">
            <v>0</v>
          </cell>
          <cell r="H701">
            <v>0</v>
          </cell>
          <cell r="I701">
            <v>0</v>
          </cell>
          <cell r="J701">
            <v>0</v>
          </cell>
          <cell r="L701">
            <v>0</v>
          </cell>
          <cell r="M701">
            <v>0</v>
          </cell>
          <cell r="N701">
            <v>0</v>
          </cell>
        </row>
        <row r="702">
          <cell r="G702">
            <v>0</v>
          </cell>
          <cell r="H702">
            <v>0</v>
          </cell>
          <cell r="I702">
            <v>0</v>
          </cell>
          <cell r="J702">
            <v>0</v>
          </cell>
          <cell r="L702">
            <v>0</v>
          </cell>
          <cell r="M702">
            <v>0</v>
          </cell>
          <cell r="N702">
            <v>0</v>
          </cell>
        </row>
        <row r="703">
          <cell r="G703">
            <v>0</v>
          </cell>
          <cell r="H703">
            <v>0</v>
          </cell>
          <cell r="I703">
            <v>0</v>
          </cell>
          <cell r="J703">
            <v>0</v>
          </cell>
          <cell r="L703">
            <v>0</v>
          </cell>
          <cell r="M703">
            <v>0</v>
          </cell>
          <cell r="N703">
            <v>0</v>
          </cell>
        </row>
        <row r="704">
          <cell r="G704">
            <v>0</v>
          </cell>
          <cell r="H704">
            <v>0</v>
          </cell>
          <cell r="I704">
            <v>0</v>
          </cell>
          <cell r="J704">
            <v>0</v>
          </cell>
          <cell r="L704">
            <v>0</v>
          </cell>
          <cell r="M704">
            <v>0</v>
          </cell>
          <cell r="N704">
            <v>0</v>
          </cell>
        </row>
        <row r="705">
          <cell r="G705">
            <v>0</v>
          </cell>
          <cell r="H705">
            <v>0</v>
          </cell>
          <cell r="I705">
            <v>0</v>
          </cell>
          <cell r="J705">
            <v>0</v>
          </cell>
          <cell r="L705">
            <v>0</v>
          </cell>
          <cell r="M705">
            <v>0</v>
          </cell>
          <cell r="N705">
            <v>0</v>
          </cell>
        </row>
        <row r="706">
          <cell r="G706">
            <v>0</v>
          </cell>
          <cell r="H706">
            <v>0</v>
          </cell>
          <cell r="I706">
            <v>0</v>
          </cell>
          <cell r="J706">
            <v>0</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0</v>
          </cell>
          <cell r="J708">
            <v>0</v>
          </cell>
          <cell r="L708">
            <v>0</v>
          </cell>
          <cell r="M708">
            <v>0</v>
          </cell>
          <cell r="N708">
            <v>0</v>
          </cell>
        </row>
        <row r="710">
          <cell r="G710">
            <v>0</v>
          </cell>
          <cell r="H710">
            <v>0</v>
          </cell>
          <cell r="I710">
            <v>0</v>
          </cell>
          <cell r="J710">
            <v>0</v>
          </cell>
          <cell r="L710">
            <v>0</v>
          </cell>
          <cell r="M710">
            <v>0</v>
          </cell>
          <cell r="N710">
            <v>0</v>
          </cell>
        </row>
        <row r="711">
          <cell r="G711">
            <v>0</v>
          </cell>
          <cell r="H711">
            <v>0</v>
          </cell>
          <cell r="I711">
            <v>0</v>
          </cell>
          <cell r="J711">
            <v>0</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0</v>
          </cell>
          <cell r="J717">
            <v>0</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0</v>
          </cell>
          <cell r="J719">
            <v>0</v>
          </cell>
          <cell r="L719">
            <v>0</v>
          </cell>
          <cell r="M719">
            <v>0</v>
          </cell>
          <cell r="N719">
            <v>0</v>
          </cell>
        </row>
        <row r="720">
          <cell r="G720">
            <v>0</v>
          </cell>
          <cell r="H720">
            <v>0</v>
          </cell>
          <cell r="I720">
            <v>0</v>
          </cell>
          <cell r="J720">
            <v>0</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0</v>
          </cell>
          <cell r="J736">
            <v>0</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0</v>
          </cell>
          <cell r="J740">
            <v>0</v>
          </cell>
          <cell r="L740">
            <v>0</v>
          </cell>
          <cell r="M740">
            <v>0</v>
          </cell>
          <cell r="N740">
            <v>0</v>
          </cell>
        </row>
        <row r="742">
          <cell r="G742">
            <v>1998</v>
          </cell>
          <cell r="H742">
            <v>1999</v>
          </cell>
          <cell r="I742">
            <v>2000</v>
          </cell>
          <cell r="J742">
            <v>2001</v>
          </cell>
          <cell r="L742">
            <v>2000</v>
          </cell>
          <cell r="M742">
            <v>2001</v>
          </cell>
          <cell r="N742">
            <v>2002</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0</v>
          </cell>
          <cell r="J747">
            <v>0</v>
          </cell>
          <cell r="L747">
            <v>0</v>
          </cell>
          <cell r="M747">
            <v>0</v>
          </cell>
          <cell r="N747">
            <v>0</v>
          </cell>
        </row>
        <row r="748">
          <cell r="G748">
            <v>0</v>
          </cell>
          <cell r="H748">
            <v>0</v>
          </cell>
          <cell r="I748">
            <v>0</v>
          </cell>
          <cell r="J748">
            <v>0</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0</v>
          </cell>
          <cell r="J753">
            <v>0</v>
          </cell>
          <cell r="L753">
            <v>0</v>
          </cell>
          <cell r="M753">
            <v>0</v>
          </cell>
          <cell r="N753">
            <v>0</v>
          </cell>
        </row>
        <row r="755">
          <cell r="G755">
            <v>0</v>
          </cell>
          <cell r="H755">
            <v>0</v>
          </cell>
          <cell r="I755">
            <v>0</v>
          </cell>
          <cell r="J755">
            <v>0</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0</v>
          </cell>
          <cell r="I840">
            <v>0</v>
          </cell>
          <cell r="J840">
            <v>0</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5" refreshError="1">
        <row r="9">
          <cell r="B9" t="str">
            <v>Senior Debt*/EBITDA</v>
          </cell>
          <cell r="D9">
            <v>0</v>
          </cell>
          <cell r="E9">
            <v>0</v>
          </cell>
          <cell r="F9">
            <v>0</v>
          </cell>
          <cell r="G9">
            <v>0</v>
          </cell>
          <cell r="I9">
            <v>0</v>
          </cell>
          <cell r="J9">
            <v>0</v>
          </cell>
          <cell r="K9">
            <v>0</v>
          </cell>
        </row>
        <row r="10">
          <cell r="B10" t="str">
            <v>Total Debt/EBITDA</v>
          </cell>
          <cell r="D10">
            <v>0</v>
          </cell>
          <cell r="E10">
            <v>0</v>
          </cell>
          <cell r="F10">
            <v>0</v>
          </cell>
          <cell r="G10">
            <v>0</v>
          </cell>
          <cell r="I10">
            <v>0</v>
          </cell>
          <cell r="J10">
            <v>0</v>
          </cell>
          <cell r="K10">
            <v>0</v>
          </cell>
        </row>
        <row r="11">
          <cell r="B11" t="str">
            <v>Total Debt/(EBITDA-CAPEX)</v>
          </cell>
          <cell r="D11">
            <v>0</v>
          </cell>
          <cell r="E11">
            <v>0</v>
          </cell>
          <cell r="F11">
            <v>0</v>
          </cell>
          <cell r="G11">
            <v>0</v>
          </cell>
          <cell r="I11">
            <v>0</v>
          </cell>
          <cell r="J11">
            <v>0</v>
          </cell>
          <cell r="K11">
            <v>0</v>
          </cell>
          <cell r="O11" t="str">
            <v>EBITDA</v>
          </cell>
          <cell r="Q11">
            <v>0</v>
          </cell>
          <cell r="R11">
            <v>0</v>
          </cell>
          <cell r="S11">
            <v>0</v>
          </cell>
          <cell r="T11">
            <v>0</v>
          </cell>
          <cell r="V11">
            <v>0</v>
          </cell>
          <cell r="W11">
            <v>0</v>
          </cell>
          <cell r="X11">
            <v>0</v>
          </cell>
        </row>
        <row r="12">
          <cell r="O12" t="str">
            <v xml:space="preserve">      EBITDA Margin</v>
          </cell>
          <cell r="Q12">
            <v>0</v>
          </cell>
          <cell r="R12">
            <v>0</v>
          </cell>
          <cell r="S12">
            <v>0</v>
          </cell>
          <cell r="T12">
            <v>0</v>
          </cell>
          <cell r="V12">
            <v>0</v>
          </cell>
          <cell r="W12">
            <v>0</v>
          </cell>
          <cell r="X12">
            <v>0</v>
          </cell>
        </row>
        <row r="13">
          <cell r="O13" t="str">
            <v xml:space="preserve">      % Growth</v>
          </cell>
          <cell r="R13">
            <v>0</v>
          </cell>
          <cell r="S13">
            <v>0</v>
          </cell>
          <cell r="T13">
            <v>0</v>
          </cell>
          <cell r="W13">
            <v>0</v>
          </cell>
          <cell r="X13">
            <v>0</v>
          </cell>
        </row>
        <row r="14">
          <cell r="O14" t="str">
            <v>Depreciation &amp; Amortization</v>
          </cell>
          <cell r="Q14">
            <v>0</v>
          </cell>
          <cell r="R14">
            <v>0</v>
          </cell>
          <cell r="S14">
            <v>0</v>
          </cell>
          <cell r="T14">
            <v>0</v>
          </cell>
          <cell r="V14">
            <v>0</v>
          </cell>
          <cell r="W14">
            <v>0</v>
          </cell>
          <cell r="X14">
            <v>0</v>
          </cell>
        </row>
        <row r="25">
          <cell r="B25" t="str">
            <v>EBITDA</v>
          </cell>
          <cell r="D25">
            <v>0</v>
          </cell>
          <cell r="E25">
            <v>0</v>
          </cell>
          <cell r="F25">
            <v>0</v>
          </cell>
          <cell r="G25">
            <v>0</v>
          </cell>
          <cell r="I25">
            <v>0</v>
          </cell>
          <cell r="J25">
            <v>0</v>
          </cell>
          <cell r="K25">
            <v>0</v>
          </cell>
          <cell r="O25" t="str">
            <v>Total Cash &amp; Cash Equivalents</v>
          </cell>
          <cell r="Q25">
            <v>0</v>
          </cell>
          <cell r="R25">
            <v>0</v>
          </cell>
          <cell r="S25">
            <v>0</v>
          </cell>
          <cell r="T25">
            <v>0</v>
          </cell>
          <cell r="V25">
            <v>0</v>
          </cell>
          <cell r="W25">
            <v>0</v>
          </cell>
          <cell r="X25">
            <v>0</v>
          </cell>
        </row>
        <row r="26">
          <cell r="B26" t="str">
            <v xml:space="preserve">      Interest</v>
          </cell>
          <cell r="D26">
            <v>0</v>
          </cell>
          <cell r="E26">
            <v>0</v>
          </cell>
          <cell r="F26">
            <v>0</v>
          </cell>
          <cell r="G26">
            <v>0</v>
          </cell>
          <cell r="I26">
            <v>0</v>
          </cell>
          <cell r="J26">
            <v>0</v>
          </cell>
          <cell r="K26">
            <v>0</v>
          </cell>
          <cell r="O26" t="str">
            <v>Working Capital, Including Cash</v>
          </cell>
          <cell r="Q26">
            <v>0</v>
          </cell>
          <cell r="R26">
            <v>0</v>
          </cell>
          <cell r="S26">
            <v>0</v>
          </cell>
          <cell r="T26">
            <v>0</v>
          </cell>
          <cell r="V26">
            <v>0</v>
          </cell>
          <cell r="W26">
            <v>0</v>
          </cell>
          <cell r="X26">
            <v>0</v>
          </cell>
        </row>
        <row r="27">
          <cell r="B27" t="str">
            <v xml:space="preserve">      CAPEX</v>
          </cell>
          <cell r="D27">
            <v>0</v>
          </cell>
          <cell r="E27">
            <v>0</v>
          </cell>
          <cell r="F27">
            <v>0</v>
          </cell>
          <cell r="G27">
            <v>0</v>
          </cell>
          <cell r="I27">
            <v>0</v>
          </cell>
          <cell r="J27">
            <v>0</v>
          </cell>
          <cell r="K27">
            <v>0</v>
          </cell>
        </row>
        <row r="28">
          <cell r="B28" t="str">
            <v>EBITDA/Total Interest</v>
          </cell>
          <cell r="D28">
            <v>0</v>
          </cell>
          <cell r="E28">
            <v>0</v>
          </cell>
          <cell r="F28">
            <v>0</v>
          </cell>
          <cell r="G28">
            <v>0</v>
          </cell>
          <cell r="I28">
            <v>0</v>
          </cell>
          <cell r="J28">
            <v>0</v>
          </cell>
          <cell r="K28">
            <v>0</v>
          </cell>
        </row>
        <row r="29">
          <cell r="B29" t="str">
            <v>(EBITDA-CAPEX)/Total Interest</v>
          </cell>
          <cell r="D29">
            <v>0</v>
          </cell>
          <cell r="E29">
            <v>0</v>
          </cell>
          <cell r="F29">
            <v>0</v>
          </cell>
          <cell r="G29">
            <v>0</v>
          </cell>
          <cell r="I29">
            <v>0</v>
          </cell>
          <cell r="J29">
            <v>0</v>
          </cell>
          <cell r="K29">
            <v>0</v>
          </cell>
        </row>
        <row r="30">
          <cell r="B30" t="str">
            <v>EBIT/Total Interest</v>
          </cell>
          <cell r="D30">
            <v>0</v>
          </cell>
          <cell r="E30">
            <v>0</v>
          </cell>
          <cell r="F30">
            <v>0</v>
          </cell>
          <cell r="G30">
            <v>0</v>
          </cell>
          <cell r="I30">
            <v>0</v>
          </cell>
          <cell r="J30">
            <v>0</v>
          </cell>
          <cell r="K30">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ACORA CANTIDADES"/>
      <sheetName val=" Formulario No. 12"/>
      <sheetName val=" Formulario No. 12 directos"/>
      <sheetName val="Explanaciones"/>
      <sheetName val="Afirmados Sub bases y Bases"/>
      <sheetName val="Pavimentos Asfálticos"/>
      <sheetName val="Estructuras y Drenajes"/>
      <sheetName val="Señalización y Seguridad"/>
      <sheetName val="Obras Varias"/>
      <sheetName val="AUXILIARES"/>
      <sheetName val="CALCULO DE FACTOR PRESTACIONAL"/>
      <sheetName val="INSUMOS"/>
    </sheetNames>
    <sheetDataSet>
      <sheetData sheetId="0">
        <row r="104">
          <cell r="B104">
            <v>0.15329999999999999</v>
          </cell>
        </row>
        <row r="105">
          <cell r="B105">
            <v>0.02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D7H"/>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SNO HONDA (2)"/>
      <sheetName val="INDICE"/>
      <sheetName val="Equipo"/>
      <sheetName val="materiales"/>
      <sheetName val="otros"/>
      <sheetName val="LOCALIZACION ESTRUCTURAS"/>
      <sheetName val="LOCALIZACION CARRETERAS"/>
      <sheetName val="200.1"/>
      <sheetName val="200.2"/>
      <sheetName val="200P ROCERIA"/>
      <sheetName val="201.1"/>
      <sheetName val="201.2"/>
      <sheetName val="201.1 ciclopeo"/>
      <sheetName val="201.2 reforzado"/>
      <sheetName val="201.3"/>
      <sheetName val="201.3P"/>
      <sheetName val="201.4"/>
      <sheetName val="201.8P"/>
      <sheetName val="201.9"/>
      <sheetName val="201.10"/>
      <sheetName val="201.11"/>
      <sheetName val="201.12"/>
      <sheetName val="201.13"/>
      <sheetName val="201.14"/>
      <sheetName val="210.1"/>
      <sheetName val="210.2"/>
      <sheetName val="210.2 OTRA"/>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20.3"/>
      <sheetName val="320.4"/>
      <sheetName val="330.1"/>
      <sheetName val="330.2"/>
      <sheetName val="340.1"/>
      <sheetName val="340.2"/>
      <sheetName val="340.3"/>
      <sheetName val="341.1"/>
      <sheetName val="341.2"/>
      <sheetName val="342P"/>
      <sheetName val="410.1"/>
      <sheetName val="410.2"/>
      <sheetName val="411.1"/>
      <sheetName val="411.2"/>
      <sheetName val="411.3"/>
      <sheetName val="413"/>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1"/>
      <sheetName val="440.1P COMPRADA"/>
      <sheetName val="440.2"/>
      <sheetName val="440.2P COMPRADA"/>
      <sheetName val="440.3"/>
      <sheetName val="440.3P COMPRADA"/>
      <sheetName val="440.4"/>
      <sheetName val="441.1"/>
      <sheetName val="441.1P COMPRADA"/>
      <sheetName val="441.2"/>
      <sheetName val="441.2P COMPRADA"/>
      <sheetName val="441.3"/>
      <sheetName val="441.3P COMPRADA"/>
      <sheetName val="441.4"/>
      <sheetName val="450.1"/>
      <sheetName val="450.1P COMPRADA"/>
      <sheetName val="450.2"/>
      <sheetName val="450.2P COMPRADA"/>
      <sheetName val="450.3"/>
      <sheetName val="450.3P COMPRADA"/>
      <sheetName val="450.4"/>
      <sheetName val="450.4P COMPRADA"/>
      <sheetName val="450.5"/>
      <sheetName val="451.1"/>
      <sheetName val="451.1P COMPRADA"/>
      <sheetName val="451.2"/>
      <sheetName val="451.2P COMPRADA"/>
      <sheetName val="451.3"/>
      <sheetName val="451.3P COMPRADA"/>
      <sheetName val="452.1"/>
      <sheetName val="452.1P COMPRADA"/>
      <sheetName val="452.2"/>
      <sheetName val="452.2P COMPRADA"/>
      <sheetName val="452.3"/>
      <sheetName val="452.3P COMPRADA"/>
      <sheetName val="452.4"/>
      <sheetName val="452.4P COMPRADA"/>
      <sheetName val="453"/>
      <sheetName val="460"/>
      <sheetName val="460P"/>
      <sheetName val="461.1"/>
      <sheetName val="461.2"/>
      <sheetName val="462.1P"/>
      <sheetName val="462.2P"/>
      <sheetName val="462.3P"/>
      <sheetName val="462.4P"/>
      <sheetName val="462.5"/>
      <sheetName val="500"/>
      <sheetName val="510"/>
      <sheetName val="510P1"/>
      <sheetName val="510P2"/>
      <sheetName val="510P3"/>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MORTERO 1,3"/>
      <sheetName val="631P BOLSACRETO"/>
      <sheetName val="632"/>
      <sheetName val="632P"/>
      <sheetName val="640.1"/>
      <sheetName val="640.2"/>
      <sheetName val="640.3"/>
      <sheetName val="641"/>
      <sheetName val="641P ANCLAJES"/>
      <sheetName val="642.1"/>
      <sheetName val="642.2"/>
      <sheetName val="642P1 JUNTAS"/>
      <sheetName val="642P2 JUNTAS"/>
      <sheetName val="642P3 JUNTAS"/>
      <sheetName val="650.1"/>
      <sheetName val="650.2"/>
      <sheetName val="650.3"/>
      <sheetName val="650.3 OTRO"/>
      <sheetName val="650.4"/>
      <sheetName val="660.1"/>
      <sheetName val="660.2"/>
      <sheetName val="660.3"/>
      <sheetName val="661 TIPO 1"/>
      <sheetName val="661 TIPO 2"/>
      <sheetName val="661 OTRO"/>
      <sheetName val="662.1"/>
      <sheetName val="662.2"/>
      <sheetName val="670.1P"/>
      <sheetName val="670.2"/>
      <sheetName val="671"/>
      <sheetName val="672"/>
      <sheetName val="673,2"/>
      <sheetName val="673,1"/>
      <sheetName val="673.3"/>
      <sheetName val="674P"/>
      <sheetName val="674,1 Y 674,2"/>
      <sheetName val="675.1"/>
      <sheetName val="675.2"/>
      <sheetName val="675.3"/>
      <sheetName val="676"/>
      <sheetName val="680.1"/>
      <sheetName val="680.2"/>
      <sheetName val="680.3"/>
      <sheetName val="810P"/>
      <sheetName val="681,1"/>
      <sheetName val="682,1"/>
      <sheetName val="700.1"/>
      <sheetName val="700.3"/>
      <sheetName val="700P BANDAS SONORAS "/>
      <sheetName val="701,1"/>
      <sheetName val="710.1"/>
      <sheetName val="710.2"/>
      <sheetName val="710.3"/>
      <sheetName val="710.4"/>
      <sheetName val="710.5"/>
      <sheetName val="720"/>
      <sheetName val="730.1"/>
      <sheetName val="730.2"/>
      <sheetName val="740"/>
      <sheetName val="800.1"/>
      <sheetName val="800.2"/>
      <sheetName val="800.3"/>
      <sheetName val="800.4"/>
      <sheetName val="800P"/>
      <sheetName val="810.1"/>
      <sheetName val="810.1P"/>
      <sheetName val="810.2"/>
      <sheetName val="812.1"/>
      <sheetName val="815P"/>
      <sheetName val="900.1"/>
      <sheetName val="900.2"/>
      <sheetName val="900.3"/>
      <sheetName val="MURO TIERRA ARMADA EN GEOTEXTIL"/>
      <sheetName val="234,1 AFIN DE TALUDES"/>
      <sheetName val="Hoja1"/>
      <sheetName val="Hoja2"/>
      <sheetName val="Hoja3"/>
      <sheetName val="Hoja4"/>
    </sheetNames>
    <sheetDataSet>
      <sheetData sheetId="0" refreshError="1"/>
      <sheetData sheetId="1" refreshError="1">
        <row r="1">
          <cell r="A1" t="str">
            <v>ITEM</v>
          </cell>
          <cell r="B1" t="str">
            <v>DESCRIPCION</v>
          </cell>
          <cell r="C1" t="str">
            <v xml:space="preserve">UNIDAD </v>
          </cell>
          <cell r="D1" t="str">
            <v>COSTO TOTAL</v>
          </cell>
          <cell r="E1" t="str">
            <v>CUBS</v>
          </cell>
        </row>
        <row r="2">
          <cell r="A2" t="str">
            <v>200.1</v>
          </cell>
          <cell r="B2" t="str">
            <v xml:space="preserve"> DESMONTE Y LIMPIEZA EN BOSQUE           </v>
          </cell>
          <cell r="C2" t="str">
            <v xml:space="preserve"> HA</v>
          </cell>
          <cell r="D2">
            <v>1488047</v>
          </cell>
          <cell r="E2" t="str">
            <v>3.6.1.2.1</v>
          </cell>
        </row>
        <row r="3">
          <cell r="A3" t="str">
            <v>200.2</v>
          </cell>
          <cell r="B3" t="str">
            <v xml:space="preserve">DESMONTE Y LIMPIEZA EN ZONAS NO BOSCOSAS           </v>
          </cell>
          <cell r="C3" t="str">
            <v xml:space="preserve"> HA</v>
          </cell>
          <cell r="D3">
            <v>606549.62797619053</v>
          </cell>
          <cell r="E3" t="str">
            <v>3.6.1.2.3</v>
          </cell>
        </row>
        <row r="4">
          <cell r="A4" t="str">
            <v>200P1</v>
          </cell>
          <cell r="B4" t="str">
            <v>LOCALIZACION ESTRUCTURAS</v>
          </cell>
          <cell r="C4" t="str">
            <v>M²</v>
          </cell>
          <cell r="D4">
            <v>253</v>
          </cell>
          <cell r="E4" t="str">
            <v>3.6.1.1.1 </v>
          </cell>
        </row>
        <row r="5">
          <cell r="A5" t="str">
            <v>200P2</v>
          </cell>
          <cell r="B5" t="str">
            <v>LOCALIZACION CARRETERAS</v>
          </cell>
          <cell r="C5" t="str">
            <v>ML</v>
          </cell>
          <cell r="D5">
            <v>368</v>
          </cell>
          <cell r="E5" t="str">
            <v> 3.6.1.1.2 </v>
          </cell>
        </row>
        <row r="6">
          <cell r="A6" t="str">
            <v>200P3</v>
          </cell>
          <cell r="B6" t="str">
            <v>ROCERIA</v>
          </cell>
          <cell r="C6" t="str">
            <v>HA</v>
          </cell>
          <cell r="D6">
            <v>291400.41666666669</v>
          </cell>
          <cell r="E6" t="str">
            <v>3.2.1.17.1</v>
          </cell>
        </row>
        <row r="7">
          <cell r="A7" t="str">
            <v>201.1</v>
          </cell>
          <cell r="B7" t="str">
            <v>DEMOLICIÓN DE EDIFICACIONES.</v>
          </cell>
          <cell r="C7" t="str">
            <v>M²</v>
          </cell>
          <cell r="D7">
            <v>8280</v>
          </cell>
          <cell r="E7" t="str">
            <v>3.6.1.3.11</v>
          </cell>
        </row>
        <row r="8">
          <cell r="A8" t="str">
            <v>201.10</v>
          </cell>
          <cell r="B8" t="str">
            <v>REMOCION DE OBSTACULOS</v>
          </cell>
          <cell r="C8" t="str">
            <v>U Y ML</v>
          </cell>
          <cell r="D8">
            <v>0</v>
          </cell>
          <cell r="E8" t="str">
            <v>3.6.1.3.35</v>
          </cell>
        </row>
        <row r="9">
          <cell r="A9" t="str">
            <v>201.11</v>
          </cell>
          <cell r="B9" t="str">
            <v xml:space="preserve">REMOCION SERVICIOS EXISTENTES    </v>
          </cell>
          <cell r="C9" t="str">
            <v>U</v>
          </cell>
          <cell r="D9">
            <v>0</v>
          </cell>
          <cell r="E9" t="str">
            <v>3.6.1.3</v>
          </cell>
        </row>
        <row r="10">
          <cell r="A10" t="str">
            <v>201.12</v>
          </cell>
          <cell r="B10" t="str">
            <v>REMOCION DE ALCANTARILLAS</v>
          </cell>
          <cell r="C10" t="str">
            <v>ML</v>
          </cell>
          <cell r="D10">
            <v>44722</v>
          </cell>
          <cell r="E10" t="str">
            <v>3.6.1.3.47</v>
          </cell>
        </row>
        <row r="11">
          <cell r="A11" t="str">
            <v>201.13</v>
          </cell>
          <cell r="B11" t="str">
            <v xml:space="preserve">REMOCION DE CERCAS DE ALAMBRE       </v>
          </cell>
          <cell r="C11" t="str">
            <v>ML</v>
          </cell>
          <cell r="D11">
            <v>2442</v>
          </cell>
          <cell r="E11" t="str">
            <v>3.6.1.3</v>
          </cell>
        </row>
        <row r="12">
          <cell r="A12" t="str">
            <v>201.14</v>
          </cell>
          <cell r="B12" t="str">
            <v xml:space="preserve">REMOCION SERVICIOS EXISTENTES </v>
          </cell>
          <cell r="C12" t="str">
            <v>ML</v>
          </cell>
          <cell r="D12">
            <v>0</v>
          </cell>
          <cell r="E12" t="str">
            <v>3.6.1.3.9</v>
          </cell>
        </row>
        <row r="13">
          <cell r="A13" t="str">
            <v>201.15</v>
          </cell>
          <cell r="B13" t="str">
            <v>REMOCION DE OBSTACULOS</v>
          </cell>
          <cell r="C13" t="str">
            <v>U Y ML</v>
          </cell>
          <cell r="D13">
            <v>0</v>
          </cell>
          <cell r="E13" t="str">
            <v>3.6.1.3</v>
          </cell>
        </row>
        <row r="14">
          <cell r="A14" t="str">
            <v>201.2</v>
          </cell>
          <cell r="B14" t="str">
            <v>DEMOLICION DE ESTRUCTURAS</v>
          </cell>
          <cell r="C14" t="str">
            <v>M³</v>
          </cell>
          <cell r="D14">
            <v>80803</v>
          </cell>
          <cell r="E14" t="str">
            <v>3.6.1.3.11</v>
          </cell>
        </row>
        <row r="15">
          <cell r="A15" t="str">
            <v>201.2P</v>
          </cell>
          <cell r="B15" t="str">
            <v>DEMOLICION DE ESTRUCTURAS (CONCRETO CICLOPEO)</v>
          </cell>
          <cell r="C15" t="str">
            <v>M³</v>
          </cell>
          <cell r="D15">
            <v>45956</v>
          </cell>
          <cell r="E15" t="str">
            <v>3.6.1.3.11</v>
          </cell>
        </row>
        <row r="16">
          <cell r="A16" t="str">
            <v>201.2P</v>
          </cell>
          <cell r="B16" t="str">
            <v>DEMOLICION DE ESTRUCTURAS (CONCRETO REFORZADO)</v>
          </cell>
          <cell r="C16" t="str">
            <v>M³</v>
          </cell>
          <cell r="D16">
            <v>67179</v>
          </cell>
          <cell r="E16" t="str">
            <v>3.6.1.3.11</v>
          </cell>
        </row>
        <row r="17">
          <cell r="A17" t="str">
            <v>201.3</v>
          </cell>
          <cell r="B17" t="str">
            <v xml:space="preserve">DEMOLICION PISOS, ANDENES Y BORDILLOS DE CONCRETO.  </v>
          </cell>
          <cell r="C17" t="str">
            <v>M³</v>
          </cell>
          <cell r="D17">
            <v>71285</v>
          </cell>
          <cell r="E17" t="str">
            <v>3.6.1.3.15</v>
          </cell>
        </row>
        <row r="18">
          <cell r="A18" t="str">
            <v>201.3P</v>
          </cell>
          <cell r="B18" t="str">
            <v xml:space="preserve">DEMOLICION DE PAVIMENTOS DE CONCRETO.    </v>
          </cell>
          <cell r="C18" t="str">
            <v>M³</v>
          </cell>
          <cell r="D18">
            <v>115633</v>
          </cell>
          <cell r="E18" t="str">
            <v>3.6.1.3.15</v>
          </cell>
        </row>
        <row r="19">
          <cell r="A19" t="str">
            <v>201.4</v>
          </cell>
          <cell r="B19" t="str">
            <v xml:space="preserve">DEMOLICION DE OBSTACULOS.   </v>
          </cell>
          <cell r="C19" t="str">
            <v>M³</v>
          </cell>
          <cell r="D19">
            <v>0</v>
          </cell>
          <cell r="E19" t="str">
            <v>3.6.1.3.14</v>
          </cell>
        </row>
        <row r="20">
          <cell r="A20" t="str">
            <v>201.5</v>
          </cell>
          <cell r="B20" t="str">
            <v>DEMOLICIÓN DE EDIFICACIONES.</v>
          </cell>
          <cell r="C20" t="str">
            <v>M²</v>
          </cell>
          <cell r="D20">
            <v>8280</v>
          </cell>
          <cell r="E20" t="str">
            <v>3.3.1.1</v>
          </cell>
        </row>
        <row r="21">
          <cell r="A21" t="str">
            <v>201.6</v>
          </cell>
          <cell r="B21" t="str">
            <v>DEMOLICION DE ESTRUCTURAS</v>
          </cell>
          <cell r="C21" t="str">
            <v>M³</v>
          </cell>
          <cell r="D21">
            <v>80803</v>
          </cell>
          <cell r="E21" t="str">
            <v>3.6.1.3.11</v>
          </cell>
        </row>
        <row r="22">
          <cell r="A22" t="str">
            <v>201.7</v>
          </cell>
          <cell r="B22" t="str">
            <v xml:space="preserve">DEMOLICION PISOS, ANDENES Y BORDILLOS DE CONCRETO.  </v>
          </cell>
          <cell r="C22" t="str">
            <v>M³</v>
          </cell>
          <cell r="D22">
            <v>71285</v>
          </cell>
          <cell r="E22" t="str">
            <v xml:space="preserve">3.6.1.3.13  </v>
          </cell>
        </row>
        <row r="23">
          <cell r="A23" t="str">
            <v>201.8P</v>
          </cell>
          <cell r="B23" t="str">
            <v xml:space="preserve">DESMONTAJE Y TRASLADO DE ESTRUCTURAS METALICAS. </v>
          </cell>
          <cell r="C23" t="str">
            <v>KG</v>
          </cell>
          <cell r="D23">
            <v>336</v>
          </cell>
          <cell r="E23" t="str">
            <v>3.6.1.3</v>
          </cell>
        </row>
        <row r="24">
          <cell r="A24" t="str">
            <v>201.9</v>
          </cell>
          <cell r="B24" t="str">
            <v xml:space="preserve">REMOCION DE ESPECIES VEGETALES    </v>
          </cell>
          <cell r="C24" t="str">
            <v xml:space="preserve">UNIDAD </v>
          </cell>
          <cell r="D24">
            <v>356650</v>
          </cell>
          <cell r="E24" t="str">
            <v>3.6.1.3.33</v>
          </cell>
        </row>
        <row r="25">
          <cell r="A25" t="str">
            <v>210.1</v>
          </cell>
          <cell r="B25" t="str">
            <v>EXCAVACIÓN SIN CLASIFICAR DE LA EXPLANACIÓN, CANALES Y PRÉSTAMOS</v>
          </cell>
          <cell r="C25" t="str">
            <v>M³</v>
          </cell>
          <cell r="D25">
            <v>3048</v>
          </cell>
          <cell r="E25" t="str">
            <v>3.6.2.1.1 </v>
          </cell>
        </row>
        <row r="26">
          <cell r="A26" t="str">
            <v>210.2</v>
          </cell>
          <cell r="B26" t="str">
            <v xml:space="preserve">EXCAVACION EN ROCA DE LA EXPLANACION, CANALES Y PRESTAMOS </v>
          </cell>
          <cell r="C26" t="str">
            <v>M³</v>
          </cell>
          <cell r="D26">
            <v>28312</v>
          </cell>
          <cell r="E26" t="str">
            <v>3.6.2.1.3</v>
          </cell>
        </row>
        <row r="27">
          <cell r="A27" t="str">
            <v>210.2 OTRA</v>
          </cell>
          <cell r="B27" t="str">
            <v xml:space="preserve"> EXCAVACION EN ROCA DE LA EXPLANACION, CANALES Y PRESTAMOS (sin explosivos)        </v>
          </cell>
          <cell r="C27" t="str">
            <v>M³</v>
          </cell>
          <cell r="D27">
            <v>18844</v>
          </cell>
          <cell r="E27" t="str">
            <v>3.6.1.3.11</v>
          </cell>
        </row>
        <row r="28">
          <cell r="A28" t="str">
            <v>210.3</v>
          </cell>
          <cell r="B28" t="str">
            <v xml:space="preserve">EXCAVACION EN MATERIAL COMUN DE LA EXPLANACION, CANALES Y PRESTAMOS         </v>
          </cell>
          <cell r="C28" t="str">
            <v>M³</v>
          </cell>
          <cell r="D28">
            <v>3125</v>
          </cell>
          <cell r="E28" t="str">
            <v>3.6.2.1.5</v>
          </cell>
        </row>
        <row r="29">
          <cell r="A29" t="str">
            <v>211.1</v>
          </cell>
          <cell r="B29" t="str">
            <v>REMOCION DE DERRUMBES</v>
          </cell>
          <cell r="C29" t="str">
            <v>M³</v>
          </cell>
          <cell r="D29">
            <v>4649</v>
          </cell>
          <cell r="E29" t="str">
            <v xml:space="preserve">3.6.2.2.1  </v>
          </cell>
        </row>
        <row r="30">
          <cell r="A30" t="str">
            <v>220.1</v>
          </cell>
          <cell r="B30" t="str">
            <v>TERRAPLEN</v>
          </cell>
          <cell r="C30" t="str">
            <v>M³</v>
          </cell>
          <cell r="D30">
            <v>9416</v>
          </cell>
          <cell r="E30" t="str">
            <v>3.6.2.3.1</v>
          </cell>
        </row>
        <row r="31">
          <cell r="A31" t="str">
            <v>221.1</v>
          </cell>
          <cell r="B31" t="str">
            <v>PEDRAPLEN COMPACTO</v>
          </cell>
          <cell r="C31" t="str">
            <v>M³</v>
          </cell>
          <cell r="D31">
            <v>78691</v>
          </cell>
          <cell r="E31" t="str">
            <v>3.6.2.4.2</v>
          </cell>
        </row>
        <row r="32">
          <cell r="A32" t="str">
            <v>221.2</v>
          </cell>
          <cell r="B32" t="str">
            <v>PEDRAPLEN SUELTO</v>
          </cell>
          <cell r="C32" t="str">
            <v>M³</v>
          </cell>
          <cell r="D32">
            <v>58986</v>
          </cell>
          <cell r="E32" t="str">
            <v>3.6.2.4.1</v>
          </cell>
        </row>
        <row r="33">
          <cell r="A33" t="str">
            <v>225P</v>
          </cell>
          <cell r="B33" t="str">
            <v xml:space="preserve">CONFORMACION DE BOTADERO O ESCOMBRERAS </v>
          </cell>
          <cell r="C33" t="str">
            <v>M³</v>
          </cell>
          <cell r="D33">
            <v>5950</v>
          </cell>
          <cell r="E33" t="str">
            <v>3.2.8.1.1 </v>
          </cell>
        </row>
        <row r="34">
          <cell r="A34" t="str">
            <v>230.1</v>
          </cell>
          <cell r="B34" t="str">
            <v>MEJORAMIENTO DE LA SUBRASANTE INVOLUCRA SUELO EXISTENTE</v>
          </cell>
          <cell r="C34" t="str">
            <v>M²</v>
          </cell>
          <cell r="D34">
            <v>1128</v>
          </cell>
          <cell r="E34" t="str">
            <v>3.6.2.5.1</v>
          </cell>
        </row>
        <row r="35">
          <cell r="A35" t="str">
            <v>230.2</v>
          </cell>
          <cell r="B35" t="str">
            <v>MEJORAMIENTO DE LA SUBRASANTE ADICIONANDO MATERIAL</v>
          </cell>
          <cell r="C35" t="str">
            <v>M³</v>
          </cell>
          <cell r="D35">
            <v>28002</v>
          </cell>
          <cell r="E35" t="str">
            <v>3.6.2.5.2</v>
          </cell>
        </row>
        <row r="36">
          <cell r="A36" t="str">
            <v>310.1</v>
          </cell>
          <cell r="B36" t="str">
            <v>CONFORMACION DE LA CALZADA EXISTENTE</v>
          </cell>
          <cell r="C36" t="str">
            <v>M²</v>
          </cell>
          <cell r="D36">
            <v>451</v>
          </cell>
          <cell r="E36" t="str">
            <v>3.6.3.1.1</v>
          </cell>
        </row>
        <row r="37">
          <cell r="A37" t="str">
            <v>311.1</v>
          </cell>
          <cell r="B37" t="str">
            <v>AFIRMADO</v>
          </cell>
          <cell r="C37" t="str">
            <v>M³</v>
          </cell>
          <cell r="D37">
            <v>66421</v>
          </cell>
          <cell r="E37" t="str">
            <v>3.6.3.2.1</v>
          </cell>
        </row>
        <row r="38">
          <cell r="A38" t="str">
            <v>311P1</v>
          </cell>
          <cell r="B38" t="str">
            <v>AFIRMADO ESTABILIZADO CON CEMENTO</v>
          </cell>
          <cell r="C38" t="str">
            <v>M³</v>
          </cell>
          <cell r="D38">
            <v>103113</v>
          </cell>
          <cell r="E38" t="str">
            <v>3.6.3.2</v>
          </cell>
        </row>
        <row r="39">
          <cell r="A39" t="str">
            <v>311P2</v>
          </cell>
          <cell r="B39" t="str">
            <v>AFIRMADO ESTABILIZADO CON CAL</v>
          </cell>
          <cell r="C39" t="str">
            <v>M³</v>
          </cell>
          <cell r="D39">
            <v>98753</v>
          </cell>
          <cell r="E39" t="str">
            <v>3.6.3.2</v>
          </cell>
        </row>
        <row r="40">
          <cell r="A40" t="str">
            <v>311P3</v>
          </cell>
          <cell r="B40" t="str">
            <v>BACHEO DE CARRETERAS EN AFIRMADO</v>
          </cell>
          <cell r="C40" t="str">
            <v>M³</v>
          </cell>
          <cell r="D40">
            <v>60945</v>
          </cell>
          <cell r="E40" t="str">
            <v>3.6.3.2</v>
          </cell>
        </row>
        <row r="41">
          <cell r="A41" t="str">
            <v>320.1</v>
          </cell>
          <cell r="B41" t="str">
            <v>SUBBASE GRANULAR CBR&gt;20%</v>
          </cell>
          <cell r="C41" t="str">
            <v>M³</v>
          </cell>
          <cell r="D41">
            <v>103796</v>
          </cell>
          <cell r="E41" t="str">
            <v xml:space="preserve"> 3.6.3.4.2</v>
          </cell>
        </row>
        <row r="42">
          <cell r="A42" t="str">
            <v>320.2</v>
          </cell>
          <cell r="B42" t="str">
            <v>SUBBASE GRANULAR CBR&gt;30%</v>
          </cell>
          <cell r="C42" t="str">
            <v>M³</v>
          </cell>
          <cell r="D42">
            <v>103796</v>
          </cell>
          <cell r="E42" t="str">
            <v>3.6.3.4.4</v>
          </cell>
        </row>
        <row r="43">
          <cell r="A43" t="str">
            <v>320.3</v>
          </cell>
          <cell r="B43" t="str">
            <v>SUBBASE GRANULAR CBR&gt;40%</v>
          </cell>
          <cell r="C43" t="str">
            <v>M³</v>
          </cell>
          <cell r="D43">
            <v>103796</v>
          </cell>
          <cell r="E43" t="str">
            <v> 3.6.3.4.4</v>
          </cell>
        </row>
        <row r="44">
          <cell r="A44" t="str">
            <v>320.4</v>
          </cell>
          <cell r="B44" t="str">
            <v>SUBBASE GRANULAR PARA BACHEO</v>
          </cell>
          <cell r="C44" t="str">
            <v>M³</v>
          </cell>
          <cell r="D44">
            <v>127592</v>
          </cell>
          <cell r="E44" t="str">
            <v>3.6.3.4.7</v>
          </cell>
        </row>
        <row r="45">
          <cell r="A45" t="str">
            <v>330.1</v>
          </cell>
          <cell r="B45" t="str">
            <v>BASE GRANULAR</v>
          </cell>
          <cell r="C45" t="str">
            <v>M³</v>
          </cell>
          <cell r="D45">
            <v>108671</v>
          </cell>
          <cell r="E45" t="str">
            <v>3.6.3.6.2</v>
          </cell>
        </row>
        <row r="46">
          <cell r="A46" t="str">
            <v>330.2</v>
          </cell>
          <cell r="B46" t="str">
            <v>BASE GRANULAR PARA BACHEO</v>
          </cell>
          <cell r="C46" t="str">
            <v>M³</v>
          </cell>
          <cell r="D46">
            <v>132467</v>
          </cell>
          <cell r="E46" t="str">
            <v>3.6.3.6.3</v>
          </cell>
        </row>
        <row r="47">
          <cell r="A47" t="str">
            <v>340.1</v>
          </cell>
          <cell r="B47" t="str">
            <v>BASE ESTABILIZADA CON EMULSION ASFALTICA BEE-1</v>
          </cell>
          <cell r="C47" t="str">
            <v>M³</v>
          </cell>
          <cell r="D47">
            <v>130344</v>
          </cell>
          <cell r="E47" t="str">
            <v>3.6.3.7.1</v>
          </cell>
          <cell r="F47">
            <v>525539.76</v>
          </cell>
          <cell r="G47" t="str">
            <v>CON EMULSION</v>
          </cell>
        </row>
        <row r="48">
          <cell r="A48" t="str">
            <v>340.2</v>
          </cell>
          <cell r="B48" t="str">
            <v>BASE ESTABILIZADA CON EMULSION ASFALTICA BEE-2</v>
          </cell>
          <cell r="C48" t="str">
            <v>M³</v>
          </cell>
          <cell r="D48">
            <v>130344</v>
          </cell>
          <cell r="E48" t="str">
            <v>3.6.3.7.3</v>
          </cell>
          <cell r="F48">
            <v>512366.56799999997</v>
          </cell>
          <cell r="G48" t="str">
            <v>CON EMULSION</v>
          </cell>
        </row>
        <row r="49">
          <cell r="A49" t="str">
            <v>340.3</v>
          </cell>
          <cell r="B49" t="str">
            <v>BASE ESTABILIZADA CON EMULSION ASFALTICA BEE-3</v>
          </cell>
          <cell r="C49" t="str">
            <v>M³</v>
          </cell>
          <cell r="D49">
            <v>130344</v>
          </cell>
          <cell r="E49" t="str">
            <v>3.6.3.7.5</v>
          </cell>
          <cell r="F49">
            <v>499193.37599999999</v>
          </cell>
          <cell r="G49" t="str">
            <v>CON EMULSION</v>
          </cell>
        </row>
        <row r="50">
          <cell r="A50" t="str">
            <v>341.1</v>
          </cell>
          <cell r="B50" t="str">
            <v>BASE ESTABILIZADA CON CEMENTO</v>
          </cell>
          <cell r="C50" t="str">
            <v>M³</v>
          </cell>
          <cell r="D50">
            <v>65365</v>
          </cell>
          <cell r="E50" t="str">
            <v>3.6.3.7</v>
          </cell>
          <cell r="F50">
            <v>104893</v>
          </cell>
          <cell r="G50" t="str">
            <v>CON CEMEMTO</v>
          </cell>
        </row>
        <row r="51">
          <cell r="A51" t="str">
            <v>341.2</v>
          </cell>
          <cell r="B51" t="str">
            <v>CEMENTO</v>
          </cell>
          <cell r="C51" t="str">
            <v>KG</v>
          </cell>
          <cell r="D51">
            <v>549</v>
          </cell>
          <cell r="E51" t="str">
            <v>3.6.4.1.8</v>
          </cell>
        </row>
        <row r="52">
          <cell r="A52" t="str">
            <v>342P</v>
          </cell>
          <cell r="B52" t="str">
            <v>BASE GRANULAR ESTABILIZADA CON CAL</v>
          </cell>
          <cell r="C52" t="str">
            <v>M³</v>
          </cell>
          <cell r="D52">
            <v>146134</v>
          </cell>
          <cell r="E52" t="str">
            <v>3.6.3.7.16 </v>
          </cell>
        </row>
        <row r="53">
          <cell r="A53" t="str">
            <v>410.1</v>
          </cell>
          <cell r="B53" t="str">
            <v>CEMENTO ASFALTICO DE PENETRACION 60-70</v>
          </cell>
          <cell r="C53" t="str">
            <v>KG</v>
          </cell>
          <cell r="D53">
            <v>1963</v>
          </cell>
          <cell r="E53" t="str">
            <v>3.6.4.1.1</v>
          </cell>
        </row>
        <row r="54">
          <cell r="A54" t="str">
            <v>410.2</v>
          </cell>
          <cell r="B54" t="str">
            <v>CEMENTO ASFALTICO DE PENETRACION 80-100</v>
          </cell>
          <cell r="C54" t="str">
            <v>KG</v>
          </cell>
          <cell r="D54">
            <v>1963</v>
          </cell>
          <cell r="E54" t="str">
            <v>3.6.4.1.2</v>
          </cell>
        </row>
        <row r="55">
          <cell r="A55" t="str">
            <v>411.1</v>
          </cell>
          <cell r="B55" t="str">
            <v>EMULSION ASFALTICA DE ROTURA MEDIA CRM</v>
          </cell>
          <cell r="C55" t="str">
            <v>LT</v>
          </cell>
          <cell r="D55">
            <v>2533</v>
          </cell>
          <cell r="E55" t="str">
            <v>3.6.4.2.1</v>
          </cell>
        </row>
        <row r="56">
          <cell r="A56" t="str">
            <v>411.2</v>
          </cell>
          <cell r="B56" t="str">
            <v>EMULSION ASFALTICA DE ROTURA LENTA CRL</v>
          </cell>
          <cell r="C56" t="str">
            <v>LT</v>
          </cell>
          <cell r="D56">
            <v>2533</v>
          </cell>
          <cell r="E56" t="str">
            <v>3.6.4.2.2</v>
          </cell>
        </row>
        <row r="57">
          <cell r="A57" t="str">
            <v>411.3</v>
          </cell>
          <cell r="B57" t="str">
            <v>EMULSION ASFALTICA DE ROTURA LENTA CRL-1H</v>
          </cell>
          <cell r="C57" t="str">
            <v>LT</v>
          </cell>
          <cell r="D57">
            <v>2533</v>
          </cell>
          <cell r="E57" t="str">
            <v>3.6.4.2.3</v>
          </cell>
        </row>
        <row r="58">
          <cell r="A58" t="str">
            <v>413.1</v>
          </cell>
          <cell r="B58" t="str">
            <v>EXCAVACIONES PARA REPARACION DE PAVIMENTO EXISTENTE</v>
          </cell>
          <cell r="C58" t="str">
            <v>M³</v>
          </cell>
          <cell r="D58">
            <v>69495</v>
          </cell>
          <cell r="E58" t="str">
            <v>3.6.2.1</v>
          </cell>
        </row>
        <row r="59">
          <cell r="A59" t="str">
            <v>414.1</v>
          </cell>
          <cell r="B59" t="str">
            <v>CEMENTO ASFALTICO MODIFICADO CON POLIMEROS TIPO 1</v>
          </cell>
          <cell r="C59" t="str">
            <v>KG</v>
          </cell>
          <cell r="D59">
            <v>2334</v>
          </cell>
          <cell r="E59" t="str">
            <v>3.6.4.1.3</v>
          </cell>
        </row>
        <row r="60">
          <cell r="A60" t="str">
            <v>414.2</v>
          </cell>
          <cell r="B60" t="str">
            <v>CEMENTO ASFALTICO MODIFICADO CON POLIMEROS TIPO 2</v>
          </cell>
          <cell r="C60" t="str">
            <v>KG</v>
          </cell>
          <cell r="D60">
            <v>2400</v>
          </cell>
          <cell r="E60" t="str">
            <v>3.6.4.1.4</v>
          </cell>
        </row>
        <row r="61">
          <cell r="A61" t="str">
            <v>414.3</v>
          </cell>
          <cell r="B61" t="str">
            <v>CEMENTO ASFALTICO MODIFICADO CON POLIMEROS TIPO 3</v>
          </cell>
          <cell r="C61" t="str">
            <v>KG</v>
          </cell>
          <cell r="D61">
            <v>2400</v>
          </cell>
          <cell r="E61" t="str">
            <v>3.6.4.1.5</v>
          </cell>
        </row>
        <row r="62">
          <cell r="A62" t="str">
            <v>414.4</v>
          </cell>
          <cell r="B62" t="str">
            <v>CEMENTO ASFALTICO MODIFICADO CON POLIMEROS TIPO 4</v>
          </cell>
          <cell r="C62" t="str">
            <v>KG</v>
          </cell>
          <cell r="D62">
            <v>2400</v>
          </cell>
          <cell r="E62" t="str">
            <v>3.6.4.1.6</v>
          </cell>
        </row>
        <row r="63">
          <cell r="A63" t="str">
            <v>415.1</v>
          </cell>
          <cell r="B63" t="str">
            <v>EMULSION ASFALTICA DE ROTURA MEDIA MODIFICADA CON POLIMEROS CRMm</v>
          </cell>
          <cell r="C63" t="str">
            <v>LT</v>
          </cell>
          <cell r="D63">
            <v>2864</v>
          </cell>
          <cell r="E63" t="str">
            <v>3.6.4.2.5</v>
          </cell>
        </row>
        <row r="64">
          <cell r="A64" t="str">
            <v>420.1</v>
          </cell>
          <cell r="B64" t="str">
            <v>IMPRIMACION</v>
          </cell>
          <cell r="C64" t="str">
            <v>M²</v>
          </cell>
          <cell r="D64">
            <v>2114</v>
          </cell>
          <cell r="E64" t="str">
            <v xml:space="preserve">3.6.4.3.1 </v>
          </cell>
        </row>
        <row r="65">
          <cell r="A65" t="str">
            <v>421.1</v>
          </cell>
          <cell r="B65" t="str">
            <v>RIEGO DE LIGA CON EMULSION ASFALTICA CRR-1</v>
          </cell>
          <cell r="C65" t="str">
            <v>M²</v>
          </cell>
          <cell r="D65">
            <v>1149</v>
          </cell>
          <cell r="E65" t="str">
            <v>3.6.4.4.2</v>
          </cell>
        </row>
        <row r="66">
          <cell r="A66" t="str">
            <v>421.2</v>
          </cell>
          <cell r="B66" t="str">
            <v>RIEGO DE LIGA CON EMULSION ASFALTICA CRR-2</v>
          </cell>
          <cell r="C66" t="str">
            <v>M²</v>
          </cell>
          <cell r="D66">
            <v>1149</v>
          </cell>
          <cell r="E66" t="str">
            <v>3.6.4.4.3</v>
          </cell>
        </row>
        <row r="67">
          <cell r="A67" t="str">
            <v>421.3</v>
          </cell>
          <cell r="B67" t="str">
            <v>RIEGO DE LIGA CON EMULSION MODIFICADA CON POLIMEROS CRR-1M</v>
          </cell>
          <cell r="C67" t="str">
            <v>M²</v>
          </cell>
          <cell r="D67">
            <v>1149</v>
          </cell>
          <cell r="E67" t="str">
            <v>3.6.4.4.4</v>
          </cell>
        </row>
        <row r="68">
          <cell r="A68" t="str">
            <v>421.4</v>
          </cell>
          <cell r="B68" t="str">
            <v>RIEGO DE LIGA CON EMULSION MODIFICADA CON POLIMEROS CRR-2M</v>
          </cell>
          <cell r="C68" t="str">
            <v>M²</v>
          </cell>
          <cell r="D68">
            <v>1149</v>
          </cell>
          <cell r="E68" t="str">
            <v>3.6.4.4.5</v>
          </cell>
        </row>
        <row r="69">
          <cell r="A69" t="str">
            <v>430.1</v>
          </cell>
          <cell r="B69" t="str">
            <v>TRATAMIENTO SUPERFICIAL SIMPLE CON EMULSION CRR-2</v>
          </cell>
          <cell r="C69" t="str">
            <v>M²</v>
          </cell>
          <cell r="D69">
            <v>6250</v>
          </cell>
          <cell r="E69" t="str">
            <v>3.6.4.5.1</v>
          </cell>
        </row>
        <row r="70">
          <cell r="A70" t="str">
            <v>430.2</v>
          </cell>
          <cell r="B70" t="str">
            <v>TRATAMIENTO SUPERFICIAL SIMPLE CON EMULSION CRR-2M</v>
          </cell>
          <cell r="C70" t="str">
            <v>M²</v>
          </cell>
          <cell r="D70">
            <v>6250</v>
          </cell>
          <cell r="E70" t="str">
            <v>3.6.4.5.2</v>
          </cell>
        </row>
        <row r="71">
          <cell r="A71" t="str">
            <v>431.1</v>
          </cell>
          <cell r="B71" t="str">
            <v>TRATAMIENTO SUPERFICIAL DOBLE CON EMULSION CRR-2</v>
          </cell>
          <cell r="C71" t="str">
            <v>M²</v>
          </cell>
          <cell r="D71">
            <v>11107</v>
          </cell>
          <cell r="E71" t="str">
            <v>3.6.4.6.1</v>
          </cell>
        </row>
        <row r="72">
          <cell r="A72" t="str">
            <v>431.2</v>
          </cell>
          <cell r="B72" t="str">
            <v>TRATAMIENTO SUPERFICIAL DOBLE CON EMULSION CRR-2M</v>
          </cell>
          <cell r="C72" t="str">
            <v>M²</v>
          </cell>
          <cell r="D72">
            <v>11107</v>
          </cell>
          <cell r="E72" t="str">
            <v>3.6.4.6.2</v>
          </cell>
        </row>
        <row r="73">
          <cell r="A73" t="str">
            <v>432.1</v>
          </cell>
          <cell r="B73" t="str">
            <v>SELLO DE ARENA-ASFALTO</v>
          </cell>
          <cell r="C73" t="str">
            <v>M²</v>
          </cell>
          <cell r="D73">
            <v>4131</v>
          </cell>
          <cell r="E73" t="str">
            <v>3.6.4.7.1</v>
          </cell>
        </row>
        <row r="74">
          <cell r="A74" t="str">
            <v>433.1</v>
          </cell>
          <cell r="B74" t="str">
            <v>LECHADA ASFALTICA CON EMULSION CRL-1H LA-1</v>
          </cell>
          <cell r="C74" t="str">
            <v>M²</v>
          </cell>
          <cell r="D74">
            <v>4294</v>
          </cell>
          <cell r="E74" t="str">
            <v>3.6.4.8.1</v>
          </cell>
        </row>
        <row r="75">
          <cell r="A75" t="str">
            <v>433.2</v>
          </cell>
          <cell r="B75" t="str">
            <v>LECHADA ASFALTICA CON EMULSION CRL-1H LA-2</v>
          </cell>
          <cell r="C75" t="str">
            <v>M²</v>
          </cell>
          <cell r="D75">
            <v>6060</v>
          </cell>
          <cell r="E75" t="str">
            <v>3.6.4.8.2</v>
          </cell>
        </row>
        <row r="76">
          <cell r="A76" t="str">
            <v>433.3</v>
          </cell>
          <cell r="B76" t="str">
            <v>LECHADA ASFALTICA CON EMULSION CRL-1H LA-3</v>
          </cell>
          <cell r="C76" t="str">
            <v>M²</v>
          </cell>
          <cell r="D76">
            <v>7329</v>
          </cell>
          <cell r="E76" t="str">
            <v>3.6.4.8.3</v>
          </cell>
        </row>
        <row r="77">
          <cell r="A77" t="str">
            <v>433.4</v>
          </cell>
          <cell r="B77" t="str">
            <v>LECHADA ASFALTICA CON EMULSION CRL-1H LA-4</v>
          </cell>
          <cell r="C77" t="str">
            <v>M²</v>
          </cell>
          <cell r="D77">
            <v>8121</v>
          </cell>
          <cell r="E77" t="str">
            <v>3.6.4.8.4</v>
          </cell>
        </row>
        <row r="78">
          <cell r="A78" t="str">
            <v>433.5</v>
          </cell>
          <cell r="B78" t="str">
            <v>LECHADA ASFALTICA CON EMULSION CRL-1HM LA-1</v>
          </cell>
          <cell r="C78" t="str">
            <v>M²</v>
          </cell>
          <cell r="D78">
            <v>4553</v>
          </cell>
          <cell r="E78" t="str">
            <v>3.6.4.8.5</v>
          </cell>
        </row>
        <row r="79">
          <cell r="A79" t="str">
            <v>433.6</v>
          </cell>
          <cell r="B79" t="str">
            <v>LECHADA ASFALTICA CON EMULSION CRL-1HM LA-2</v>
          </cell>
          <cell r="C79" t="str">
            <v>M²</v>
          </cell>
          <cell r="D79">
            <v>6060</v>
          </cell>
          <cell r="E79" t="str">
            <v>3.6.4.8.6</v>
          </cell>
        </row>
        <row r="80">
          <cell r="A80" t="str">
            <v>433.7</v>
          </cell>
          <cell r="B80" t="str">
            <v>LECHADA ASFALTICA CON EMULSION CRL-1HM LA-3</v>
          </cell>
          <cell r="C80" t="str">
            <v>M²</v>
          </cell>
          <cell r="D80">
            <v>7329</v>
          </cell>
          <cell r="E80" t="str">
            <v>3.6.4.8.7</v>
          </cell>
        </row>
        <row r="81">
          <cell r="A81" t="str">
            <v>433.8</v>
          </cell>
          <cell r="B81" t="str">
            <v>LECHADA ASFALTICA CON EMULSION CRL-1HM LA-4</v>
          </cell>
          <cell r="C81" t="str">
            <v>M²</v>
          </cell>
          <cell r="D81">
            <v>8121</v>
          </cell>
          <cell r="E81" t="str">
            <v>3.6.4.8.8</v>
          </cell>
        </row>
        <row r="82">
          <cell r="A82" t="str">
            <v>440.1</v>
          </cell>
          <cell r="B82" t="str">
            <v>MEZCLA DENSA EN FRIO MDF-1</v>
          </cell>
          <cell r="C82" t="str">
            <v>M³</v>
          </cell>
          <cell r="D82">
            <v>237275</v>
          </cell>
          <cell r="E82" t="str">
            <v>3.6.4.9.1</v>
          </cell>
          <cell r="F82">
            <v>526811</v>
          </cell>
          <cell r="G82" t="str">
            <v>CON EMULSION</v>
          </cell>
        </row>
        <row r="83">
          <cell r="A83" t="str">
            <v>440.1P</v>
          </cell>
          <cell r="B83" t="str">
            <v>MEZCLA DENSA EN FRIO MDF-1</v>
          </cell>
          <cell r="C83" t="str">
            <v>M³</v>
          </cell>
          <cell r="D83">
            <v>594392</v>
          </cell>
          <cell r="E83" t="str">
            <v>3.6.4.9</v>
          </cell>
        </row>
        <row r="84">
          <cell r="A84" t="str">
            <v>440.2</v>
          </cell>
          <cell r="B84" t="str">
            <v>MEZCLA DENSA EN FRIO MDF-2</v>
          </cell>
          <cell r="C84" t="str">
            <v>M³</v>
          </cell>
          <cell r="D84">
            <v>237275</v>
          </cell>
          <cell r="E84" t="str">
            <v>3.6.4.9.2</v>
          </cell>
          <cell r="F84">
            <v>571355</v>
          </cell>
          <cell r="G84" t="str">
            <v>CON EMULSION</v>
          </cell>
        </row>
        <row r="85">
          <cell r="A85" t="str">
            <v>440.2P</v>
          </cell>
          <cell r="B85" t="str">
            <v>MEZCLA DENSA EN FRIO MDF-2</v>
          </cell>
          <cell r="C85" t="str">
            <v>M³</v>
          </cell>
          <cell r="D85">
            <v>594392</v>
          </cell>
          <cell r="E85" t="str">
            <v>3.6.4.9</v>
          </cell>
        </row>
        <row r="86">
          <cell r="A86" t="str">
            <v>440.3</v>
          </cell>
          <cell r="B86" t="str">
            <v>MEZCLA DENSA EN FRIO MDF-3</v>
          </cell>
          <cell r="C86" t="str">
            <v>M³</v>
          </cell>
          <cell r="D86">
            <v>237275</v>
          </cell>
          <cell r="E86" t="str">
            <v>3.6.4.9.3</v>
          </cell>
          <cell r="F86">
            <v>571355</v>
          </cell>
          <cell r="G86" t="str">
            <v>CON EMULSION</v>
          </cell>
        </row>
        <row r="87">
          <cell r="A87" t="str">
            <v>440.3P</v>
          </cell>
          <cell r="B87" t="str">
            <v>MEZCLA DENSA EN FRIO MDF-3</v>
          </cell>
          <cell r="C87" t="str">
            <v>M³</v>
          </cell>
          <cell r="D87">
            <v>597422</v>
          </cell>
          <cell r="E87" t="str">
            <v>3.6.4.9</v>
          </cell>
        </row>
        <row r="88">
          <cell r="A88" t="str">
            <v>440.4</v>
          </cell>
          <cell r="B88" t="str">
            <v>MEZCLA DENSA EN FRIO PARA BACHEO</v>
          </cell>
          <cell r="C88" t="str">
            <v>M³</v>
          </cell>
          <cell r="D88">
            <v>639473</v>
          </cell>
          <cell r="E88" t="str">
            <v>3.6.4.9.4</v>
          </cell>
        </row>
        <row r="89">
          <cell r="A89" t="str">
            <v>441.1</v>
          </cell>
          <cell r="B89" t="str">
            <v>MEZCLA ABIERTA EN FRIO TIPO MAF-1</v>
          </cell>
          <cell r="C89" t="str">
            <v>M³</v>
          </cell>
          <cell r="D89">
            <v>237275</v>
          </cell>
          <cell r="E89" t="str">
            <v>3.6.4.10.1</v>
          </cell>
          <cell r="F89">
            <v>571355</v>
          </cell>
          <cell r="G89" t="str">
            <v>CON EMULSION</v>
          </cell>
        </row>
        <row r="90">
          <cell r="A90" t="str">
            <v>441.1P</v>
          </cell>
          <cell r="B90" t="str">
            <v>MEZCLA ABIERTA EN FRIO TIPO MAF-1</v>
          </cell>
          <cell r="C90" t="str">
            <v>M³</v>
          </cell>
          <cell r="D90">
            <v>594392</v>
          </cell>
          <cell r="E90" t="str">
            <v>3.6.4.10</v>
          </cell>
        </row>
        <row r="91">
          <cell r="A91" t="str">
            <v>441.2</v>
          </cell>
          <cell r="B91" t="str">
            <v>MEZCLA ABIERTA EN FRIO TIPO MAF-2</v>
          </cell>
          <cell r="C91" t="str">
            <v>M³</v>
          </cell>
          <cell r="D91">
            <v>237275</v>
          </cell>
          <cell r="E91" t="str">
            <v>3.6.4.10.2</v>
          </cell>
          <cell r="F91">
            <v>517902.19999999995</v>
          </cell>
          <cell r="G91" t="str">
            <v>CON EMULSION</v>
          </cell>
        </row>
        <row r="92">
          <cell r="A92" t="str">
            <v>441.2P</v>
          </cell>
          <cell r="B92" t="str">
            <v>MEZCLA ABIERTA EN FRIO TIPO MAF-2</v>
          </cell>
          <cell r="C92" t="str">
            <v>M³</v>
          </cell>
          <cell r="D92">
            <v>594392</v>
          </cell>
          <cell r="E92" t="str">
            <v>3.6.4.10</v>
          </cell>
        </row>
        <row r="93">
          <cell r="A93" t="str">
            <v>441.3</v>
          </cell>
          <cell r="B93" t="str">
            <v>MEZCLA ABIERTA EN FRIO TIPO MAF-3</v>
          </cell>
          <cell r="C93" t="str">
            <v>M³</v>
          </cell>
          <cell r="D93">
            <v>237275</v>
          </cell>
          <cell r="E93" t="str">
            <v>3.6.4.10.3</v>
          </cell>
          <cell r="F93">
            <v>526811</v>
          </cell>
          <cell r="G93" t="str">
            <v>CON EMULSION</v>
          </cell>
        </row>
        <row r="94">
          <cell r="A94" t="str">
            <v>441.3P</v>
          </cell>
          <cell r="B94" t="str">
            <v>MEZCLA ABIERTA EN FRIO TIPO MAF-3</v>
          </cell>
          <cell r="C94" t="str">
            <v>M³</v>
          </cell>
          <cell r="D94">
            <v>594392</v>
          </cell>
          <cell r="E94" t="str">
            <v>3.6.4.10</v>
          </cell>
        </row>
        <row r="95">
          <cell r="A95" t="str">
            <v>441.4</v>
          </cell>
          <cell r="B95" t="str">
            <v>MEZCLA ABIERTA EN FRIO PARA BACHEO</v>
          </cell>
          <cell r="C95" t="str">
            <v>M³</v>
          </cell>
          <cell r="D95">
            <v>639473</v>
          </cell>
          <cell r="E95" t="str">
            <v>3.6.4.10.4</v>
          </cell>
        </row>
        <row r="96">
          <cell r="A96" t="str">
            <v>450.1</v>
          </cell>
          <cell r="B96" t="str">
            <v>MEZCLA DENSA EN CALIENTE MDC-0</v>
          </cell>
          <cell r="C96" t="str">
            <v>M³</v>
          </cell>
          <cell r="D96">
            <v>248683</v>
          </cell>
          <cell r="E96" t="str">
            <v>3.6.4.11.2</v>
          </cell>
          <cell r="F96">
            <v>460687</v>
          </cell>
          <cell r="G96" t="str">
            <v>CON CEMENTO ASFALTICO</v>
          </cell>
        </row>
        <row r="97">
          <cell r="A97" t="str">
            <v>450.1P</v>
          </cell>
          <cell r="B97" t="str">
            <v>MEZCLA DENSA EN CALIENTE MDC-0</v>
          </cell>
          <cell r="C97" t="str">
            <v>M³</v>
          </cell>
          <cell r="D97">
            <v>506143</v>
          </cell>
          <cell r="E97" t="str">
            <v>3.6.4.11</v>
          </cell>
        </row>
        <row r="98">
          <cell r="A98" t="str">
            <v>450.2</v>
          </cell>
          <cell r="B98" t="str">
            <v>MEZCLA DENSA EN CALIENTE MDC-1</v>
          </cell>
          <cell r="C98" t="str">
            <v>M³</v>
          </cell>
          <cell r="D98">
            <v>248683</v>
          </cell>
          <cell r="E98" t="str">
            <v>3.6.4.11.3</v>
          </cell>
          <cell r="F98">
            <v>460687</v>
          </cell>
          <cell r="G98" t="str">
            <v>CON CEMENTO ASFALTICO</v>
          </cell>
        </row>
        <row r="99">
          <cell r="A99" t="str">
            <v>450.2P</v>
          </cell>
          <cell r="B99" t="str">
            <v>MEZCLA DENSA EN CALIENTE MDC-1</v>
          </cell>
          <cell r="C99" t="str">
            <v>M³</v>
          </cell>
          <cell r="D99">
            <v>506143</v>
          </cell>
          <cell r="E99" t="str">
            <v>3.6.4.11</v>
          </cell>
        </row>
        <row r="100">
          <cell r="A100" t="str">
            <v>450.3</v>
          </cell>
          <cell r="B100" t="str">
            <v>MEZCLA DENSA EN CALIENTE MDC-2</v>
          </cell>
          <cell r="C100" t="str">
            <v>M³</v>
          </cell>
          <cell r="D100">
            <v>228777</v>
          </cell>
          <cell r="E100" t="str">
            <v>3.6.4.11.4</v>
          </cell>
          <cell r="F100">
            <v>448633</v>
          </cell>
          <cell r="G100" t="str">
            <v>CON CEMENTO ASFALTICO</v>
          </cell>
        </row>
        <row r="101">
          <cell r="A101" t="str">
            <v>450.3P</v>
          </cell>
          <cell r="B101" t="str">
            <v>MEZCLA DENSA EN CALIENTE MDC-2</v>
          </cell>
          <cell r="C101" t="str">
            <v>M³</v>
          </cell>
          <cell r="D101">
            <v>509173</v>
          </cell>
          <cell r="E101" t="str">
            <v>3.6.4.11</v>
          </cell>
        </row>
        <row r="102">
          <cell r="A102" t="str">
            <v>450.4</v>
          </cell>
          <cell r="B102" t="str">
            <v>MEZCLA DENSA EN CALIENTE MDC-3</v>
          </cell>
          <cell r="C102" t="str">
            <v>M³</v>
          </cell>
          <cell r="D102">
            <v>228777</v>
          </cell>
          <cell r="E102" t="str">
            <v>3.6.4</v>
          </cell>
          <cell r="F102">
            <v>464337</v>
          </cell>
          <cell r="G102" t="str">
            <v>CON CEMENTO ASFALTICO</v>
          </cell>
        </row>
        <row r="103">
          <cell r="A103" t="str">
            <v>450.4</v>
          </cell>
          <cell r="B103" t="str">
            <v>MEZCLA DENSA EN CALIENTE MDC-3</v>
          </cell>
          <cell r="C103" t="str">
            <v>M³</v>
          </cell>
          <cell r="D103">
            <v>506143</v>
          </cell>
          <cell r="E103" t="str">
            <v>3.6.4</v>
          </cell>
        </row>
        <row r="104">
          <cell r="A104" t="str">
            <v>450.5</v>
          </cell>
          <cell r="B104" t="str">
            <v>MEZCLA DENSA EN CALIENTE PARA BACHEO</v>
          </cell>
          <cell r="C104" t="str">
            <v>M³</v>
          </cell>
          <cell r="D104">
            <v>339385</v>
          </cell>
          <cell r="E104" t="str">
            <v>3.6.4</v>
          </cell>
          <cell r="F104">
            <v>339385</v>
          </cell>
          <cell r="G104" t="str">
            <v>CON CEMENTO ASFALTICO</v>
          </cell>
        </row>
        <row r="105">
          <cell r="A105" t="str">
            <v>451.1</v>
          </cell>
          <cell r="B105" t="str">
            <v>MEZCLA ABIERTA EN CALIENTE TIPO MAC-1</v>
          </cell>
          <cell r="C105" t="str">
            <v>M³</v>
          </cell>
          <cell r="D105">
            <v>228777</v>
          </cell>
          <cell r="E105" t="str">
            <v>3.6.4.12.1</v>
          </cell>
          <cell r="F105">
            <v>366187</v>
          </cell>
          <cell r="G105" t="str">
            <v>CON CEMENTO ASFALTICO</v>
          </cell>
        </row>
        <row r="106">
          <cell r="A106" t="str">
            <v>451.1P</v>
          </cell>
          <cell r="B106" t="str">
            <v>MEZCLA ABIERTA EN CALIENTE TIPO MAC-1</v>
          </cell>
          <cell r="C106" t="str">
            <v>M³</v>
          </cell>
          <cell r="D106">
            <v>506143</v>
          </cell>
          <cell r="E106" t="str">
            <v>3.6.4.12</v>
          </cell>
        </row>
        <row r="107">
          <cell r="A107" t="str">
            <v>451.2</v>
          </cell>
          <cell r="B107" t="str">
            <v>MEZCLA ABIERTA EN CALIENTE TIPO MAC-2</v>
          </cell>
          <cell r="C107" t="str">
            <v>M³</v>
          </cell>
          <cell r="D107">
            <v>228777</v>
          </cell>
          <cell r="E107" t="str">
            <v>3.6.4.12.2</v>
          </cell>
          <cell r="F107">
            <v>385817</v>
          </cell>
          <cell r="G107" t="str">
            <v>CON CEMENTO ASFALTICO</v>
          </cell>
        </row>
        <row r="108">
          <cell r="A108" t="str">
            <v>451.2P</v>
          </cell>
          <cell r="B108" t="str">
            <v>MEZCLA ABIERTA EN CALIENTE TIPO MAC-2</v>
          </cell>
          <cell r="C108" t="str">
            <v>M³</v>
          </cell>
          <cell r="D108">
            <v>506143</v>
          </cell>
          <cell r="E108" t="str">
            <v>3.6.4.12</v>
          </cell>
        </row>
        <row r="109">
          <cell r="A109" t="str">
            <v>451.3</v>
          </cell>
          <cell r="B109" t="str">
            <v>MEZCLA ABIERTA EN CALIENTE TIPO MAC-3</v>
          </cell>
          <cell r="C109" t="str">
            <v>M³</v>
          </cell>
          <cell r="D109">
            <v>228777</v>
          </cell>
          <cell r="E109" t="str">
            <v>3.6.4.12.3</v>
          </cell>
          <cell r="F109">
            <v>425077</v>
          </cell>
          <cell r="G109" t="str">
            <v>CON CEMENTO ASFALTICO</v>
          </cell>
        </row>
        <row r="110">
          <cell r="A110" t="str">
            <v>451.3P</v>
          </cell>
          <cell r="B110" t="str">
            <v>MEZCLA ABIERTA EN CALIENTE TIPO MAC-3</v>
          </cell>
          <cell r="C110" t="str">
            <v>M³</v>
          </cell>
          <cell r="D110">
            <v>506143</v>
          </cell>
          <cell r="E110" t="str">
            <v>3.6.4.12</v>
          </cell>
        </row>
        <row r="111">
          <cell r="A111" t="str">
            <v>452.1</v>
          </cell>
          <cell r="B111" t="str">
            <v>MEZCLA DISCONTINUA EN CALIENTE TIPO M-1</v>
          </cell>
          <cell r="C111" t="str">
            <v>M³</v>
          </cell>
          <cell r="D111">
            <v>228777</v>
          </cell>
          <cell r="E111" t="str">
            <v>3.6.4.13.1</v>
          </cell>
          <cell r="F111">
            <v>482901</v>
          </cell>
          <cell r="G111" t="str">
            <v>CON CEMENTO ASFALTICO</v>
          </cell>
        </row>
        <row r="112">
          <cell r="A112" t="str">
            <v>452.1P</v>
          </cell>
          <cell r="B112" t="str">
            <v>MEZCLA DISCONTINUA EN CALIENTE TIPO M-1</v>
          </cell>
          <cell r="C112" t="str">
            <v>M³</v>
          </cell>
          <cell r="D112">
            <v>506143</v>
          </cell>
          <cell r="E112" t="str">
            <v>3.6.4.13.1 </v>
          </cell>
        </row>
        <row r="113">
          <cell r="A113" t="str">
            <v>452.2</v>
          </cell>
          <cell r="B113" t="str">
            <v>MEZCLA DISCONTINUA EN CALIENTE TIPO M-2</v>
          </cell>
          <cell r="C113" t="str">
            <v>M³</v>
          </cell>
          <cell r="D113">
            <v>228777</v>
          </cell>
          <cell r="E113" t="str">
            <v>3.6.4.13.2</v>
          </cell>
          <cell r="F113">
            <v>482901</v>
          </cell>
          <cell r="G113" t="str">
            <v>CON CEMENTO ASFALTICO</v>
          </cell>
        </row>
        <row r="114">
          <cell r="A114" t="str">
            <v>452.2P</v>
          </cell>
          <cell r="B114" t="str">
            <v>MEZCLA DISCONTINUA EN CALIENTE TIPO M-2</v>
          </cell>
          <cell r="C114" t="str">
            <v>M³</v>
          </cell>
          <cell r="D114">
            <v>506143</v>
          </cell>
          <cell r="E114" t="str">
            <v>3.6.4.13.2</v>
          </cell>
        </row>
        <row r="115">
          <cell r="A115" t="str">
            <v>452.3</v>
          </cell>
          <cell r="B115" t="str">
            <v>MEZCLA DISCONTINUA EN CALIENTE TIPO F-1</v>
          </cell>
          <cell r="C115" t="str">
            <v>M³</v>
          </cell>
          <cell r="D115">
            <v>228777</v>
          </cell>
          <cell r="E115" t="str">
            <v>3.6.4.13.7</v>
          </cell>
          <cell r="F115">
            <v>482901</v>
          </cell>
          <cell r="G115" t="str">
            <v>CON CEMENTO ASFALTICO</v>
          </cell>
        </row>
        <row r="116">
          <cell r="A116" t="str">
            <v>452.3P</v>
          </cell>
          <cell r="B116" t="str">
            <v>MEZCLA DISCONTINUA EN CALIENTE TIPO F-1</v>
          </cell>
          <cell r="C116" t="str">
            <v>M³</v>
          </cell>
          <cell r="D116">
            <v>509173</v>
          </cell>
          <cell r="E116" t="str">
            <v>3.6.4.13.7</v>
          </cell>
        </row>
        <row r="117">
          <cell r="A117" t="str">
            <v>452.4</v>
          </cell>
          <cell r="B117" t="str">
            <v>MEZCLA DISCONTINUA EN CALIENTE TIPO F-2</v>
          </cell>
          <cell r="C117" t="str">
            <v>M³</v>
          </cell>
          <cell r="D117">
            <v>228777</v>
          </cell>
          <cell r="E117" t="str">
            <v>3.6.4.13.8</v>
          </cell>
          <cell r="F117">
            <v>482901</v>
          </cell>
          <cell r="G117" t="str">
            <v>CON CEMENTO ASFALTICO</v>
          </cell>
        </row>
        <row r="118">
          <cell r="A118" t="str">
            <v>452.4P</v>
          </cell>
          <cell r="B118" t="str">
            <v>MEZCLA DISCONTINUA EN CALIENTE TIPO F-2</v>
          </cell>
          <cell r="C118" t="str">
            <v>M³</v>
          </cell>
          <cell r="D118">
            <v>506143</v>
          </cell>
          <cell r="E118" t="str">
            <v>3.6.4.13.8 </v>
          </cell>
        </row>
        <row r="119">
          <cell r="A119" t="str">
            <v>453.1</v>
          </cell>
          <cell r="B119" t="str">
            <v>MEZCLA DRENANTE</v>
          </cell>
          <cell r="C119" t="str">
            <v>M³</v>
          </cell>
          <cell r="D119">
            <v>228777</v>
          </cell>
          <cell r="E119" t="str">
            <v>3.6.4.13.7</v>
          </cell>
          <cell r="F119">
            <v>482901</v>
          </cell>
          <cell r="G119" t="str">
            <v>CON CEMENTO ASFALTICO</v>
          </cell>
        </row>
        <row r="120">
          <cell r="A120" t="str">
            <v>460.1</v>
          </cell>
          <cell r="B120" t="str">
            <v>FRESADO DE UN PAVIMENTO ASFALTICO</v>
          </cell>
          <cell r="C120" t="str">
            <v>M²</v>
          </cell>
          <cell r="D120">
            <v>2157</v>
          </cell>
          <cell r="E120" t="str">
            <v>3.6.4.15.2</v>
          </cell>
        </row>
        <row r="121">
          <cell r="A121" t="str">
            <v>460P</v>
          </cell>
          <cell r="B121" t="str">
            <v>FRESADO DE UN PAVIMENTO ASFALTICO</v>
          </cell>
          <cell r="C121" t="str">
            <v>M³</v>
          </cell>
          <cell r="D121">
            <v>42141</v>
          </cell>
          <cell r="E121" t="str">
            <v>3.6.4.15</v>
          </cell>
        </row>
        <row r="122">
          <cell r="A122" t="str">
            <v>461.1</v>
          </cell>
          <cell r="B122" t="str">
            <v>PAVIMENTO ASFALTICO RECICLADO EN FRIO EN EL LUGAR CON EMULSION ASFALTICA</v>
          </cell>
          <cell r="C122" t="str">
            <v>M³</v>
          </cell>
          <cell r="D122">
            <v>86372</v>
          </cell>
          <cell r="E122" t="str">
            <v>3.6.4.16.1</v>
          </cell>
          <cell r="F122">
            <v>194948</v>
          </cell>
          <cell r="G122" t="str">
            <v>CON EMULSION</v>
          </cell>
        </row>
        <row r="123">
          <cell r="A123" t="str">
            <v>461.2</v>
          </cell>
          <cell r="B123" t="str">
            <v>PAVIMENTO ASFALTICO RECICLADO EN FRIO EN EL LUGAR CON CEMENTO ASFALTICO ESPUMADO</v>
          </cell>
          <cell r="C123" t="str">
            <v>M³</v>
          </cell>
          <cell r="D123">
            <v>77593</v>
          </cell>
          <cell r="E123" t="str">
            <v>3.6.4.16.2</v>
          </cell>
          <cell r="F123">
            <v>289597</v>
          </cell>
          <cell r="G123" t="str">
            <v>CON CEMENTO ASFALTICO</v>
          </cell>
        </row>
        <row r="124">
          <cell r="A124" t="str">
            <v>462.1P</v>
          </cell>
          <cell r="B124" t="str">
            <v>PAVIMENTO ASFALTICO RECICLADO EN CALIENTE MDC-0</v>
          </cell>
          <cell r="C124" t="str">
            <v>M³</v>
          </cell>
          <cell r="D124">
            <v>180286</v>
          </cell>
          <cell r="E124" t="str">
            <v>3.6.4.17</v>
          </cell>
        </row>
        <row r="125">
          <cell r="A125" t="str">
            <v>462.2P</v>
          </cell>
          <cell r="B125" t="str">
            <v>PAVIMENTO ASFALTICO RECICLADO EN CALIENTE MDC-1</v>
          </cell>
          <cell r="C125" t="str">
            <v>M³</v>
          </cell>
          <cell r="D125">
            <v>180286</v>
          </cell>
          <cell r="E125" t="str">
            <v>3.6.4.17</v>
          </cell>
        </row>
        <row r="126">
          <cell r="A126" t="str">
            <v>462.3P</v>
          </cell>
          <cell r="B126" t="str">
            <v>PAVIMENTO ASFALTICO RECICLADO EN CALIENTE MDC-2</v>
          </cell>
          <cell r="C126" t="str">
            <v>M³</v>
          </cell>
          <cell r="D126">
            <v>180286</v>
          </cell>
          <cell r="E126" t="str">
            <v>3.6.4.17</v>
          </cell>
        </row>
        <row r="127">
          <cell r="A127" t="str">
            <v>462.4P</v>
          </cell>
          <cell r="B127" t="str">
            <v>PAVIMENTO ASFALTICO RECICLADO EN CALIENTE MDC-3</v>
          </cell>
          <cell r="C127" t="str">
            <v>M³</v>
          </cell>
          <cell r="D127">
            <v>180286</v>
          </cell>
          <cell r="E127" t="str">
            <v>3.6.4.17</v>
          </cell>
        </row>
        <row r="128">
          <cell r="A128" t="str">
            <v>462.5</v>
          </cell>
          <cell r="B128" t="str">
            <v>PAVIMENTO ASFALTICO RECICLADO EN CALIENTE PARA BACHEO</v>
          </cell>
          <cell r="C128" t="str">
            <v>M³</v>
          </cell>
          <cell r="D128">
            <v>0</v>
          </cell>
          <cell r="E128" t="str">
            <v>3.6.4.17</v>
          </cell>
        </row>
        <row r="129">
          <cell r="A129" t="str">
            <v>500.1</v>
          </cell>
          <cell r="B129" t="str">
            <v>PAVIMENTO DE CONCRETO HIDRAULICO</v>
          </cell>
          <cell r="C129" t="str">
            <v>M³</v>
          </cell>
          <cell r="D129">
            <v>722180</v>
          </cell>
          <cell r="E129" t="str">
            <v>3.6.5.1</v>
          </cell>
        </row>
        <row r="130">
          <cell r="A130" t="str">
            <v>510.1</v>
          </cell>
          <cell r="B130" t="str">
            <v>PAVIMENTO DE ADOQUINES DE CONCRETO</v>
          </cell>
          <cell r="C130" t="str">
            <v>M²</v>
          </cell>
          <cell r="D130">
            <v>61618</v>
          </cell>
          <cell r="E130" t="str">
            <v>3.6.5.2.10</v>
          </cell>
        </row>
        <row r="131">
          <cell r="A131" t="str">
            <v>510P1</v>
          </cell>
          <cell r="B131" t="str">
            <v>ADOQUIN GRAMA</v>
          </cell>
          <cell r="C131" t="str">
            <v>M²</v>
          </cell>
          <cell r="D131">
            <v>64639.765568181814</v>
          </cell>
          <cell r="E131" t="str">
            <v>3.6.5.2</v>
          </cell>
        </row>
        <row r="132">
          <cell r="A132" t="str">
            <v>510P2</v>
          </cell>
          <cell r="B132" t="str">
            <v>ADOQUIN COLOR</v>
          </cell>
          <cell r="C132" t="str">
            <v>M²</v>
          </cell>
          <cell r="D132">
            <v>69964.992499999993</v>
          </cell>
          <cell r="E132" t="str">
            <v>3.6.5.2.2</v>
          </cell>
        </row>
        <row r="133">
          <cell r="A133" t="str">
            <v>510P3</v>
          </cell>
          <cell r="B133" t="str">
            <v>DILATACION ADOQUIN</v>
          </cell>
          <cell r="C133" t="str">
            <v>M²</v>
          </cell>
          <cell r="D133">
            <v>10628.329833333333</v>
          </cell>
          <cell r="E133" t="str">
            <v>3.6.5.2</v>
          </cell>
        </row>
        <row r="134">
          <cell r="A134" t="str">
            <v>600.1</v>
          </cell>
          <cell r="B134" t="str">
            <v>EXCAVACIONES VARIAS SIN CLASIFICAR</v>
          </cell>
          <cell r="C134" t="str">
            <v>M³</v>
          </cell>
          <cell r="D134">
            <v>11285</v>
          </cell>
          <cell r="E134" t="str">
            <v>3.6.6.1.9</v>
          </cell>
        </row>
        <row r="135">
          <cell r="A135" t="str">
            <v>600.2</v>
          </cell>
          <cell r="B135" t="str">
            <v>EXCAVACIONES VARIAS EN ROCA EN SECO</v>
          </cell>
          <cell r="C135" t="str">
            <v>M³</v>
          </cell>
          <cell r="D135">
            <v>62298</v>
          </cell>
          <cell r="E135" t="str">
            <v>3.6.6.1.9</v>
          </cell>
        </row>
        <row r="136">
          <cell r="A136" t="str">
            <v>600.3</v>
          </cell>
          <cell r="B136" t="str">
            <v>EXCAVACIONES VARIAS EN ROCA BAJO AGUA</v>
          </cell>
          <cell r="C136" t="str">
            <v>M³</v>
          </cell>
          <cell r="D136">
            <v>65154</v>
          </cell>
          <cell r="E136" t="str">
            <v>3.6.6.1.9</v>
          </cell>
        </row>
        <row r="137">
          <cell r="A137" t="str">
            <v>600.4</v>
          </cell>
          <cell r="B137" t="str">
            <v>EXCAVACIONES VARIAS EN MATERIAL COMUN EN SECO</v>
          </cell>
          <cell r="C137" t="str">
            <v>M³</v>
          </cell>
          <cell r="D137">
            <v>11892</v>
          </cell>
          <cell r="E137" t="str">
            <v xml:space="preserve">3.6.6.1.10  </v>
          </cell>
        </row>
        <row r="138">
          <cell r="A138" t="str">
            <v>600.4P</v>
          </cell>
          <cell r="B138" t="str">
            <v>EXCAVACIONES VARIAS EN MATERIA COMUN EN SECO A MANO</v>
          </cell>
          <cell r="C138" t="str">
            <v>M³</v>
          </cell>
          <cell r="D138">
            <v>25985</v>
          </cell>
          <cell r="E138" t="str">
            <v>3.6.6.1</v>
          </cell>
        </row>
        <row r="139">
          <cell r="A139" t="str">
            <v>600.5</v>
          </cell>
          <cell r="B139" t="str">
            <v>EXCAVACIONES VARIAS EN MATERIAL COMUN BAJO AGUA</v>
          </cell>
          <cell r="C139" t="str">
            <v>M³</v>
          </cell>
          <cell r="D139">
            <v>31327</v>
          </cell>
          <cell r="E139" t="str">
            <v>3.6.6.1.11</v>
          </cell>
        </row>
        <row r="140">
          <cell r="A140" t="str">
            <v>600.5P</v>
          </cell>
          <cell r="B140" t="str">
            <v>EXCAVACIONES VARIAS EN MATERIAL COMUN BAJO AGUA A MANO</v>
          </cell>
          <cell r="C140" t="str">
            <v>M³</v>
          </cell>
          <cell r="D140">
            <v>43678</v>
          </cell>
          <cell r="E140" t="str">
            <v>3.6.6.1</v>
          </cell>
        </row>
        <row r="141">
          <cell r="A141" t="str">
            <v>610.1</v>
          </cell>
          <cell r="B141" t="str">
            <v>RELLENO PARA ESTRUCTURAS</v>
          </cell>
          <cell r="C141" t="str">
            <v>M³</v>
          </cell>
          <cell r="D141">
            <v>73249</v>
          </cell>
          <cell r="E141" t="str">
            <v xml:space="preserve">3.6.6.2.1   </v>
          </cell>
        </row>
        <row r="142">
          <cell r="A142" t="str">
            <v>610.2</v>
          </cell>
          <cell r="B142" t="str">
            <v>MATERIAL FILTRANTE</v>
          </cell>
          <cell r="C142" t="str">
            <v>M³</v>
          </cell>
          <cell r="D142">
            <v>103160</v>
          </cell>
          <cell r="E142" t="str">
            <v>3.6.6.2.4</v>
          </cell>
        </row>
        <row r="143">
          <cell r="A143" t="str">
            <v>620.1</v>
          </cell>
          <cell r="B143" t="str">
            <v>PILOTES PREFABRICADOS DE CONCRETO</v>
          </cell>
          <cell r="C143" t="str">
            <v>ML</v>
          </cell>
          <cell r="D143">
            <v>0</v>
          </cell>
          <cell r="E143" t="str">
            <v>3.6.6.3.1</v>
          </cell>
        </row>
        <row r="144">
          <cell r="A144" t="str">
            <v>620.2</v>
          </cell>
          <cell r="B144" t="str">
            <v>EXTENSION DE PILOTES PREFABRICADOS</v>
          </cell>
          <cell r="C144" t="str">
            <v>ML</v>
          </cell>
          <cell r="D144">
            <v>0</v>
          </cell>
          <cell r="E144" t="str">
            <v>3.6.6.3.2</v>
          </cell>
        </row>
        <row r="145">
          <cell r="A145" t="str">
            <v>620.3</v>
          </cell>
          <cell r="B145" t="str">
            <v>PRUEBA DE CARGA DE PILOTE PREFABRICADO</v>
          </cell>
          <cell r="C145" t="str">
            <v>ML</v>
          </cell>
          <cell r="D145">
            <v>0</v>
          </cell>
          <cell r="E145" t="str">
            <v>3.6.6.4.6</v>
          </cell>
        </row>
        <row r="146">
          <cell r="A146" t="str">
            <v>620P</v>
          </cell>
          <cell r="B146" t="str">
            <v>PILOTE EN MADERA DE D=15CM</v>
          </cell>
          <cell r="C146" t="str">
            <v>ML</v>
          </cell>
          <cell r="D146">
            <v>83178</v>
          </cell>
          <cell r="E146" t="str">
            <v>3.6.6.4</v>
          </cell>
        </row>
        <row r="147">
          <cell r="A147" t="str">
            <v>621.1</v>
          </cell>
          <cell r="B147" t="str">
            <v>PILOTE DE CONCRETO FUNDIDO EN SITIO D=1M L=15M</v>
          </cell>
          <cell r="C147" t="str">
            <v>ML</v>
          </cell>
          <cell r="D147">
            <v>1699634</v>
          </cell>
          <cell r="E147" t="str">
            <v>3.6.6.4.1</v>
          </cell>
        </row>
        <row r="148">
          <cell r="A148" t="str">
            <v>621.2</v>
          </cell>
          <cell r="B148" t="str">
            <v>BASE ACAMPANADA FUNDIDA EN SITIO</v>
          </cell>
          <cell r="C148" t="str">
            <v>M³</v>
          </cell>
          <cell r="D148">
            <v>1890166</v>
          </cell>
          <cell r="E148" t="str">
            <v>3.6.6.4.2</v>
          </cell>
        </row>
        <row r="149">
          <cell r="A149" t="str">
            <v>621.3</v>
          </cell>
          <cell r="B149" t="str">
            <v>PILOTE DE PRUEBA (EN SITIO)</v>
          </cell>
          <cell r="C149" t="str">
            <v>ML</v>
          </cell>
          <cell r="D149">
            <v>0</v>
          </cell>
          <cell r="E149" t="str">
            <v>3.6.6.4.3</v>
          </cell>
        </row>
        <row r="150">
          <cell r="A150" t="str">
            <v>621.4</v>
          </cell>
          <cell r="B150" t="str">
            <v>BASE ACAMPANADA DE PRUEBA (EN SITIO)</v>
          </cell>
          <cell r="C150" t="str">
            <v>M³</v>
          </cell>
          <cell r="D150">
            <v>0</v>
          </cell>
          <cell r="E150" t="str">
            <v xml:space="preserve"> 3.6.6.4.4</v>
          </cell>
        </row>
        <row r="151">
          <cell r="A151" t="str">
            <v>621.5</v>
          </cell>
          <cell r="B151" t="str">
            <v>CAMISA PERMANENTE DE DIAMETRO EXTERIOR</v>
          </cell>
          <cell r="C151" t="str">
            <v>ML</v>
          </cell>
          <cell r="D151">
            <v>2778394</v>
          </cell>
          <cell r="E151" t="str">
            <v>3.6.6.5.5</v>
          </cell>
        </row>
        <row r="152">
          <cell r="A152" t="str">
            <v>621.5P</v>
          </cell>
          <cell r="B152" t="str">
            <v>CAMISA PERMANENTE DE DIAMETRO INTERIOR D=1M EN CONCRETO</v>
          </cell>
          <cell r="C152" t="str">
            <v>ML</v>
          </cell>
          <cell r="D152">
            <v>708141</v>
          </cell>
          <cell r="E152" t="str">
            <v>3.6.6.4.5</v>
          </cell>
        </row>
        <row r="153">
          <cell r="A153" t="str">
            <v>621.6</v>
          </cell>
          <cell r="B153" t="str">
            <v>PRUEBA DE CARGA DE PILOTE FUNDIDO EN SITIO</v>
          </cell>
          <cell r="C153" t="str">
            <v>U</v>
          </cell>
          <cell r="D153">
            <v>0</v>
          </cell>
          <cell r="E153" t="str">
            <v xml:space="preserve"> 3.6.6.4.6 </v>
          </cell>
        </row>
        <row r="154">
          <cell r="A154" t="str">
            <v>621.7</v>
          </cell>
          <cell r="B154" t="str">
            <v>CAISSONS DE DIAMETRO INTERIOR 1,20 M EN CONCRETO CLASE C Y ANILLO E = 0,15 INCLUYE EXCAVACION BAJO AGUA Y BOMBEOS MAS PLASTIFICANTE SIKAMENT (SEGÚN REQUERIMIENTOS DE FABRICANTE) ( NO INCLUYE ACERO DE REFUERZO)</v>
          </cell>
          <cell r="C154" t="str">
            <v>M³</v>
          </cell>
          <cell r="D154">
            <v>1904399</v>
          </cell>
          <cell r="E154" t="str">
            <v>3.6.6.4</v>
          </cell>
        </row>
        <row r="155">
          <cell r="A155" t="str">
            <v>622.1</v>
          </cell>
          <cell r="B155" t="str">
            <v>TABLESTACADO DE MADERA</v>
          </cell>
          <cell r="C155" t="str">
            <v>M²</v>
          </cell>
          <cell r="D155">
            <v>123066</v>
          </cell>
          <cell r="E155" t="str">
            <v>3.6.6.5.1</v>
          </cell>
        </row>
        <row r="156">
          <cell r="A156" t="str">
            <v>622.2</v>
          </cell>
          <cell r="B156" t="str">
            <v>TABLESTACADO METALICO</v>
          </cell>
          <cell r="C156" t="str">
            <v>M²</v>
          </cell>
          <cell r="D156">
            <v>510796</v>
          </cell>
          <cell r="E156" t="str">
            <v>3.6.6.5.3</v>
          </cell>
        </row>
        <row r="157">
          <cell r="A157" t="str">
            <v>622.3</v>
          </cell>
          <cell r="B157" t="str">
            <v>TABLESTACADO DE CONCRETO REFORZADO</v>
          </cell>
          <cell r="C157" t="str">
            <v>M²</v>
          </cell>
          <cell r="D157">
            <v>298962</v>
          </cell>
          <cell r="E157" t="str">
            <v>3.6.6.5.2</v>
          </cell>
        </row>
        <row r="158">
          <cell r="A158" t="str">
            <v>622.4</v>
          </cell>
          <cell r="B158" t="str">
            <v>TABLESTACADO DE CONCRETO PREESFORZADO</v>
          </cell>
          <cell r="C158" t="str">
            <v>M²</v>
          </cell>
          <cell r="D158">
            <v>333276</v>
          </cell>
          <cell r="E158" t="str">
            <v>3.6.6.5.4 </v>
          </cell>
        </row>
        <row r="159">
          <cell r="A159" t="str">
            <v>622.5</v>
          </cell>
          <cell r="B159" t="str">
            <v>CORTE DEL EXTREMO SUPERIOR DEL ELEMENTO</v>
          </cell>
          <cell r="C159" t="str">
            <v>ML</v>
          </cell>
          <cell r="D159">
            <v>97200.74</v>
          </cell>
          <cell r="E159" t="str">
            <v>3.6.6.5.5</v>
          </cell>
        </row>
        <row r="160">
          <cell r="A160" t="str">
            <v>630.1</v>
          </cell>
          <cell r="B160" t="str">
            <v>CONCRETO CLASE A</v>
          </cell>
          <cell r="C160" t="str">
            <v>M³</v>
          </cell>
          <cell r="D160">
            <v>1200844</v>
          </cell>
          <cell r="E160" t="str">
            <v>3.6.6.6.8</v>
          </cell>
        </row>
        <row r="161">
          <cell r="A161" t="str">
            <v>630.2</v>
          </cell>
          <cell r="B161" t="str">
            <v>CONCRETO CLASE B</v>
          </cell>
          <cell r="C161" t="str">
            <v>M³</v>
          </cell>
          <cell r="D161">
            <v>1094189</v>
          </cell>
          <cell r="E161" t="str">
            <v>3.6.6.6.17</v>
          </cell>
        </row>
        <row r="162">
          <cell r="A162" t="str">
            <v>630.3</v>
          </cell>
          <cell r="B162" t="str">
            <v>CONCRETO CLASE C</v>
          </cell>
          <cell r="C162" t="str">
            <v>M³</v>
          </cell>
          <cell r="D162">
            <v>882756</v>
          </cell>
          <cell r="E162" t="str">
            <v xml:space="preserve"> 3.6.6.6.26</v>
          </cell>
        </row>
        <row r="163">
          <cell r="A163" t="str">
            <v>630.4</v>
          </cell>
          <cell r="B163" t="str">
            <v>CONCRETO CLASE D</v>
          </cell>
          <cell r="C163" t="str">
            <v>M³</v>
          </cell>
          <cell r="D163">
            <v>479577</v>
          </cell>
          <cell r="E163" t="str">
            <v xml:space="preserve">3.6.6.6.35 </v>
          </cell>
        </row>
        <row r="164">
          <cell r="A164" t="str">
            <v>630.5</v>
          </cell>
          <cell r="B164" t="str">
            <v>CONCRETO CLASE E</v>
          </cell>
          <cell r="C164" t="str">
            <v>M³</v>
          </cell>
          <cell r="D164">
            <v>442327</v>
          </cell>
          <cell r="E164" t="str">
            <v>3.6.6.6.44</v>
          </cell>
        </row>
        <row r="165">
          <cell r="A165" t="str">
            <v>630.6</v>
          </cell>
          <cell r="B165" t="str">
            <v>CONCRETO CLASE F</v>
          </cell>
          <cell r="C165" t="str">
            <v>M³</v>
          </cell>
          <cell r="D165">
            <v>340016</v>
          </cell>
          <cell r="E165" t="str">
            <v>3.6.6.6.46</v>
          </cell>
        </row>
        <row r="166">
          <cell r="A166" t="str">
            <v>630.7</v>
          </cell>
          <cell r="B166" t="str">
            <v>CONCRETO CLASE G</v>
          </cell>
          <cell r="C166" t="str">
            <v>M³</v>
          </cell>
          <cell r="D166">
            <v>356076</v>
          </cell>
          <cell r="E166" t="str">
            <v>3.6.6.6.47</v>
          </cell>
        </row>
        <row r="167">
          <cell r="A167" t="str">
            <v>630P</v>
          </cell>
          <cell r="B167" t="str">
            <v>MORTERO 1.3</v>
          </cell>
          <cell r="C167" t="str">
            <v>M³</v>
          </cell>
          <cell r="D167">
            <v>355631</v>
          </cell>
          <cell r="E167" t="str">
            <v>3.3.5.3.6</v>
          </cell>
        </row>
        <row r="168">
          <cell r="A168" t="str">
            <v>631P</v>
          </cell>
          <cell r="B168" t="str">
            <v>BOLSACRETOS</v>
          </cell>
          <cell r="C168" t="str">
            <v>M³</v>
          </cell>
          <cell r="D168">
            <v>625514.01791666669</v>
          </cell>
          <cell r="E168" t="str">
            <v>3.6.6.21.2</v>
          </cell>
        </row>
        <row r="169">
          <cell r="A169" t="str">
            <v>632.1</v>
          </cell>
          <cell r="B169" t="str">
            <v>BARANDA DE CONCRETO 0.15*0.20</v>
          </cell>
          <cell r="C169" t="str">
            <v>ML</v>
          </cell>
          <cell r="D169">
            <v>113773</v>
          </cell>
          <cell r="E169" t="str">
            <v>3.6.6.7.1</v>
          </cell>
        </row>
        <row r="170">
          <cell r="A170" t="str">
            <v>632P</v>
          </cell>
          <cell r="B170" t="str">
            <v>BARANDA METALICA</v>
          </cell>
          <cell r="C170" t="str">
            <v>ML</v>
          </cell>
          <cell r="D170">
            <v>330104</v>
          </cell>
          <cell r="E170" t="str">
            <v>3.6.6.11</v>
          </cell>
        </row>
        <row r="171">
          <cell r="A171" t="str">
            <v>640.1</v>
          </cell>
          <cell r="B171" t="str">
            <v>ACERO DE REFUERZO GRADO 37</v>
          </cell>
          <cell r="C171" t="str">
            <v>KG</v>
          </cell>
          <cell r="D171">
            <v>3298</v>
          </cell>
          <cell r="E171" t="str">
            <v>3.6.6.8.1 </v>
          </cell>
        </row>
        <row r="172">
          <cell r="A172" t="str">
            <v>640.2</v>
          </cell>
          <cell r="B172" t="str">
            <v>ACERO DE REFUERZO GRADO 40</v>
          </cell>
          <cell r="C172" t="str">
            <v>KG</v>
          </cell>
          <cell r="D172">
            <v>3298</v>
          </cell>
          <cell r="E172" t="str">
            <v> 3.6.6.8.2 </v>
          </cell>
        </row>
        <row r="173">
          <cell r="A173" t="str">
            <v>640.3</v>
          </cell>
          <cell r="B173" t="str">
            <v>ACERO DE REFUERZO GRADO 60</v>
          </cell>
          <cell r="C173" t="str">
            <v>KG</v>
          </cell>
          <cell r="D173">
            <v>3298</v>
          </cell>
          <cell r="E173" t="str">
            <v> 3.6.6.8.3 </v>
          </cell>
        </row>
        <row r="174">
          <cell r="A174" t="str">
            <v>641.1</v>
          </cell>
          <cell r="B174" t="str">
            <v>ACERO DE PREESFUERZO</v>
          </cell>
          <cell r="C174" t="str">
            <v>TON-M</v>
          </cell>
          <cell r="D174">
            <v>1096</v>
          </cell>
          <cell r="E174" t="str">
            <v>3.6.6.9.1</v>
          </cell>
        </row>
        <row r="175">
          <cell r="A175" t="str">
            <v>641.1P</v>
          </cell>
          <cell r="B175" t="str">
            <v>ANCLAJE EN ROCA DE D=4" CON 3 TORONES DE 1/2" POSTENSADOS</v>
          </cell>
          <cell r="C175" t="str">
            <v>TON-M</v>
          </cell>
          <cell r="D175">
            <v>303033</v>
          </cell>
          <cell r="E175" t="str">
            <v>3.6.6.9</v>
          </cell>
        </row>
        <row r="176">
          <cell r="A176" t="str">
            <v>642.1</v>
          </cell>
          <cell r="B176" t="str">
            <v>APOYO ELASTOMERICO</v>
          </cell>
          <cell r="C176" t="str">
            <v>U (DM³)</v>
          </cell>
          <cell r="D176">
            <v>502159</v>
          </cell>
          <cell r="E176" t="str">
            <v>3.6.6.10.1</v>
          </cell>
        </row>
        <row r="177">
          <cell r="A177" t="str">
            <v>642.2</v>
          </cell>
          <cell r="B177" t="str">
            <v>SELLO PARA JUNTAS DE PUENTES</v>
          </cell>
          <cell r="C177" t="str">
            <v>ML</v>
          </cell>
          <cell r="D177">
            <v>39246</v>
          </cell>
          <cell r="E177" t="str">
            <v>3.6.6.10.2</v>
          </cell>
        </row>
        <row r="178">
          <cell r="A178" t="str">
            <v>642P1</v>
          </cell>
          <cell r="B178" t="str">
            <v>CONSTRUCCION JUNTAS ELASTOMERICAS DE 30CM DE ANCHO</v>
          </cell>
          <cell r="C178" t="str">
            <v>ML</v>
          </cell>
          <cell r="D178">
            <v>747193</v>
          </cell>
          <cell r="E178" t="str">
            <v>3.6.6.10</v>
          </cell>
        </row>
        <row r="179">
          <cell r="A179" t="str">
            <v>642P2</v>
          </cell>
          <cell r="B179" t="str">
            <v>JUNTAS ELASTOMERICAS M100</v>
          </cell>
          <cell r="C179" t="str">
            <v>ML</v>
          </cell>
          <cell r="D179">
            <v>1819600.6764874654</v>
          </cell>
          <cell r="E179" t="str">
            <v>3.6.6.10</v>
          </cell>
        </row>
        <row r="180">
          <cell r="A180" t="str">
            <v>642P3</v>
          </cell>
          <cell r="B180" t="str">
            <v>JUNTAS ELASTOMERICAS M60</v>
          </cell>
          <cell r="C180" t="str">
            <v>ML</v>
          </cell>
          <cell r="D180">
            <v>1552934.5736303227</v>
          </cell>
          <cell r="E180" t="str">
            <v>3.6.6.10</v>
          </cell>
        </row>
        <row r="181">
          <cell r="A181" t="str">
            <v>650.1</v>
          </cell>
          <cell r="B181" t="str">
            <v>DISEÑO Y FABRICACION DE ESTRUCTURA METALICA</v>
          </cell>
          <cell r="C181" t="str">
            <v>KG</v>
          </cell>
          <cell r="D181">
            <v>15579</v>
          </cell>
          <cell r="E181" t="str">
            <v>3.6.6.11.1</v>
          </cell>
        </row>
        <row r="182">
          <cell r="A182" t="str">
            <v>650.2</v>
          </cell>
          <cell r="B182" t="str">
            <v>FABRICACION DE LA ESTRUCTURA METALICA</v>
          </cell>
          <cell r="C182" t="str">
            <v>KG</v>
          </cell>
          <cell r="D182">
            <v>10761</v>
          </cell>
          <cell r="E182" t="str">
            <v>3.6.6.11.2</v>
          </cell>
        </row>
        <row r="183">
          <cell r="A183" t="str">
            <v>650.3</v>
          </cell>
          <cell r="B183" t="str">
            <v>TRANSPORTE DE LA ESTRUCTURA METALICA</v>
          </cell>
          <cell r="C183" t="str">
            <v>KG</v>
          </cell>
          <cell r="D183">
            <v>0.65</v>
          </cell>
          <cell r="E183" t="str">
            <v>3.6.6.11.7</v>
          </cell>
        </row>
        <row r="184">
          <cell r="A184" t="str">
            <v>650.3 OTRO</v>
          </cell>
          <cell r="B184" t="str">
            <v>TRANSPORTE DE LA ESTRUCTURA METALICA</v>
          </cell>
          <cell r="C184" t="str">
            <v>KG</v>
          </cell>
          <cell r="D184">
            <v>1</v>
          </cell>
          <cell r="E184" t="str">
            <v>3.6.6.11.7</v>
          </cell>
        </row>
        <row r="185">
          <cell r="A185" t="str">
            <v>650.4</v>
          </cell>
          <cell r="B185" t="str">
            <v>MONTAJE Y PINTURA DE ESTRUCTURA METALICA</v>
          </cell>
          <cell r="C185" t="str">
            <v>KG</v>
          </cell>
          <cell r="D185">
            <v>3532</v>
          </cell>
          <cell r="E185" t="str">
            <v>3.6.6.11.6</v>
          </cell>
        </row>
        <row r="186">
          <cell r="A186" t="str">
            <v>660.1</v>
          </cell>
          <cell r="B186" t="str">
            <v>TUBERIA DE CONCRETO SIMPLE 450 MM</v>
          </cell>
          <cell r="C186" t="str">
            <v>ML</v>
          </cell>
          <cell r="D186">
            <v>0</v>
          </cell>
          <cell r="E186" t="str">
            <v>3.6.6.12.9 </v>
          </cell>
        </row>
        <row r="187">
          <cell r="A187" t="str">
            <v>660.2</v>
          </cell>
          <cell r="B187" t="str">
            <v>TUBERIA DE CONCRETO SIMPLE 600 MM</v>
          </cell>
          <cell r="C187" t="str">
            <v>ML</v>
          </cell>
          <cell r="D187">
            <v>408511</v>
          </cell>
          <cell r="E187" t="str">
            <v>3.6.6.12.8</v>
          </cell>
        </row>
        <row r="188">
          <cell r="A188" t="str">
            <v>660.3</v>
          </cell>
          <cell r="B188" t="str">
            <v>TUBERIA DE CONCRETO SIMPLE 750 MM</v>
          </cell>
          <cell r="C188" t="str">
            <v>ML</v>
          </cell>
          <cell r="D188">
            <v>0</v>
          </cell>
          <cell r="E188" t="str">
            <v>3.6.6.12.9</v>
          </cell>
        </row>
        <row r="189">
          <cell r="A189" t="str">
            <v>661.1</v>
          </cell>
          <cell r="B189" t="str">
            <v>TUBERIA DE CONCRETO REFORZADO 900 MM (TIPO 1)</v>
          </cell>
          <cell r="C189" t="str">
            <v>ML</v>
          </cell>
          <cell r="D189">
            <v>503041</v>
          </cell>
          <cell r="E189" t="str">
            <v>3.6.6.13.4</v>
          </cell>
        </row>
        <row r="190">
          <cell r="A190" t="str">
            <v>661.2</v>
          </cell>
          <cell r="B190" t="str">
            <v>TUBERIA DE CONCRETO REFORZADO 900 MM (TIPO 2)</v>
          </cell>
          <cell r="C190" t="str">
            <v>ML</v>
          </cell>
          <cell r="D190">
            <v>513271</v>
          </cell>
          <cell r="E190" t="str">
            <v>3.6.6.13.20</v>
          </cell>
        </row>
        <row r="191">
          <cell r="A191" t="str">
            <v>661 OTRO</v>
          </cell>
          <cell r="B191" t="str">
            <v>TUBERIA DE CONCRETO REFORZADO 900 MM</v>
          </cell>
          <cell r="C191" t="str">
            <v>ML</v>
          </cell>
          <cell r="D191">
            <v>463346</v>
          </cell>
          <cell r="E191" t="str">
            <v>3.6.6.13</v>
          </cell>
        </row>
        <row r="192">
          <cell r="A192" t="str">
            <v>662.1</v>
          </cell>
          <cell r="B192" t="str">
            <v>TUBERIA CORRUGADA DE ACERO GALVANIZADO</v>
          </cell>
          <cell r="C192" t="str">
            <v>ML</v>
          </cell>
          <cell r="D192">
            <v>866382</v>
          </cell>
          <cell r="E192" t="str">
            <v>3.3.14.19.1</v>
          </cell>
        </row>
        <row r="193">
          <cell r="A193" t="str">
            <v>662.2</v>
          </cell>
          <cell r="B193" t="str">
            <v>TUBERIA CORRUGADA DE ACERO CON RECUBRIMIENTO</v>
          </cell>
          <cell r="C193" t="str">
            <v>ML</v>
          </cell>
          <cell r="D193">
            <v>0</v>
          </cell>
          <cell r="E193" t="str">
            <v>3.6.6.14</v>
          </cell>
        </row>
        <row r="194">
          <cell r="A194" t="str">
            <v>670.1P</v>
          </cell>
          <cell r="B194" t="str">
            <v>DISIPADOR DE ENERGIA Y SEDIMENTADOR EN GAVIONES (con recubrimiento)</v>
          </cell>
          <cell r="C194" t="str">
            <v>M³</v>
          </cell>
          <cell r="D194">
            <v>280169</v>
          </cell>
          <cell r="E194" t="str">
            <v>3.6.6.15.2</v>
          </cell>
        </row>
        <row r="195">
          <cell r="A195" t="str">
            <v>670.2</v>
          </cell>
          <cell r="B195" t="str">
            <v>DISIPADOR DE ENERGIA Y SEDIMENTADOR EN CONCRETO CICLOPEO</v>
          </cell>
          <cell r="C195" t="str">
            <v>M³</v>
          </cell>
          <cell r="D195">
            <v>526293</v>
          </cell>
          <cell r="E195" t="str">
            <v>3.6.6.15.2</v>
          </cell>
        </row>
        <row r="196">
          <cell r="A196" t="str">
            <v>671.1</v>
          </cell>
          <cell r="B196" t="str">
            <v>CUNETAS DE CONCRETO FUNDIDA EN SITIO</v>
          </cell>
          <cell r="C196" t="str">
            <v>M³</v>
          </cell>
          <cell r="D196">
            <v>496161</v>
          </cell>
          <cell r="E196" t="str">
            <v>3.6.6.16.1</v>
          </cell>
        </row>
        <row r="197">
          <cell r="A197" t="str">
            <v>672.1</v>
          </cell>
          <cell r="B197" t="str">
            <v>BORDILLOS</v>
          </cell>
          <cell r="C197" t="str">
            <v>ML</v>
          </cell>
          <cell r="D197">
            <v>73351</v>
          </cell>
          <cell r="E197" t="str">
            <v>3.6.6.19.2</v>
          </cell>
        </row>
        <row r="198">
          <cell r="A198" t="str">
            <v>673.1</v>
          </cell>
          <cell r="B198" t="str">
            <v>MATERIAL DRENANTE</v>
          </cell>
          <cell r="C198" t="str">
            <v>M³</v>
          </cell>
          <cell r="D198">
            <v>110857</v>
          </cell>
          <cell r="E198" t="str">
            <v>3.6.6.19.2</v>
          </cell>
        </row>
        <row r="199">
          <cell r="A199" t="str">
            <v>673.2</v>
          </cell>
          <cell r="B199" t="str">
            <v>GEOTEXTIL</v>
          </cell>
          <cell r="C199" t="str">
            <v>M²</v>
          </cell>
          <cell r="D199">
            <v>6003</v>
          </cell>
          <cell r="E199" t="str">
            <v>3.6.8.1.2</v>
          </cell>
        </row>
        <row r="200">
          <cell r="A200" t="str">
            <v>673.3</v>
          </cell>
          <cell r="B200" t="str">
            <v>MATERIAL DE COBERTURA</v>
          </cell>
          <cell r="C200" t="str">
            <v>M³</v>
          </cell>
          <cell r="D200">
            <v>101281</v>
          </cell>
          <cell r="E200" t="str">
            <v>3.6.8.1.2</v>
          </cell>
        </row>
        <row r="201">
          <cell r="A201" t="str">
            <v>674.1</v>
          </cell>
          <cell r="B201" t="str">
            <v>DRENES HORIZONTALES TUBERIA PERFORADA 2"</v>
          </cell>
          <cell r="C201" t="str">
            <v>M²</v>
          </cell>
          <cell r="D201">
            <v>123342</v>
          </cell>
          <cell r="E201" t="str">
            <v>3.6.6.20.1</v>
          </cell>
        </row>
        <row r="202">
          <cell r="A202" t="str">
            <v>675.1</v>
          </cell>
          <cell r="B202" t="str">
            <v>GEOTEXTIL PARA PAVIMENTACION Y REPAVIMENTACION</v>
          </cell>
          <cell r="C202" t="str">
            <v>M²</v>
          </cell>
          <cell r="D202">
            <v>5388</v>
          </cell>
          <cell r="E202" t="str">
            <v> 3.6.8.2.6 </v>
          </cell>
        </row>
        <row r="203">
          <cell r="A203" t="str">
            <v>675.2</v>
          </cell>
          <cell r="B203" t="str">
            <v>EMULSION ASFALTICA PARA RETENCION DE GEOTEXTILES</v>
          </cell>
          <cell r="C203" t="str">
            <v>LT</v>
          </cell>
          <cell r="D203">
            <v>2467</v>
          </cell>
          <cell r="E203" t="str">
            <v>3.6.4.2</v>
          </cell>
        </row>
        <row r="204">
          <cell r="A204" t="str">
            <v>675.3</v>
          </cell>
          <cell r="B204" t="str">
            <v>CEMENTO ASFALTICO PARA RETENCION DE GEOTEXTILES</v>
          </cell>
          <cell r="C204" t="str">
            <v>KG</v>
          </cell>
          <cell r="D204">
            <v>1969</v>
          </cell>
          <cell r="E204" t="str">
            <v>3.6.4.1.2</v>
          </cell>
        </row>
        <row r="205">
          <cell r="A205" t="str">
            <v>676.1</v>
          </cell>
          <cell r="B205" t="str">
            <v>GEOTEXTIL PARA ESTABILIZACION DE SUELOS DE SUBRASANTE Y CAPAS GRANULARES</v>
          </cell>
          <cell r="C205" t="str">
            <v>M²</v>
          </cell>
          <cell r="D205">
            <v>7273</v>
          </cell>
          <cell r="E205" t="str">
            <v> 3.6.8.2.2 </v>
          </cell>
        </row>
        <row r="206">
          <cell r="A206" t="str">
            <v>680.1</v>
          </cell>
          <cell r="B206" t="str">
            <v>ESCAMAS EN CONCRETO</v>
          </cell>
          <cell r="C206" t="str">
            <v>M²</v>
          </cell>
          <cell r="D206">
            <v>218504</v>
          </cell>
          <cell r="E206" t="str">
            <v>3.6.6.20.1</v>
          </cell>
        </row>
        <row r="207">
          <cell r="A207" t="str">
            <v>680.2</v>
          </cell>
          <cell r="B207" t="str">
            <v>ARMADURA GALVANIZADA</v>
          </cell>
          <cell r="C207" t="str">
            <v>ML</v>
          </cell>
          <cell r="D207">
            <v>7694</v>
          </cell>
          <cell r="E207" t="str">
            <v>3.6.6.20.2</v>
          </cell>
        </row>
        <row r="208">
          <cell r="A208" t="str">
            <v>680.3</v>
          </cell>
          <cell r="B208" t="str">
            <v>RELLENO GRANULAR PARA TIERRA ARMADA</v>
          </cell>
          <cell r="C208" t="str">
            <v>M³</v>
          </cell>
          <cell r="D208">
            <v>72423</v>
          </cell>
          <cell r="E208" t="str">
            <v>3.6.6.20.3</v>
          </cell>
        </row>
        <row r="209">
          <cell r="A209" t="str">
            <v>681.1</v>
          </cell>
          <cell r="B209" t="str">
            <v>GAVIONES</v>
          </cell>
          <cell r="C209" t="str">
            <v>M³</v>
          </cell>
          <cell r="D209">
            <v>199765</v>
          </cell>
          <cell r="E209" t="str">
            <v xml:space="preserve">3.6.6.21.1  </v>
          </cell>
        </row>
        <row r="210">
          <cell r="A210" t="str">
            <v>682.1</v>
          </cell>
          <cell r="B210" t="str">
            <v>COLCHOGAVION</v>
          </cell>
          <cell r="C210" t="str">
            <v>M³</v>
          </cell>
          <cell r="D210">
            <v>204705</v>
          </cell>
          <cell r="E210" t="str">
            <v>3.2.7.5.3</v>
          </cell>
        </row>
        <row r="211">
          <cell r="A211" t="str">
            <v>674.2</v>
          </cell>
          <cell r="B211" t="str">
            <v>DRENES HORIZONTALES TUBERIA PERFORADA 2" SIN CLASIFICAR</v>
          </cell>
          <cell r="C211" t="str">
            <v>ML</v>
          </cell>
          <cell r="D211">
            <v>121259</v>
          </cell>
          <cell r="E211" t="str">
            <v>3.6.6.20.2</v>
          </cell>
        </row>
        <row r="212">
          <cell r="A212" t="str">
            <v>700.1</v>
          </cell>
          <cell r="B212" t="str">
            <v>LINEA DE DEMARCACION</v>
          </cell>
          <cell r="C212" t="str">
            <v>ML</v>
          </cell>
          <cell r="D212">
            <v>2576</v>
          </cell>
          <cell r="E212" t="str">
            <v>3.6.7.1.1</v>
          </cell>
        </row>
        <row r="213">
          <cell r="A213" t="str">
            <v>700.2</v>
          </cell>
          <cell r="B213" t="str">
            <v>MARCA VIAL</v>
          </cell>
          <cell r="C213" t="str">
            <v>M²</v>
          </cell>
          <cell r="D213">
            <v>39736</v>
          </cell>
          <cell r="E213" t="str">
            <v>3.6.7.1.6</v>
          </cell>
        </row>
        <row r="214">
          <cell r="A214" t="str">
            <v>700P</v>
          </cell>
          <cell r="B214" t="str">
            <v>BANDAS SONORAS REDUCTORAS DE VELOCIDAD</v>
          </cell>
          <cell r="C214" t="str">
            <v>M²</v>
          </cell>
          <cell r="D214">
            <v>154345.0675</v>
          </cell>
          <cell r="E214" t="str">
            <v>3.6.7</v>
          </cell>
        </row>
        <row r="215">
          <cell r="A215" t="str">
            <v>701.1</v>
          </cell>
          <cell r="B215" t="str">
            <v>TACHAS REFLECTIVAS</v>
          </cell>
          <cell r="C215" t="str">
            <v>U</v>
          </cell>
          <cell r="D215">
            <v>6606</v>
          </cell>
          <cell r="E215" t="str">
            <v>3.6.7.2.1</v>
          </cell>
        </row>
        <row r="216">
          <cell r="A216" t="str">
            <v>710.1</v>
          </cell>
          <cell r="B216" t="str">
            <v>SEÑALES DE TRANSITO GRUPO 1 (75*75)</v>
          </cell>
          <cell r="C216" t="str">
            <v>U</v>
          </cell>
          <cell r="D216">
            <v>310803</v>
          </cell>
          <cell r="E216" t="str">
            <v>3.6.7.3.13</v>
          </cell>
        </row>
        <row r="217">
          <cell r="A217" t="str">
            <v>710.2</v>
          </cell>
          <cell r="B217" t="str">
            <v>SEÑALES DE TRANSITO GRUPO 2 (1.20*0.4)</v>
          </cell>
          <cell r="C217" t="str">
            <v>U</v>
          </cell>
          <cell r="D217">
            <v>381029</v>
          </cell>
          <cell r="E217" t="str">
            <v>3.6.7.3</v>
          </cell>
        </row>
        <row r="218">
          <cell r="A218" t="str">
            <v>710.3</v>
          </cell>
          <cell r="B218" t="str">
            <v>SEÑALES DE TRANSITO GRUPO 3 (SP-54 LA FERREA)</v>
          </cell>
          <cell r="C218" t="str">
            <v>U</v>
          </cell>
          <cell r="D218">
            <v>381029</v>
          </cell>
          <cell r="E218" t="str">
            <v>3.6.7.3</v>
          </cell>
        </row>
        <row r="219">
          <cell r="A219" t="str">
            <v>710.4</v>
          </cell>
          <cell r="B219" t="str">
            <v>SEÑALES DE TRANSITO GRUPO 4 (DELINEADORES DE CURVA)</v>
          </cell>
          <cell r="C219" t="str">
            <v>U</v>
          </cell>
          <cell r="D219">
            <v>286926</v>
          </cell>
          <cell r="E219" t="str">
            <v>3.6.7.3</v>
          </cell>
        </row>
        <row r="220">
          <cell r="A220" t="str">
            <v>710.5</v>
          </cell>
          <cell r="B220" t="str">
            <v>SEÑALES DE TRANSITO GRUPO 5 (INFORMATIVAS)</v>
          </cell>
          <cell r="C220" t="str">
            <v>M²</v>
          </cell>
          <cell r="D220">
            <v>377077</v>
          </cell>
          <cell r="E220" t="str">
            <v>3.6.7.3</v>
          </cell>
        </row>
        <row r="221">
          <cell r="A221" t="str">
            <v>720.1</v>
          </cell>
          <cell r="B221" t="str">
            <v>POSTE DE KILOMETRAJE</v>
          </cell>
          <cell r="C221" t="str">
            <v>U</v>
          </cell>
          <cell r="D221">
            <v>80114</v>
          </cell>
          <cell r="E221" t="str">
            <v>3.6.7.4.1</v>
          </cell>
        </row>
        <row r="222">
          <cell r="A222" t="str">
            <v>730.1</v>
          </cell>
          <cell r="B222" t="str">
            <v>DEFENSAS METALICAS</v>
          </cell>
          <cell r="C222" t="str">
            <v>ML</v>
          </cell>
          <cell r="D222">
            <v>147500</v>
          </cell>
          <cell r="E222" t="str">
            <v>3.6.7.5.1</v>
          </cell>
        </row>
        <row r="223">
          <cell r="A223" t="str">
            <v>730.2</v>
          </cell>
          <cell r="B223" t="str">
            <v>SECCION FINAL DE DEFENSAS METALICAS</v>
          </cell>
          <cell r="C223" t="str">
            <v>U</v>
          </cell>
          <cell r="D223">
            <v>67302</v>
          </cell>
          <cell r="E223" t="str">
            <v>3.6.7.5.2</v>
          </cell>
        </row>
        <row r="224">
          <cell r="A224" t="str">
            <v>740.1</v>
          </cell>
          <cell r="B224" t="str">
            <v>CAPTAFAROS</v>
          </cell>
          <cell r="C224" t="str">
            <v>U</v>
          </cell>
          <cell r="D224">
            <v>14660</v>
          </cell>
          <cell r="E224" t="str">
            <v>3.6.7.6.1</v>
          </cell>
        </row>
        <row r="225">
          <cell r="A225" t="str">
            <v>800.1</v>
          </cell>
          <cell r="B225" t="str">
            <v>CERCA DE ALAMBRE DE PUAS CON POSTES DE MADERA</v>
          </cell>
          <cell r="C225" t="str">
            <v>ML</v>
          </cell>
          <cell r="D225">
            <v>12216</v>
          </cell>
          <cell r="E225" t="str">
            <v>3.6.9.1.4</v>
          </cell>
        </row>
        <row r="226">
          <cell r="A226" t="str">
            <v>800.2</v>
          </cell>
          <cell r="B226" t="str">
            <v>CERCA DE ALAMBRE DE PUAS CON POSTES DE CONCRETO</v>
          </cell>
          <cell r="C226" t="str">
            <v>ML</v>
          </cell>
          <cell r="D226">
            <v>21506</v>
          </cell>
          <cell r="E226" t="str">
            <v>3.6.9.1.10</v>
          </cell>
        </row>
        <row r="227">
          <cell r="A227" t="str">
            <v>800.3</v>
          </cell>
          <cell r="B227" t="str">
            <v>CERCAS DE MALLA CON POSTES DE MADERA</v>
          </cell>
          <cell r="C227" t="str">
            <v>ML</v>
          </cell>
          <cell r="D227">
            <v>21704</v>
          </cell>
          <cell r="E227" t="str">
            <v>3.6.9.1.6</v>
          </cell>
        </row>
        <row r="228">
          <cell r="A228" t="str">
            <v>800.4</v>
          </cell>
          <cell r="B228" t="str">
            <v>CERCAS DE MALLA CON POSTES DE CONCRETO</v>
          </cell>
          <cell r="C228" t="str">
            <v>ML</v>
          </cell>
          <cell r="D228">
            <v>34468</v>
          </cell>
          <cell r="E228" t="str">
            <v>3.6.9.1.13</v>
          </cell>
        </row>
        <row r="229">
          <cell r="A229" t="str">
            <v>800P</v>
          </cell>
          <cell r="B229" t="str">
            <v>CERRAMIENTO EN MALLA ESLABONADA</v>
          </cell>
          <cell r="C229" t="str">
            <v>ML</v>
          </cell>
          <cell r="D229">
            <v>81449.287833333336</v>
          </cell>
          <cell r="E229" t="str">
            <v>3.6.9.1.30</v>
          </cell>
        </row>
        <row r="230">
          <cell r="A230" t="str">
            <v>810.1</v>
          </cell>
          <cell r="B230" t="str">
            <v>EMPRADIZACION DE TALUDES CON BLOQUES DE CESPED</v>
          </cell>
          <cell r="C230" t="str">
            <v>M²</v>
          </cell>
          <cell r="D230">
            <v>6845</v>
          </cell>
          <cell r="E230" t="str">
            <v>3.6.9.2.1</v>
          </cell>
        </row>
        <row r="231">
          <cell r="A231" t="str">
            <v>810.1P</v>
          </cell>
          <cell r="B231" t="str">
            <v>EMPRADIZACION DE TALUDES CON BIOMANTO</v>
          </cell>
          <cell r="C231" t="str">
            <v>M²</v>
          </cell>
          <cell r="D231">
            <v>11405</v>
          </cell>
          <cell r="E231" t="str">
            <v> 3.6.9.2</v>
          </cell>
        </row>
        <row r="232">
          <cell r="A232" t="str">
            <v>810.2</v>
          </cell>
          <cell r="B232" t="str">
            <v>EMPRADIZACION DE TALUDES CON TIERRA ORGANICA Y SEMILLAS</v>
          </cell>
          <cell r="C232" t="str">
            <v>M²</v>
          </cell>
          <cell r="D232">
            <v>16988</v>
          </cell>
          <cell r="E232" t="str">
            <v>3.6.9.2.2</v>
          </cell>
        </row>
        <row r="233">
          <cell r="A233" t="str">
            <v>810.2P</v>
          </cell>
          <cell r="B233" t="str">
            <v>EMPEDRADO PARA TALUDES</v>
          </cell>
          <cell r="C233" t="str">
            <v>M²</v>
          </cell>
          <cell r="D233">
            <v>55627.520000000004</v>
          </cell>
          <cell r="E233" t="str">
            <v> 3.6.9.2</v>
          </cell>
        </row>
        <row r="234">
          <cell r="A234" t="str">
            <v>812.1</v>
          </cell>
          <cell r="B234" t="str">
            <v>RECUBRIMIENTO DE TALUD CON MALLA Y MORTERO 1:4 DE e= 5 cm.</v>
          </cell>
          <cell r="C234" t="str">
            <v>M²</v>
          </cell>
          <cell r="D234">
            <v>69246</v>
          </cell>
          <cell r="E234" t="str">
            <v> 3.3.6.10.3 </v>
          </cell>
        </row>
        <row r="235">
          <cell r="A235" t="str">
            <v>815P</v>
          </cell>
          <cell r="B235" t="str">
            <v>ARBORIZACION</v>
          </cell>
          <cell r="C235" t="str">
            <v>U</v>
          </cell>
          <cell r="D235">
            <v>34301</v>
          </cell>
          <cell r="E235" t="str">
            <v>3.2.10.3</v>
          </cell>
        </row>
        <row r="236">
          <cell r="A236" t="str">
            <v>900.1</v>
          </cell>
          <cell r="B236" t="str">
            <v>TRANSPORTE DE MATERIALES PROVENIENTES DE LA EXPLAN, CANAL, PRESTA ENTRE 100 Y 1000 M</v>
          </cell>
          <cell r="C236" t="str">
            <v>M³-ESTACION</v>
          </cell>
          <cell r="D236">
            <v>1828</v>
          </cell>
          <cell r="E236" t="str">
            <v xml:space="preserve">3.6.9.3.1   </v>
          </cell>
        </row>
        <row r="237">
          <cell r="A237" t="str">
            <v>900.2</v>
          </cell>
          <cell r="B237" t="str">
            <v>TRANSPORTE DE MATERIALES PROVENIENTES DE LA EXPLAN, CANAL, PRESTA MAYOR A 1000 M</v>
          </cell>
          <cell r="C237" t="str">
            <v>M³-KM</v>
          </cell>
          <cell r="D237">
            <v>1239</v>
          </cell>
          <cell r="E237" t="str">
            <v xml:space="preserve">3.6.9.3.1   </v>
          </cell>
        </row>
        <row r="238">
          <cell r="A238" t="str">
            <v>900.3</v>
          </cell>
          <cell r="B238" t="str">
            <v>TRANSPORTE DE MATERIAL PROVENIENTE DE DERRUMBES</v>
          </cell>
          <cell r="C238" t="str">
            <v>M³-KM</v>
          </cell>
          <cell r="D238">
            <v>1239</v>
          </cell>
          <cell r="E238" t="str">
            <v xml:space="preserve">3.6.9.3.1   </v>
          </cell>
        </row>
        <row r="239">
          <cell r="A239" t="str">
            <v>680P</v>
          </cell>
          <cell r="B239" t="str">
            <v>MURO TIERRA ARMADA CON GEOTEXTIL</v>
          </cell>
          <cell r="C239" t="str">
            <v>M3</v>
          </cell>
          <cell r="D239">
            <v>123655</v>
          </cell>
          <cell r="E239" t="str">
            <v>3.3.11.3</v>
          </cell>
        </row>
        <row r="240">
          <cell r="A240" t="str">
            <v>234.1</v>
          </cell>
          <cell r="B240" t="str">
            <v>AFINAMIENTO TALUDES</v>
          </cell>
          <cell r="C240" t="str">
            <v>M2</v>
          </cell>
          <cell r="D240">
            <v>8029</v>
          </cell>
          <cell r="E240" t="str">
            <v>3.6.8.2 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O CONCRETO"/>
      <sheetName val="PAVIMENTO MR 45"/>
      <sheetName val="ESPACIO PUBLICO"/>
      <sheetName val="CARPETA ASFALTICA"/>
      <sheetName val="1.1"/>
      <sheetName val="2.1"/>
      <sheetName val="4.1 "/>
      <sheetName val="4.2"/>
      <sheetName val="4.3"/>
      <sheetName val="4.4"/>
      <sheetName val="4.5"/>
      <sheetName val="5.1"/>
      <sheetName val="5.2"/>
      <sheetName val="5.3"/>
      <sheetName val="5.4"/>
      <sheetName val="5.5"/>
      <sheetName val="6.1"/>
      <sheetName val="6.2"/>
      <sheetName val="6.3"/>
      <sheetName val="6.4"/>
      <sheetName val="6.5"/>
      <sheetName val="6.6"/>
      <sheetName val="6.7"/>
      <sheetName val="6.8"/>
      <sheetName val="6.9"/>
      <sheetName val="6.10"/>
      <sheetName val="6.11"/>
      <sheetName val="7.1"/>
      <sheetName val="7.2"/>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8">
          <cell r="A8" t="str">
            <v>Aguja e hilo para geotextil</v>
          </cell>
          <cell r="G8" t="str">
            <v>Retroexcavadora 330 ME</v>
          </cell>
        </row>
        <row r="9">
          <cell r="A9" t="str">
            <v>Geotextil NT 2000</v>
          </cell>
          <cell r="G9" t="str">
            <v>Carrotanque 3000 galones</v>
          </cell>
        </row>
        <row r="10">
          <cell r="A10" t="str">
            <v>Cordren circular 6"</v>
          </cell>
          <cell r="G10" t="str">
            <v>Motoniveladora CAT 12G</v>
          </cell>
        </row>
        <row r="11">
          <cell r="A11" t="str">
            <v>Grava</v>
          </cell>
          <cell r="G11" t="str">
            <v>Vibrocompactador IR SD100C</v>
          </cell>
        </row>
        <row r="12">
          <cell r="A12" t="str">
            <v>Subbase Granular</v>
          </cell>
          <cell r="G12" t="str">
            <v>Minicargador tipo Bobcat</v>
          </cell>
        </row>
        <row r="13">
          <cell r="A13" t="str">
            <v>Geotextil TR 4000</v>
          </cell>
          <cell r="G13" t="str">
            <v>Compactador tipo Mickey</v>
          </cell>
        </row>
        <row r="14">
          <cell r="A14" t="str">
            <v>Geotextil planar</v>
          </cell>
          <cell r="G14" t="str">
            <v>Compactador Manual tipo Rana</v>
          </cell>
        </row>
        <row r="15">
          <cell r="A15" t="str">
            <v>Geodren Circular</v>
          </cell>
          <cell r="G15" t="str">
            <v>Recicladora de Pavimento</v>
          </cell>
        </row>
        <row r="16">
          <cell r="A16" t="str">
            <v>Afirmado</v>
          </cell>
          <cell r="G16" t="str">
            <v>Formaleta para pavimento</v>
          </cell>
        </row>
        <row r="17">
          <cell r="A17" t="str">
            <v>Cemento estructural</v>
          </cell>
          <cell r="G17" t="str">
            <v>Torre Iluminacion</v>
          </cell>
        </row>
        <row r="18">
          <cell r="A18" t="str">
            <v>Material tipo base</v>
          </cell>
          <cell r="G18" t="str">
            <v>Formaleta para bordillo</v>
          </cell>
        </row>
        <row r="19">
          <cell r="A19" t="str">
            <v>Acero de refuerzo ( parrilla pasadores de carga) 1 1/4"</v>
          </cell>
          <cell r="G19" t="str">
            <v>Carrotanque Irrigador</v>
          </cell>
        </row>
        <row r="20">
          <cell r="A20" t="str">
            <v>Curaseal Rojo</v>
          </cell>
          <cell r="G20" t="str">
            <v>Compresor</v>
          </cell>
        </row>
        <row r="21">
          <cell r="A21" t="str">
            <v>Concreto MR 45 Kg/cm2</v>
          </cell>
          <cell r="G21" t="str">
            <v>Compactador de llantas PT125R</v>
          </cell>
        </row>
        <row r="22">
          <cell r="A22" t="str">
            <v>Sellasil 3/8</v>
          </cell>
          <cell r="G22" t="str">
            <v>Compactador Tandem DD65</v>
          </cell>
        </row>
        <row r="23">
          <cell r="A23" t="str">
            <v>Eucobar</v>
          </cell>
          <cell r="G23" t="str">
            <v>Pavimentadora BG2455C</v>
          </cell>
        </row>
        <row r="24">
          <cell r="A24" t="str">
            <v>Vulkem 45 gris</v>
          </cell>
          <cell r="G24" t="str">
            <v>Herramienta Menores</v>
          </cell>
        </row>
        <row r="25">
          <cell r="A25" t="str">
            <v>Acero de Barra de Anclaje 5/8"</v>
          </cell>
          <cell r="G25" t="str">
            <v>Formaleta para muro</v>
          </cell>
        </row>
        <row r="26">
          <cell r="A26" t="str">
            <v>Arena para sopore de losetas (JUAN DE ACOSTA)</v>
          </cell>
          <cell r="G26" t="str">
            <v>Vibrador para concretos</v>
          </cell>
        </row>
        <row r="27">
          <cell r="A27" t="str">
            <v>Arena para sello de losetas (STO. TOMAS)</v>
          </cell>
          <cell r="G27" t="str">
            <v>Bomba para concretos</v>
          </cell>
        </row>
        <row r="28">
          <cell r="A28" t="str">
            <v>Loseta de concreto 40X40 color gris claro</v>
          </cell>
        </row>
        <row r="29">
          <cell r="A29" t="str">
            <v>Loseta de concreto 40X40 tactil color amarillo</v>
          </cell>
        </row>
        <row r="30">
          <cell r="A30" t="str">
            <v>Loseta de concreto 40X40 toperol</v>
          </cell>
        </row>
        <row r="31">
          <cell r="A31" t="str">
            <v>Adoquin peatonal color verde</v>
          </cell>
        </row>
        <row r="32">
          <cell r="A32" t="str">
            <v>Adoquin peatonal color rojo</v>
          </cell>
        </row>
        <row r="33">
          <cell r="A33" t="str">
            <v>Concreto 3000 PSI</v>
          </cell>
        </row>
        <row r="34">
          <cell r="A34" t="str">
            <v>Concreto 2000 psi</v>
          </cell>
        </row>
        <row r="35">
          <cell r="A35" t="str">
            <v>Acero Grado 60</v>
          </cell>
        </row>
        <row r="36">
          <cell r="A36" t="str">
            <v>Desmoldante</v>
          </cell>
        </row>
        <row r="37">
          <cell r="A37" t="str">
            <v>Protestor de fraguado</v>
          </cell>
        </row>
        <row r="38">
          <cell r="A38" t="str">
            <v>Tubo Sanitario D=4"</v>
          </cell>
        </row>
        <row r="39">
          <cell r="A39" t="str">
            <v>Emulsion Asfaltica CRL-0 ó CRL-1</v>
          </cell>
        </row>
        <row r="40">
          <cell r="A40" t="str">
            <v>Mezcla Densa en Caliente tipo MDC-2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_Database Pate In"/>
      <sheetName val="Database Acces"/>
      <sheetName val="Sheet2"/>
      <sheetName val="Hoja3"/>
      <sheetName val="Forecast"/>
      <sheetName val="2008 Database"/>
      <sheetName val="Report CCS"/>
      <sheetName val="Report - Cash Flow"/>
      <sheetName val="Glencore report"/>
      <sheetName val="afe status summary"/>
      <sheetName val="Spent to date"/>
      <sheetName val="Calenturitas - CAPITAL 2007"/>
      <sheetName val="Hoja1"/>
      <sheetName val="La Jagua - CAPITAL  2007"/>
      <sheetName val="JAG Total Cap"/>
      <sheetName val="JAG Other Cap"/>
      <sheetName val="CAL Total Cap"/>
      <sheetName val="CAL Other Cap"/>
      <sheetName val="Sheet1"/>
      <sheetName val="Report - CCS not used"/>
      <sheetName val="La Jagua - CAPITAL 2008"/>
      <sheetName val="REF - 2007 Database"/>
      <sheetName val="REF - Listas"/>
      <sheetName val="REF - Notas"/>
      <sheetName val="REF - Access Fee"/>
      <sheetName val="REF - 2004 thru 2006 Database"/>
      <sheetName val="REF - CASH FLOW FEB 19 07"/>
      <sheetName val="REF - Capex in Models"/>
      <sheetName val="Paste in Cash Flow (2)"/>
      <sheetName val="Paste in Cash Flow"/>
      <sheetName val="REF - 2008 budget cash flow"/>
      <sheetName val="Hoja2"/>
      <sheetName val="Sheet3"/>
    </sheetNames>
    <sheetDataSet>
      <sheetData sheetId="0"/>
      <sheetData sheetId="1"/>
      <sheetData sheetId="2"/>
      <sheetData sheetId="3"/>
      <sheetData sheetId="4"/>
      <sheetData sheetId="5">
        <row r="2">
          <cell r="D2" t="str">
            <v>No AFE  - Cal2</v>
          </cell>
        </row>
        <row r="3">
          <cell r="D3" t="str">
            <v>No AFE</v>
          </cell>
        </row>
        <row r="4">
          <cell r="D4" t="str">
            <v>No AFE  - Cal3</v>
          </cell>
        </row>
        <row r="5">
          <cell r="D5" t="str">
            <v>NO AFE CMU</v>
          </cell>
        </row>
        <row r="6">
          <cell r="D6" t="str">
            <v>No AFE  - Cal1</v>
          </cell>
        </row>
        <row r="7">
          <cell r="D7" t="str">
            <v>No AFE  - Cal</v>
          </cell>
        </row>
        <row r="8">
          <cell r="D8" t="str">
            <v xml:space="preserve">No AFE </v>
          </cell>
        </row>
        <row r="9">
          <cell r="D9" t="str">
            <v>No AFE  - Jag</v>
          </cell>
        </row>
        <row r="10">
          <cell r="D10" t="str">
            <v>No AFE - Admin1</v>
          </cell>
        </row>
        <row r="11">
          <cell r="D11" t="str">
            <v>P1-186</v>
          </cell>
        </row>
        <row r="12">
          <cell r="D12" t="str">
            <v>P1-152</v>
          </cell>
        </row>
        <row r="13">
          <cell r="D13" t="str">
            <v>M2-211</v>
          </cell>
        </row>
        <row r="14">
          <cell r="D14" t="str">
            <v>M2-207</v>
          </cell>
        </row>
        <row r="15">
          <cell r="D15" t="str">
            <v>M2-133</v>
          </cell>
        </row>
        <row r="16">
          <cell r="D16" t="str">
            <v>F1-031</v>
          </cell>
        </row>
        <row r="17">
          <cell r="D17" t="str">
            <v>P1-173</v>
          </cell>
        </row>
        <row r="18">
          <cell r="D18" t="str">
            <v>P1-189</v>
          </cell>
        </row>
        <row r="19">
          <cell r="D19" t="str">
            <v>P1-188</v>
          </cell>
        </row>
        <row r="20">
          <cell r="D20" t="str">
            <v>P1-187</v>
          </cell>
        </row>
        <row r="21">
          <cell r="D21" t="str">
            <v>P1-128</v>
          </cell>
        </row>
        <row r="22">
          <cell r="D22" t="str">
            <v>P1-138</v>
          </cell>
        </row>
        <row r="23">
          <cell r="D23" t="str">
            <v>P1-127</v>
          </cell>
        </row>
        <row r="24">
          <cell r="D24" t="str">
            <v>P1-185</v>
          </cell>
        </row>
        <row r="25">
          <cell r="D25" t="str">
            <v>P1-172</v>
          </cell>
        </row>
        <row r="26">
          <cell r="D26" t="str">
            <v>P1-115</v>
          </cell>
        </row>
        <row r="27">
          <cell r="D27" t="str">
            <v>P1-133</v>
          </cell>
        </row>
        <row r="28">
          <cell r="D28" t="str">
            <v>P1-119</v>
          </cell>
        </row>
        <row r="29">
          <cell r="D29" t="str">
            <v>P1-132</v>
          </cell>
        </row>
        <row r="30">
          <cell r="D30" t="str">
            <v>P1-190</v>
          </cell>
        </row>
        <row r="31">
          <cell r="D31" t="str">
            <v>P1-169</v>
          </cell>
        </row>
        <row r="32">
          <cell r="D32" t="str">
            <v>P1-136</v>
          </cell>
        </row>
        <row r="33">
          <cell r="D33" t="str">
            <v>P1-135</v>
          </cell>
        </row>
        <row r="34">
          <cell r="D34" t="str">
            <v>P1-134</v>
          </cell>
        </row>
        <row r="35">
          <cell r="D35" t="str">
            <v>P1-098</v>
          </cell>
        </row>
        <row r="36">
          <cell r="D36" t="str">
            <v>P1-205</v>
          </cell>
        </row>
        <row r="37">
          <cell r="D37" t="str">
            <v>P1-197</v>
          </cell>
        </row>
        <row r="38">
          <cell r="D38" t="str">
            <v>P1-191</v>
          </cell>
        </row>
        <row r="39">
          <cell r="D39" t="str">
            <v>No AFE  - Port1</v>
          </cell>
        </row>
        <row r="40">
          <cell r="D40" t="str">
            <v>P1-206</v>
          </cell>
        </row>
        <row r="41">
          <cell r="D41" t="str">
            <v>P1-203</v>
          </cell>
        </row>
        <row r="42">
          <cell r="D42" t="str">
            <v>P1-200</v>
          </cell>
        </row>
        <row r="43">
          <cell r="D43" t="str">
            <v>P1-194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3"/>
      <sheetName val="Cantidades_de_Obra3"/>
      <sheetName val="SUB_APU1"/>
      <sheetName val="Cantidades_de_Obra1"/>
      <sheetName val="SUB_APU2"/>
      <sheetName val="Cantidades_de_Obra2"/>
      <sheetName val="Itemes Renovación"/>
    </sheetNames>
    <sheetDataSet>
      <sheetData sheetId="0"/>
      <sheetData sheetId="1"/>
      <sheetData sheetId="2">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 sheetId="5" refreshError="1"/>
      <sheetData sheetId="6" refreshError="1"/>
      <sheetData sheetId="7"/>
      <sheetData sheetId="8"/>
      <sheetData sheetId="9"/>
      <sheetData sheetId="10"/>
      <sheetData sheetId="11"/>
      <sheetData sheetId="12"/>
      <sheetData sheetId="1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Datos Insumos"/>
      <sheetName val="Base Datos Sueldo"/>
      <sheetName val="Resumen"/>
      <sheetName val="Resumen (2)"/>
      <sheetName val="MINICAR. 753 (011-01)"/>
      <sheetName val="MINICAR.873 (011-02)"/>
      <sheetName val="MINICAR. 751 (011-03)"/>
      <sheetName val="CARGADOR 966C (011-05)"/>
      <sheetName val="CARGADOR 950B (011-06)"/>
      <sheetName val="CARGADOR 966D (011-08)"/>
      <sheetName val="CARGADOR 966E (011-09)"/>
      <sheetName val="MINICAR. S130 (011-20)"/>
      <sheetName val="MINICAR. S130 (011-21)"/>
      <sheetName val="MINICAR. 175 (011-22)"/>
      <sheetName val="BARREDORAS (012-01)"/>
      <sheetName val="BARREDORAS (012-02)"/>
      <sheetName val="VIBRO SD77DATF (022-01)"/>
      <sheetName val="VIBRO CS533E (022-02)"/>
      <sheetName val="VIBRO SD100 (022-05)"/>
      <sheetName val="VIBRO SD100 (022-06)"/>
      <sheetName val="VIBRO SD100 (022-07)"/>
      <sheetName val="VIBRO SD100 (022-08)"/>
      <sheetName val="VIBRO CS433B (022-09)"/>
      <sheetName val="VIBRO CS433B (022-12)"/>
      <sheetName val="VIBRO CS433B (022-13)"/>
      <sheetName val="VIBRO HYSTER 850A (022-14)"/>
      <sheetName val="VIBRO DYNAPAC CA-15 (022-15)"/>
      <sheetName val="VIBRO TANDEN DD65 (023-02)"/>
      <sheetName val="VIBRO TANDEN CB434C (023-03)"/>
      <sheetName val="VIBRO TANDEM DD-22 (023-12)"/>
      <sheetName val="VIBRO HYSTER C530A (024-03)"/>
      <sheetName val="VIBRO ING.RAND PT125R (024-05)"/>
      <sheetName val="VIBRO HYSTER C530A (024-11)"/>
      <sheetName val="VIBRO HYSTER C530A (024-15)"/>
      <sheetName val="COMPRESOR QUINCY QTH-15 (030-01"/>
      <sheetName val="COMPRESOR KHOLER (030-02)"/>
      <sheetName val="COMPRESOR INGERSOLL (030-07)"/>
      <sheetName val="COMPRESOR KAESER (030-08)"/>
      <sheetName val="COMPRESOR KAESER (030-09)"/>
      <sheetName val="COMPRESOR KAESER (030-10)"/>
      <sheetName val="MARTILLO H. KRUPP (031-01)"/>
      <sheetName val="MARTILLO H. KRUPP (031-04)"/>
      <sheetName val="MARTILLO H. KRUPP (031-05)"/>
      <sheetName val="MARTILLO H. KRUPP (031-06)"/>
      <sheetName val="DERRETIDORA (033-01)"/>
      <sheetName val="DERRETIDORA (033-02)"/>
      <sheetName val="RETRO 428 B (051-02)"/>
      <sheetName val="RETRO 436 B (051-03)"/>
      <sheetName val="RETRO VOLVO BL60 (051-10)"/>
      <sheetName val="RETRO VOLVO BL60 (051-11)"/>
      <sheetName val="RETRO 320R (052-03)"/>
      <sheetName val="RETRO 320R (052-04)"/>
      <sheetName val="RETRO 690ELC (052-05)"/>
      <sheetName val="RETRO 330ME (052-06)"/>
      <sheetName val="RETRO 330ME (052-07)"/>
      <sheetName val="RETRO 200C LC (052-08)"/>
      <sheetName val="RETRO 200C LC (052-09)"/>
      <sheetName val="RETRO 345BL (052-10)"/>
      <sheetName val="RETRO 200C LC (052-11)"/>
      <sheetName val="IRRIGADOR( 060-01)"/>
      <sheetName val="IRRIGADOR 211(060-03)"/>
      <sheetName val="PAVIMENTADORA BG260 (071-01)"/>
      <sheetName val="PAVIMENTADORA SB140 (071-12)"/>
      <sheetName val="PAVIMENTADORA BG245B (072-01)"/>
      <sheetName val="PAVIMENTADORA BG2455C (072-02)"/>
      <sheetName val="MOTO 670CH (090-01)"/>
      <sheetName val="MOTO 12G (090-03)"/>
      <sheetName val="MOTO 12G (090-04)"/>
      <sheetName val="MOTO 12G (090-05)"/>
      <sheetName val="MOTO 120G (090-06)"/>
      <sheetName val="MOTO 12G (090-07)"/>
      <sheetName val="MOTO 670CH (090-09)"/>
      <sheetName val="MOTO 12G (090-16)"/>
      <sheetName val="RECUPERADORA RM350 (100-01)"/>
      <sheetName val="FRESADORA ASFALTO 1000R (100-02"/>
      <sheetName val="FRESADORA PAV. W-1900 (100-03)"/>
      <sheetName val="PERFILADORA PAV. PR-450 (101-01"/>
      <sheetName val="TRACTOR AGRICOLA (111-06)"/>
      <sheetName val="TRACTOR-ORUGAS CAT-D6D (112-01)"/>
      <sheetName val="TRACTOR-ORUGA CAT-D8N (112-02)"/>
      <sheetName val="TRACTOR CAT-D7G (112-06)"/>
      <sheetName val="TRACTOR CAT-D7H (112-07)"/>
      <sheetName val="TRITURADORA MANDIBULA (120-03)"/>
      <sheetName val="VOLQ. CHEVROLET 131-05"/>
      <sheetName val="VOLQ. KENWORTH (132-10)"/>
      <sheetName val="VOLQ. KENWORTH (132-11)"/>
      <sheetName val="VOLQ. KENWORTH (132-12)"/>
      <sheetName val="VOLQ. INTERN.(132-14)"/>
      <sheetName val="VOLQ. INTERN.(132-15)"/>
      <sheetName val="VOLQ. INTERN.(132-16)"/>
      <sheetName val="VOLQ. INTERN.(132-17)"/>
      <sheetName val="VOLQ. INTERN.(132-18)"/>
      <sheetName val="VOLQ. INTERN.(132-19)"/>
      <sheetName val="VOLQ. INTERN.(132-20)"/>
      <sheetName val="VOLQ. INTERN.(132-21)"/>
      <sheetName val="VOLQ. (132-25)"/>
      <sheetName val="VOLQ. (132-26)"/>
      <sheetName val="VOLQ. (132-27)"/>
      <sheetName val="VOLQ. (132-28)"/>
      <sheetName val="VOLQ. (132-31)"/>
      <sheetName val="VOLQ. (132-32)"/>
      <sheetName val="VOLQ. (132-33)"/>
      <sheetName val="VOLQ. (132-34)"/>
      <sheetName val="VOLQ. (132-35)"/>
      <sheetName val="VOLQ. (132-36)"/>
      <sheetName val="VOLQ. (132-37)"/>
      <sheetName val="VOLQ. (132-38)"/>
      <sheetName val="VOLQ. (132-39)"/>
      <sheetName val="VOLQ. (132-41)"/>
      <sheetName val="VOLQ. (132-42)"/>
      <sheetName val="VOLQ. 132-43"/>
      <sheetName val="CARROTANQUE 140-04"/>
      <sheetName val="CARROTANQUE 140-05"/>
      <sheetName val="CARROTANQUE 140-07"/>
      <sheetName val="TRACTOMULA 150-03"/>
      <sheetName val="CAMABAJA 3 EJES 155-10"/>
      <sheetName val="CAMABAJA 2 EJES (155)-11-13"/>
      <sheetName val="CAMIONETA 161-01"/>
      <sheetName val="CAMIONETA 161-02"/>
      <sheetName val="CAMIONETA 161-04"/>
      <sheetName val="CAMIONETA 161-08"/>
      <sheetName val="CAMPERO 161-11"/>
      <sheetName val="CAMION FURGON 162-01"/>
      <sheetName val="CAMION ESTACA 162-05"/>
      <sheetName val="CAMION CABINADO 162-06"/>
      <sheetName val="CAMION FURGO 162-07"/>
      <sheetName val="CAMION FERRETERO 163-02"/>
      <sheetName val="CAMION MTTO. 163-03"/>
      <sheetName val="CAMION MTTO. 163-06"/>
      <sheetName val="MOTOBOMBA THOMPSON (182)-01-03"/>
      <sheetName val="MOTOBOMBA THOMPSON 182-02"/>
      <sheetName val="CORTADORA PAV. GRAFCO 232-04"/>
      <sheetName val="GENERADOR CAT 240-08"/>
      <sheetName val="GENERADOR CUMMINS 240-09"/>
      <sheetName val="GENERADOR WILSON 240-10"/>
      <sheetName val="TORRE ILUMIN ING.RAND 242-01"/>
      <sheetName val="TORRE ILUMIN ING.RAND 242-04"/>
      <sheetName val="TORRE ILUMIN ING.RAND 242-05"/>
      <sheetName val="TORRE SEÑALIZACION (243)-01-02"/>
      <sheetName val="TANQUE REMOLQUE (250)-03-04"/>
      <sheetName val="PLANTA ASFALTO (260-01)"/>
      <sheetName val="TRAILER-DOLLY (270) 01 AL 06"/>
      <sheetName val="Equipo107"/>
      <sheetName val="Equipo108"/>
      <sheetName val="Equipo109"/>
      <sheetName val="Equipo110"/>
      <sheetName val="Equipo111"/>
      <sheetName val="Equipo112"/>
      <sheetName val="Equipo113"/>
      <sheetName val="Equipo114"/>
      <sheetName val="Equipo115"/>
      <sheetName val="Equipo116"/>
      <sheetName val="Equipo117"/>
      <sheetName val="Equipo118"/>
      <sheetName val="Equipo119"/>
      <sheetName val="Equipo120"/>
      <sheetName val="Equipo121"/>
      <sheetName val="Equipo122"/>
      <sheetName val="Equipo123"/>
      <sheetName val="Equipo124"/>
      <sheetName val="Equipo125"/>
      <sheetName val="Equipo126"/>
      <sheetName val="Equipo127"/>
      <sheetName val="Equipo128"/>
      <sheetName val="Equipo129"/>
      <sheetName val="Equipo130"/>
      <sheetName val="Equipo131"/>
      <sheetName val="Equipo132"/>
      <sheetName val="Equipo133"/>
      <sheetName val="Equipo134"/>
      <sheetName val="Equipo135"/>
      <sheetName val="Equipo136"/>
      <sheetName val="Equipo137"/>
      <sheetName val="Equipo138"/>
      <sheetName val="Equipo139"/>
      <sheetName val="Equipo140"/>
      <sheetName val="Equipo141"/>
      <sheetName val="Equipo142"/>
      <sheetName val="Equipo143"/>
      <sheetName val="Equipo144"/>
      <sheetName val="Equipo145"/>
      <sheetName val="Equipo146"/>
      <sheetName val="Equipo147"/>
      <sheetName val="Equipo148"/>
      <sheetName val="Equipo149"/>
      <sheetName val="Equipo150"/>
      <sheetName val="Anexos"/>
      <sheetName val="PRESUPUESTO DE OPERACION"/>
      <sheetName val="C.OPER.CONSTRUPLAN"/>
      <sheetName val="TARIFAS DE EQUIPOS CTC"/>
      <sheetName val="C&amp;T"/>
      <sheetName val="U.T. Y CONSOR."/>
      <sheetName val="CAT-D7H"/>
      <sheetName val="INSUMOS"/>
      <sheetName val="Fixed Plant Maintenance"/>
    </sheetNames>
    <sheetDataSet>
      <sheetData sheetId="0" refreshError="1"/>
      <sheetData sheetId="1">
        <row r="4">
          <cell r="A4" t="str">
            <v>INSUMOS</v>
          </cell>
          <cell r="B4" t="str">
            <v>PRECIOS</v>
          </cell>
        </row>
        <row r="6">
          <cell r="A6" t="str">
            <v>1 Cuchilla 4T5318</v>
          </cell>
          <cell r="B6">
            <v>499826.6</v>
          </cell>
        </row>
        <row r="7">
          <cell r="A7" t="str">
            <v>1 Puntera 4J8844</v>
          </cell>
          <cell r="B7">
            <v>823134.84</v>
          </cell>
        </row>
        <row r="8">
          <cell r="A8" t="str">
            <v>1 Puntera-4j8843</v>
          </cell>
          <cell r="B8">
            <v>823134.84</v>
          </cell>
        </row>
        <row r="9">
          <cell r="A9" t="str">
            <v>2 Cuchillas 7T6936</v>
          </cell>
          <cell r="B9">
            <v>1412787.2</v>
          </cell>
        </row>
        <row r="10">
          <cell r="A10" t="str">
            <v>3 Pernos 8E6359</v>
          </cell>
          <cell r="B10">
            <v>167475</v>
          </cell>
        </row>
        <row r="11">
          <cell r="A11" t="str">
            <v>3 Puntas 6Y0359</v>
          </cell>
          <cell r="B11">
            <v>1378393.2</v>
          </cell>
        </row>
        <row r="12">
          <cell r="A12" t="str">
            <v>3 Retenedores 8E 6358</v>
          </cell>
          <cell r="B12">
            <v>167475</v>
          </cell>
        </row>
        <row r="13">
          <cell r="A13" t="str">
            <v>32 Tornillos 6F0196</v>
          </cell>
          <cell r="B13">
            <v>307984.64000000001</v>
          </cell>
        </row>
        <row r="14">
          <cell r="A14" t="str">
            <v>32 Tuercas 2J 3505</v>
          </cell>
          <cell r="B14">
            <v>170863.35999999999</v>
          </cell>
        </row>
        <row r="15">
          <cell r="A15" t="str">
            <v>Aceite Hidraulico</v>
          </cell>
          <cell r="B15">
            <v>20309</v>
          </cell>
        </row>
        <row r="16">
          <cell r="A16" t="str">
            <v>Aceite Motor</v>
          </cell>
          <cell r="B16">
            <v>20037</v>
          </cell>
        </row>
        <row r="17">
          <cell r="A17" t="str">
            <v>Aceite Motor 232-04</v>
          </cell>
          <cell r="B17">
            <v>55881.84</v>
          </cell>
        </row>
        <row r="18">
          <cell r="A18" t="str">
            <v>Aceite Transmisión</v>
          </cell>
          <cell r="B18">
            <v>21400</v>
          </cell>
        </row>
        <row r="19">
          <cell r="A19" t="str">
            <v>Aceite Transmisión 242-01</v>
          </cell>
          <cell r="B19">
            <v>5500</v>
          </cell>
        </row>
        <row r="20">
          <cell r="A20" t="str">
            <v>ACPM</v>
          </cell>
          <cell r="B20">
            <v>5497.8</v>
          </cell>
        </row>
        <row r="21">
          <cell r="A21" t="str">
            <v>Adapatador ref:8J7525 retrocargador 436B</v>
          </cell>
          <cell r="B21">
            <v>83412.12</v>
          </cell>
        </row>
        <row r="22">
          <cell r="A22" t="str">
            <v>Adaptador ref:8J7525 retrocargador 428B</v>
          </cell>
          <cell r="B22">
            <v>83412.12</v>
          </cell>
        </row>
        <row r="23">
          <cell r="A23" t="str">
            <v>Aire Primario 232-04</v>
          </cell>
          <cell r="B23">
            <v>34635.279999999999</v>
          </cell>
        </row>
        <row r="24">
          <cell r="A24" t="str">
            <v>Aire Primario 242-01</v>
          </cell>
          <cell r="B24">
            <v>176320</v>
          </cell>
        </row>
        <row r="25">
          <cell r="A25" t="str">
            <v>Aire Primario 242-04</v>
          </cell>
          <cell r="B25">
            <v>176320</v>
          </cell>
        </row>
        <row r="26">
          <cell r="A26" t="str">
            <v>Aire Primario 242-05</v>
          </cell>
          <cell r="B26">
            <v>176320</v>
          </cell>
        </row>
        <row r="27">
          <cell r="A27" t="str">
            <v>Aire Secundario 232-04</v>
          </cell>
          <cell r="B27">
            <v>174000</v>
          </cell>
        </row>
        <row r="28">
          <cell r="A28" t="str">
            <v>Aire Secundario 242-01</v>
          </cell>
          <cell r="B28">
            <v>176320</v>
          </cell>
        </row>
        <row r="29">
          <cell r="A29" t="str">
            <v>Aire Secundario 242-04</v>
          </cell>
          <cell r="B29">
            <v>176320</v>
          </cell>
        </row>
        <row r="30">
          <cell r="A30" t="str">
            <v>Aire Secundario 242-05</v>
          </cell>
          <cell r="B30">
            <v>176320</v>
          </cell>
        </row>
        <row r="31">
          <cell r="A31" t="str">
            <v>Arandela ref:5P8250</v>
          </cell>
          <cell r="B31">
            <v>6871.84</v>
          </cell>
        </row>
        <row r="32">
          <cell r="A32" t="str">
            <v>Bases ref:9U9617 perfiladora Pr450</v>
          </cell>
          <cell r="B32">
            <v>37472.639999999999</v>
          </cell>
        </row>
        <row r="33">
          <cell r="A33" t="str">
            <v>Bases ref:9U9617 perfiladora procut 1000R</v>
          </cell>
          <cell r="B33">
            <v>37472.639999999999</v>
          </cell>
        </row>
        <row r="34">
          <cell r="A34" t="str">
            <v>Combustible Final 242-01</v>
          </cell>
          <cell r="B34">
            <v>71813.45</v>
          </cell>
        </row>
        <row r="35">
          <cell r="A35" t="str">
            <v>Combustible Final 242-04</v>
          </cell>
          <cell r="B35">
            <v>71813.45</v>
          </cell>
        </row>
        <row r="36">
          <cell r="A36" t="str">
            <v>Combustible Final 242-05</v>
          </cell>
          <cell r="B36">
            <v>71813.45</v>
          </cell>
        </row>
        <row r="37">
          <cell r="A37" t="str">
            <v>Combustible Primario 242-01</v>
          </cell>
          <cell r="B37">
            <v>71813.45</v>
          </cell>
        </row>
        <row r="38">
          <cell r="A38" t="str">
            <v>Combustible Primario 242-04</v>
          </cell>
          <cell r="B38">
            <v>71813.45</v>
          </cell>
        </row>
        <row r="39">
          <cell r="A39" t="str">
            <v>Combustible Primario 242-05</v>
          </cell>
          <cell r="B39">
            <v>71813.45</v>
          </cell>
        </row>
        <row r="40">
          <cell r="A40" t="str">
            <v>Cuchilla ref.7T6936 CAT-D7H</v>
          </cell>
          <cell r="B40">
            <v>759924.12</v>
          </cell>
        </row>
        <row r="41">
          <cell r="A41" t="str">
            <v>Cuchilla ref: 6Y5540</v>
          </cell>
          <cell r="B41">
            <v>890194.44</v>
          </cell>
        </row>
        <row r="42">
          <cell r="A42" t="str">
            <v>Cuchilla ref:1U0593 cargador 966D</v>
          </cell>
          <cell r="B42">
            <v>1497457.9</v>
          </cell>
        </row>
        <row r="43">
          <cell r="A43" t="str">
            <v>Cuchilla ref:1U0593 cargador 966E</v>
          </cell>
          <cell r="B43">
            <v>1497457.9</v>
          </cell>
        </row>
        <row r="44">
          <cell r="A44" t="str">
            <v>Cuchilla ref:1U0601 cargador 950B</v>
          </cell>
          <cell r="B44">
            <v>1376570.8</v>
          </cell>
        </row>
        <row r="45">
          <cell r="A45" t="str">
            <v>Cuchilla ref:1U2406 cargador 966C</v>
          </cell>
          <cell r="B45">
            <v>1399102.7</v>
          </cell>
        </row>
        <row r="46">
          <cell r="A46" t="str">
            <v>Cuchilla ref:4T2921 CAT-D7G</v>
          </cell>
          <cell r="B46">
            <v>626144.80000000005</v>
          </cell>
        </row>
        <row r="47">
          <cell r="A47" t="str">
            <v>Cuchilla ref:4T2922 CAT-D7G</v>
          </cell>
          <cell r="B47">
            <v>466085.68</v>
          </cell>
        </row>
        <row r="48">
          <cell r="A48" t="str">
            <v>Cuchilla ref:4T5318 CAT-D6D</v>
          </cell>
          <cell r="B48">
            <v>537672.76</v>
          </cell>
        </row>
        <row r="49">
          <cell r="A49" t="str">
            <v>Cuchilla ref:4T5318 CAT-D7H</v>
          </cell>
          <cell r="B49">
            <v>537672.76</v>
          </cell>
        </row>
        <row r="50">
          <cell r="A50" t="str">
            <v>Cuchilla ref:4T6381</v>
          </cell>
          <cell r="B50">
            <v>1453136.6</v>
          </cell>
        </row>
        <row r="51">
          <cell r="A51" t="str">
            <v>Cuchilla ref:5D9553</v>
          </cell>
          <cell r="B51">
            <v>397650.32</v>
          </cell>
        </row>
        <row r="52">
          <cell r="A52" t="str">
            <v>Cuchilla ref:5D9553 motoniveladora 120G</v>
          </cell>
          <cell r="B52">
            <v>397650.32</v>
          </cell>
        </row>
        <row r="53">
          <cell r="A53" t="str">
            <v>Cuchilla ref:7t6936 CAT-D6D</v>
          </cell>
          <cell r="B53">
            <v>759924.12</v>
          </cell>
        </row>
        <row r="54">
          <cell r="A54" t="str">
            <v>Cuchilla ref:9R7621 retrocargador 428B</v>
          </cell>
          <cell r="B54">
            <v>108311.38</v>
          </cell>
        </row>
        <row r="55">
          <cell r="A55" t="str">
            <v>Cuchilla ref:9R7621 retrocargador 436B</v>
          </cell>
          <cell r="B55">
            <v>98996.72</v>
          </cell>
        </row>
        <row r="56">
          <cell r="A56" t="str">
            <v>Cuchilla ref:9R7622 retrocargador 428B</v>
          </cell>
          <cell r="B56">
            <v>98996.72</v>
          </cell>
        </row>
        <row r="57">
          <cell r="A57" t="str">
            <v>Cuchilla ref:9R7622 retrocargador 436B</v>
          </cell>
          <cell r="B57">
            <v>885434.96</v>
          </cell>
        </row>
        <row r="58">
          <cell r="A58" t="str">
            <v>Elementos de desgaste (CEPILLO)</v>
          </cell>
          <cell r="B58">
            <v>1572000</v>
          </cell>
        </row>
        <row r="59">
          <cell r="A59" t="str">
            <v>Elementos de desgaste (punta) (031)05-06</v>
          </cell>
          <cell r="B59">
            <v>1160000</v>
          </cell>
        </row>
        <row r="60">
          <cell r="A60" t="str">
            <v>Elementos de desgaste (punta) 031-01</v>
          </cell>
          <cell r="B60">
            <v>3479999.9999999995</v>
          </cell>
        </row>
        <row r="61">
          <cell r="A61" t="str">
            <v>Elementos de desgaste (punta) 031-04</v>
          </cell>
          <cell r="B61">
            <v>5336000</v>
          </cell>
        </row>
        <row r="62">
          <cell r="A62" t="str">
            <v>Escalificadores ref:1957218 motoniveladora 120G</v>
          </cell>
          <cell r="B62">
            <v>400147.8</v>
          </cell>
        </row>
        <row r="63">
          <cell r="A63" t="str">
            <v>Escarificador ref:1957219</v>
          </cell>
          <cell r="B63">
            <v>306323.52</v>
          </cell>
        </row>
        <row r="64">
          <cell r="A64" t="str">
            <v>Filtro  combustible final CAT-D7H ref:1R0750</v>
          </cell>
          <cell r="B64">
            <v>46154.080000000002</v>
          </cell>
        </row>
        <row r="65">
          <cell r="A65" t="str">
            <v>Filtro agua compac PT125R ref:59674044</v>
          </cell>
          <cell r="B65">
            <v>34289.599999999999</v>
          </cell>
        </row>
        <row r="66">
          <cell r="A66" t="str">
            <v>Filtro agua irrigador de asfalto ref:W-475</v>
          </cell>
          <cell r="B66">
            <v>4347.68</v>
          </cell>
        </row>
        <row r="67">
          <cell r="A67" t="str">
            <v>Filtro agua volqueta ref:W-475</v>
          </cell>
          <cell r="B67">
            <v>15999.88</v>
          </cell>
        </row>
        <row r="68">
          <cell r="A68" t="str">
            <v>Filtro aire compac Pt125R ref:36876423</v>
          </cell>
          <cell r="B68">
            <v>94127.039999999994</v>
          </cell>
        </row>
        <row r="69">
          <cell r="A69" t="str">
            <v>Filtro aire prim Bobcat 751 ref:6598492</v>
          </cell>
          <cell r="B69">
            <v>82448.160000000003</v>
          </cell>
        </row>
        <row r="70">
          <cell r="A70" t="str">
            <v>Filtro aire prim com.vib.SD77 ref:59825562</v>
          </cell>
          <cell r="B70">
            <v>131834</v>
          </cell>
        </row>
        <row r="71">
          <cell r="A71" t="str">
            <v>Filtro aire prim compac.vib.auto CS433B ref0773968</v>
          </cell>
          <cell r="B71">
            <v>86439.72</v>
          </cell>
        </row>
        <row r="72">
          <cell r="A72" t="str">
            <v>Filtro aire prim irrigador de asfalto ref:A2-595</v>
          </cell>
          <cell r="B72">
            <v>104999.72</v>
          </cell>
        </row>
        <row r="73">
          <cell r="A73" t="str">
            <v>Filtro aire prim motoniveladora 120G ref.7W5389</v>
          </cell>
          <cell r="B73">
            <v>165774.44</v>
          </cell>
        </row>
        <row r="74">
          <cell r="A74" t="str">
            <v>Filtro aire prim perfiladora Pr450 8T ref:P182049</v>
          </cell>
          <cell r="B74">
            <v>355798.68</v>
          </cell>
        </row>
        <row r="75">
          <cell r="A75" t="str">
            <v>Filtro aire prim retroexcavadora 330 ref:7Y1322</v>
          </cell>
          <cell r="B75">
            <v>230858.56</v>
          </cell>
        </row>
        <row r="76">
          <cell r="A76" t="str">
            <v>Filtro Aire Primario (030)-08-09-10</v>
          </cell>
          <cell r="B76">
            <v>176320</v>
          </cell>
        </row>
        <row r="77">
          <cell r="A77" t="str">
            <v>Filtro Aire Primario (030-07)</v>
          </cell>
          <cell r="B77">
            <v>176320</v>
          </cell>
        </row>
        <row r="78">
          <cell r="A78" t="str">
            <v>Filtro Aire Primario 033-01</v>
          </cell>
          <cell r="B78">
            <v>176320</v>
          </cell>
        </row>
        <row r="79">
          <cell r="A79" t="str">
            <v>Filtro Aire Primario 033-02</v>
          </cell>
          <cell r="B79">
            <v>176320</v>
          </cell>
        </row>
        <row r="80">
          <cell r="A80" t="str">
            <v>Filtro Aire Primario 120-03</v>
          </cell>
          <cell r="B80">
            <v>190454.6</v>
          </cell>
        </row>
        <row r="81">
          <cell r="A81" t="str">
            <v>Filtro aire primario 12G ref:7W5389</v>
          </cell>
          <cell r="B81">
            <v>165774.44</v>
          </cell>
        </row>
        <row r="82">
          <cell r="A82" t="str">
            <v>Filtro aire primario cargador 950B ref:7W5317</v>
          </cell>
          <cell r="B82">
            <v>175172.76</v>
          </cell>
        </row>
        <row r="83">
          <cell r="A83" t="str">
            <v>Filtro aire primario cargador 966C ref:7W5317</v>
          </cell>
          <cell r="B83">
            <v>175172.76</v>
          </cell>
        </row>
        <row r="84">
          <cell r="A84" t="str">
            <v>Filtro aire primario cargador 966D ref:7W5317</v>
          </cell>
          <cell r="B84">
            <v>175172.76</v>
          </cell>
        </row>
        <row r="85">
          <cell r="A85" t="str">
            <v>Filtro aire primario cargador 966E ref:7W5317</v>
          </cell>
          <cell r="B85">
            <v>175172.76</v>
          </cell>
        </row>
        <row r="86">
          <cell r="A86" t="str">
            <v>Filtro aire primario carro manten NPR ref:PA2712</v>
          </cell>
          <cell r="B86">
            <v>28000.080000000002</v>
          </cell>
        </row>
        <row r="87">
          <cell r="A87" t="str">
            <v>Filtro aire primario CAT-D6D ref.7W5495</v>
          </cell>
          <cell r="B87">
            <v>228441.17</v>
          </cell>
        </row>
        <row r="88">
          <cell r="A88" t="str">
            <v>Filtro aire primario CAT-D7G ref:7W5317</v>
          </cell>
          <cell r="B88">
            <v>175172.76</v>
          </cell>
        </row>
        <row r="89">
          <cell r="A89" t="str">
            <v>Filtro aire primario CAT-D7H ref:;7W5317</v>
          </cell>
          <cell r="B89">
            <v>175172.76</v>
          </cell>
        </row>
        <row r="90">
          <cell r="A90" t="str">
            <v>Filtro aire primario com.vib.SD-1000D ref:35318252</v>
          </cell>
          <cell r="B90">
            <v>131316.64000000001</v>
          </cell>
        </row>
        <row r="91">
          <cell r="A91" t="str">
            <v>Filtro aire primario compac. DD65 ref:59144170</v>
          </cell>
          <cell r="B91">
            <v>90455.64</v>
          </cell>
        </row>
        <row r="92">
          <cell r="A92" t="str">
            <v>Filtro aire primario D8N ref:1P7360</v>
          </cell>
          <cell r="B92">
            <v>151940.28</v>
          </cell>
        </row>
        <row r="93">
          <cell r="A93" t="str">
            <v>Filtro aire primario Finisher ref:254K</v>
          </cell>
          <cell r="B93">
            <v>42000.12</v>
          </cell>
        </row>
        <row r="94">
          <cell r="A94" t="str">
            <v>Filtro aire primario perfiladora procut 1000R</v>
          </cell>
          <cell r="B94">
            <v>457434.03</v>
          </cell>
        </row>
        <row r="95">
          <cell r="A95" t="str">
            <v>Filtro aire primario recuperadora RM350 ref:6I2505</v>
          </cell>
          <cell r="B95">
            <v>312986.56</v>
          </cell>
        </row>
        <row r="96">
          <cell r="A96" t="str">
            <v>Filtro aire primario retrocargador 428B ref:8N5504</v>
          </cell>
          <cell r="B96">
            <v>157427.07999999999</v>
          </cell>
        </row>
        <row r="97">
          <cell r="A97" t="str">
            <v>Filtro aire primario retrocargador 436B ref:8N5504</v>
          </cell>
          <cell r="B97">
            <v>157427.07999999999</v>
          </cell>
        </row>
        <row r="98">
          <cell r="A98" t="str">
            <v>Filtro aire primario retroexcavadora 320 ref7Y0404</v>
          </cell>
          <cell r="B98">
            <v>285085.08</v>
          </cell>
        </row>
        <row r="99">
          <cell r="A99" t="str">
            <v>Filtro aire primario retroexcavadora 345BL ref7Y0404</v>
          </cell>
          <cell r="B99">
            <v>285085.08</v>
          </cell>
        </row>
        <row r="100">
          <cell r="A100" t="str">
            <v>Filtro aire primario tanden DD-22 ref:59341560</v>
          </cell>
          <cell r="B100">
            <v>162168</v>
          </cell>
        </row>
        <row r="101">
          <cell r="A101" t="str">
            <v>Filtro aire primario tractor agricola ref:AR796</v>
          </cell>
          <cell r="B101">
            <v>127042.04</v>
          </cell>
        </row>
        <row r="102">
          <cell r="A102" t="str">
            <v>Filtro aire primario Volqueta ref:A2 595</v>
          </cell>
          <cell r="B102">
            <v>104999.72</v>
          </cell>
        </row>
        <row r="103">
          <cell r="A103" t="str">
            <v>Filtro aire primbobcat 873 ref:6666375</v>
          </cell>
          <cell r="B103">
            <v>106286.16</v>
          </cell>
        </row>
        <row r="104">
          <cell r="A104" t="str">
            <v>Filtro aire sec Bobcat 751 ref:6598462</v>
          </cell>
          <cell r="B104">
            <v>80795.16</v>
          </cell>
        </row>
        <row r="105">
          <cell r="A105" t="str">
            <v>Filtro aire sec bobcat 873 ref:6666376</v>
          </cell>
          <cell r="B105">
            <v>84417.84</v>
          </cell>
        </row>
        <row r="106">
          <cell r="A106" t="str">
            <v>Filtro aire sec com.vib. SD77 ref:59825554</v>
          </cell>
          <cell r="B106">
            <v>94743</v>
          </cell>
        </row>
        <row r="107">
          <cell r="A107" t="str">
            <v>Filtro aire sec com.vib.SD-1000D ref:35328442</v>
          </cell>
          <cell r="B107">
            <v>118184.28</v>
          </cell>
        </row>
        <row r="108">
          <cell r="A108" t="str">
            <v>Filtro aire sec irrigador de asfalto ref:A2-595</v>
          </cell>
          <cell r="B108">
            <v>104999.72</v>
          </cell>
        </row>
        <row r="109">
          <cell r="A109" t="str">
            <v>Filtro aire sec motoniveladora 120G ref:2S1285</v>
          </cell>
          <cell r="B109">
            <v>164490.32</v>
          </cell>
        </row>
        <row r="110">
          <cell r="A110" t="str">
            <v>Filtro aire sec perfiladora PR450 ref:P182049</v>
          </cell>
          <cell r="B110">
            <v>355798.68</v>
          </cell>
        </row>
        <row r="111">
          <cell r="A111" t="str">
            <v>Filtro aire sec recuperadora RM350 ref:6I2506</v>
          </cell>
          <cell r="B111">
            <v>286253.2</v>
          </cell>
        </row>
        <row r="112">
          <cell r="A112" t="str">
            <v>Filtro aire sec retrocargador 428B ref:4W6691</v>
          </cell>
          <cell r="B112">
            <v>142776.28</v>
          </cell>
        </row>
        <row r="113">
          <cell r="A113" t="str">
            <v>Filtro aire sec retrocargador 436B ref:4W6691</v>
          </cell>
          <cell r="B113">
            <v>142776.28</v>
          </cell>
        </row>
        <row r="114">
          <cell r="A114" t="str">
            <v>Filtro aire sec retroexcavadora 320 ref:5I5208</v>
          </cell>
          <cell r="B114">
            <v>142425.96</v>
          </cell>
        </row>
        <row r="115">
          <cell r="A115" t="str">
            <v>Filtro aire sec retroexcavadora 330 ref:7Y1323</v>
          </cell>
          <cell r="B115">
            <v>379063.64</v>
          </cell>
        </row>
        <row r="116">
          <cell r="A116" t="str">
            <v>Filtro aire sec retroexcavadora 345BL ref:5I5208</v>
          </cell>
          <cell r="B116">
            <v>142425.96</v>
          </cell>
        </row>
        <row r="117">
          <cell r="A117" t="str">
            <v>Filtro Aire Secundario (030)-08-09-10</v>
          </cell>
          <cell r="B117">
            <v>176320</v>
          </cell>
        </row>
        <row r="118">
          <cell r="A118" t="str">
            <v>Filtro Aire Secundario (030-07)</v>
          </cell>
          <cell r="B118">
            <v>176320</v>
          </cell>
        </row>
        <row r="119">
          <cell r="A119" t="str">
            <v>Filtro Aire Secundario 033-01</v>
          </cell>
          <cell r="B119">
            <v>176320</v>
          </cell>
        </row>
        <row r="120">
          <cell r="A120" t="str">
            <v>Filtro Aire Secundario 033-02</v>
          </cell>
          <cell r="B120">
            <v>176320</v>
          </cell>
        </row>
        <row r="121">
          <cell r="A121" t="str">
            <v>Filtro Aire Secundario 120-03</v>
          </cell>
          <cell r="B121">
            <v>195390.4</v>
          </cell>
        </row>
        <row r="122">
          <cell r="A122" t="str">
            <v>Filtro aire secundario 12G ref:2S1285</v>
          </cell>
          <cell r="B122">
            <v>164490.32</v>
          </cell>
        </row>
        <row r="123">
          <cell r="A123" t="str">
            <v>Filtro aire secundario caompac. DD65 ref:59144188</v>
          </cell>
          <cell r="B123">
            <v>67856.52</v>
          </cell>
        </row>
        <row r="124">
          <cell r="A124" t="str">
            <v>Filtro aire secundario cargador 950B ref:9S9972</v>
          </cell>
          <cell r="B124">
            <v>178149.32</v>
          </cell>
        </row>
        <row r="125">
          <cell r="A125" t="str">
            <v>Filtro aire secundario cargador 966C ref:2S1286</v>
          </cell>
          <cell r="B125">
            <v>184978.24</v>
          </cell>
        </row>
        <row r="126">
          <cell r="A126" t="str">
            <v>Filtro aire secundario cargador 966D ref:9S9972</v>
          </cell>
          <cell r="B126">
            <v>178149.32</v>
          </cell>
        </row>
        <row r="127">
          <cell r="A127" t="str">
            <v>Filtro aire secundario cargador 966E ref:9S9972</v>
          </cell>
          <cell r="B127">
            <v>178149.32</v>
          </cell>
        </row>
        <row r="128">
          <cell r="A128" t="str">
            <v>Filtro aire secundario CAT-D6D ref:1P7360</v>
          </cell>
          <cell r="B128">
            <v>228441.17</v>
          </cell>
        </row>
        <row r="129">
          <cell r="A129" t="str">
            <v>Filtro aire secundario CAT-D7G ref.9S9972</v>
          </cell>
          <cell r="B129">
            <v>178149.32</v>
          </cell>
        </row>
        <row r="130">
          <cell r="A130" t="str">
            <v>Filtro aire secundario CAT-D7H ref:9S9972</v>
          </cell>
          <cell r="B130">
            <v>178149.32</v>
          </cell>
        </row>
        <row r="131">
          <cell r="A131" t="str">
            <v>Filtro aire secundario compac. Cs 433B ref:0773968</v>
          </cell>
          <cell r="B131">
            <v>86439.72</v>
          </cell>
        </row>
        <row r="132">
          <cell r="A132" t="str">
            <v>Filtro aire secundario D8N ref:7W5495</v>
          </cell>
          <cell r="B132">
            <v>196827.64</v>
          </cell>
        </row>
        <row r="133">
          <cell r="A133" t="str">
            <v>Filtro aire secundario Finisher ref.254K</v>
          </cell>
          <cell r="B133">
            <v>42000.12</v>
          </cell>
        </row>
        <row r="134">
          <cell r="A134" t="str">
            <v>Filtro aire secundario perfiladora procut 1000R</v>
          </cell>
          <cell r="B134">
            <v>243552.25</v>
          </cell>
        </row>
        <row r="135">
          <cell r="A135" t="str">
            <v>Filtro aire secundario tractor agricola ref:AL671</v>
          </cell>
          <cell r="B135">
            <v>82959.72</v>
          </cell>
        </row>
        <row r="136">
          <cell r="A136" t="str">
            <v>Filtro aire secundario Volqueta ref:A2 595</v>
          </cell>
          <cell r="B136">
            <v>104999.72</v>
          </cell>
        </row>
        <row r="137">
          <cell r="A137" t="str">
            <v>Filtro comb compac PT125R ref:35308048</v>
          </cell>
          <cell r="B137">
            <v>72556.84</v>
          </cell>
        </row>
        <row r="138">
          <cell r="A138" t="str">
            <v>Filtro comble com.vib.SD77  ref35374677</v>
          </cell>
          <cell r="B138">
            <v>48071.56</v>
          </cell>
        </row>
        <row r="139">
          <cell r="A139" t="str">
            <v>Filtro comble final com.vib.SD-1000D ref:59728196</v>
          </cell>
          <cell r="B139">
            <v>47774.6</v>
          </cell>
        </row>
        <row r="140">
          <cell r="A140" t="str">
            <v>Filtro comble final irrigador de asfalto ref:BF877</v>
          </cell>
          <cell r="B140">
            <v>14999.96</v>
          </cell>
        </row>
        <row r="141">
          <cell r="A141" t="str">
            <v>Filtro comble final perfiladora PR-450 ref:1R0749</v>
          </cell>
          <cell r="B141">
            <v>67331.039999999994</v>
          </cell>
        </row>
        <row r="142">
          <cell r="A142" t="str">
            <v>Filtro comble final recuperadora RM350 ref:1R0749</v>
          </cell>
          <cell r="B142">
            <v>67331.039999999994</v>
          </cell>
        </row>
        <row r="143">
          <cell r="A143" t="str">
            <v>Filtro comble final retrocargador 428B ref:159610</v>
          </cell>
          <cell r="B143">
            <v>94021.48</v>
          </cell>
        </row>
        <row r="144">
          <cell r="A144" t="str">
            <v>Filtro comble final retroexcavador 330 ref:1R0750</v>
          </cell>
          <cell r="B144">
            <v>46154.080000000002</v>
          </cell>
        </row>
        <row r="145">
          <cell r="A145" t="str">
            <v>Filtro comble prim irrigador de asfalto ref:BF 876</v>
          </cell>
          <cell r="B145">
            <v>14999.96</v>
          </cell>
        </row>
        <row r="146">
          <cell r="A146" t="str">
            <v>Filtro comble prim tractor agricola ref:AL679</v>
          </cell>
          <cell r="B146">
            <v>15000</v>
          </cell>
        </row>
        <row r="147">
          <cell r="A147" t="str">
            <v>Filtro comble primario compac DD65 ref:54477153</v>
          </cell>
          <cell r="B147">
            <v>36205.919999999998</v>
          </cell>
        </row>
        <row r="148">
          <cell r="A148" t="str">
            <v>Filtro comble primario Hyster C-530A ref:PM228</v>
          </cell>
          <cell r="B148">
            <v>4999.6000000000004</v>
          </cell>
        </row>
        <row r="149">
          <cell r="A149" t="str">
            <v>Filtro comble sec compac.  DD65 ref:36855493</v>
          </cell>
          <cell r="B149">
            <v>41412</v>
          </cell>
        </row>
        <row r="150">
          <cell r="A150" t="str">
            <v>Filtro comble separadores agua Finisher ref:8N9803</v>
          </cell>
          <cell r="B150">
            <v>79552.800000000003</v>
          </cell>
        </row>
        <row r="151">
          <cell r="A151" t="str">
            <v>Filtro combustible Final (030)-08-09-10</v>
          </cell>
          <cell r="B151">
            <v>71813.45</v>
          </cell>
        </row>
        <row r="152">
          <cell r="A152" t="str">
            <v>Filtro combustible Final (030-07)</v>
          </cell>
          <cell r="B152">
            <v>71813.45</v>
          </cell>
        </row>
        <row r="153">
          <cell r="A153" t="str">
            <v>Filtro combustible Final 033-01</v>
          </cell>
          <cell r="B153">
            <v>71813.45</v>
          </cell>
        </row>
        <row r="154">
          <cell r="A154" t="str">
            <v>Filtro combustible Final 033-02</v>
          </cell>
          <cell r="B154">
            <v>71813.45</v>
          </cell>
        </row>
        <row r="155">
          <cell r="A155" t="str">
            <v>Filtro Combustible Final 120-03</v>
          </cell>
          <cell r="B155">
            <v>48751.32</v>
          </cell>
        </row>
        <row r="156">
          <cell r="A156" t="str">
            <v>Filtro combustible final 12G ref:1R0750</v>
          </cell>
          <cell r="B156">
            <v>46154.080000000002</v>
          </cell>
        </row>
        <row r="157">
          <cell r="A157" t="str">
            <v>Filtro Combustible Final 232-04</v>
          </cell>
          <cell r="B157">
            <v>36748.800000000003</v>
          </cell>
        </row>
        <row r="158">
          <cell r="A158" t="str">
            <v>Filtro combustible final cargador 950B ref:1R0750</v>
          </cell>
          <cell r="B158">
            <v>46154.080000000002</v>
          </cell>
        </row>
        <row r="159">
          <cell r="A159" t="str">
            <v>Filtro combustible final cargador 966C ref:1R0750</v>
          </cell>
          <cell r="B159">
            <v>46154.080000000002</v>
          </cell>
        </row>
        <row r="160">
          <cell r="A160" t="str">
            <v>Filtro combustible final cargador 966D ref:1R0750</v>
          </cell>
          <cell r="B160">
            <v>46154.080000000002</v>
          </cell>
        </row>
        <row r="161">
          <cell r="A161" t="str">
            <v>Filtro combustible final cargador 966E ref:1R0750</v>
          </cell>
          <cell r="B161">
            <v>46154.080000000002</v>
          </cell>
        </row>
        <row r="162">
          <cell r="A162" t="str">
            <v>Filtro combustible final carro mto C-70 ref:PM228</v>
          </cell>
          <cell r="B162">
            <v>4999.6000000000004</v>
          </cell>
        </row>
        <row r="163">
          <cell r="A163" t="str">
            <v>Filtro combustible final carro mto NPR ref:A-4052</v>
          </cell>
          <cell r="B163">
            <v>12760</v>
          </cell>
        </row>
        <row r="164">
          <cell r="A164" t="str">
            <v>Filtro combustible final CAT-D6D ref:1R0750</v>
          </cell>
          <cell r="B164">
            <v>53538.73</v>
          </cell>
        </row>
        <row r="165">
          <cell r="A165" t="str">
            <v>Filtro combustible final CAT-D7G ref.1R0750</v>
          </cell>
          <cell r="B165">
            <v>46154.080000000002</v>
          </cell>
        </row>
        <row r="166">
          <cell r="A166" t="str">
            <v>Filtro combustible final com CS433B ref:0676987</v>
          </cell>
          <cell r="B166">
            <v>23435.48</v>
          </cell>
        </row>
        <row r="167">
          <cell r="A167" t="str">
            <v>Filtro combustible final D8N ref:1R0749</v>
          </cell>
          <cell r="B167">
            <v>67331.039999999994</v>
          </cell>
        </row>
        <row r="168">
          <cell r="A168" t="str">
            <v>Filtro combustible final Hyster C-530A ref:PM228</v>
          </cell>
          <cell r="B168">
            <v>4999.6000000000004</v>
          </cell>
        </row>
        <row r="169">
          <cell r="A169" t="str">
            <v>Filtro combustible final moto 120G ref:1R0750</v>
          </cell>
          <cell r="B169">
            <v>46154.080000000002</v>
          </cell>
        </row>
        <row r="170">
          <cell r="A170" t="str">
            <v>Filtro combustible final perfiladora procut 1000R</v>
          </cell>
          <cell r="B170">
            <v>62772.24</v>
          </cell>
        </row>
        <row r="171">
          <cell r="A171" t="str">
            <v>Filtro combustible final retro 320 ref:5I7951</v>
          </cell>
          <cell r="B171">
            <v>45634.400000000001</v>
          </cell>
        </row>
        <row r="172">
          <cell r="A172" t="str">
            <v>Filtro combustible final retro 345BL ref:5I7951</v>
          </cell>
          <cell r="B172">
            <v>45634.400000000001</v>
          </cell>
        </row>
        <row r="173">
          <cell r="A173" t="str">
            <v>Filtro combustible final retro 436B ref:1596102</v>
          </cell>
          <cell r="B173">
            <v>94021.48</v>
          </cell>
        </row>
        <row r="174">
          <cell r="A174" t="str">
            <v>Filtro combustible final tanden DD-22 ref:59765511</v>
          </cell>
          <cell r="B174">
            <v>39208</v>
          </cell>
        </row>
        <row r="175">
          <cell r="A175" t="str">
            <v>Filtro combustible final Volqueta  ref:BF 877</v>
          </cell>
          <cell r="B175">
            <v>14999.96</v>
          </cell>
        </row>
        <row r="176">
          <cell r="A176" t="str">
            <v>Filtro combustible prim Bobcat 751 ref:6667352</v>
          </cell>
          <cell r="B176">
            <v>60517.2</v>
          </cell>
        </row>
        <row r="177">
          <cell r="A177" t="str">
            <v>Filtro combustible prim bobcat 873 ref:6667352</v>
          </cell>
          <cell r="B177">
            <v>60517.2</v>
          </cell>
        </row>
        <row r="178">
          <cell r="A178" t="str">
            <v>Filtro combustible prim carro mto NPR ref:A-4051</v>
          </cell>
          <cell r="B178">
            <v>11600</v>
          </cell>
        </row>
        <row r="179">
          <cell r="A179" t="str">
            <v>Filtro combustible prim carro mtoC-70 ref:PM228</v>
          </cell>
          <cell r="B179">
            <v>4999.6000000000004</v>
          </cell>
        </row>
        <row r="180">
          <cell r="A180" t="str">
            <v>Filtro combustible Primario (030)-08-09-10</v>
          </cell>
          <cell r="B180">
            <v>71813.45</v>
          </cell>
        </row>
        <row r="181">
          <cell r="A181" t="str">
            <v>Filtro combustible Primario (030-07)</v>
          </cell>
          <cell r="B181">
            <v>71813.45</v>
          </cell>
        </row>
        <row r="182">
          <cell r="A182" t="str">
            <v>Filtro combustible Primario 033-01</v>
          </cell>
          <cell r="B182">
            <v>71813.45</v>
          </cell>
        </row>
        <row r="183">
          <cell r="A183" t="str">
            <v>Filtro combustible Primario 033-02</v>
          </cell>
          <cell r="B183">
            <v>71813.45</v>
          </cell>
        </row>
        <row r="184">
          <cell r="A184" t="str">
            <v>Filtro Combustible Primario 120-03</v>
          </cell>
          <cell r="B184">
            <v>48751.32</v>
          </cell>
        </row>
        <row r="185">
          <cell r="A185" t="str">
            <v>Filtro combustible primario 12G ref:1R0750</v>
          </cell>
          <cell r="B185">
            <v>46154.080000000002</v>
          </cell>
        </row>
        <row r="186">
          <cell r="A186" t="str">
            <v>Filtro Combustible Primario 232-04</v>
          </cell>
          <cell r="B186">
            <v>25457.360000000001</v>
          </cell>
        </row>
        <row r="187">
          <cell r="A187" t="str">
            <v>Filtro combustible primario DD-22 ref:59765511</v>
          </cell>
          <cell r="B187">
            <v>39208</v>
          </cell>
        </row>
        <row r="188">
          <cell r="A188" t="str">
            <v>Filtro combustible primario Finisher ref:BF909</v>
          </cell>
          <cell r="B188">
            <v>43999.96</v>
          </cell>
        </row>
        <row r="189">
          <cell r="A189" t="str">
            <v>Filtro combustible primario recupRM350 ref:1R0749</v>
          </cell>
          <cell r="B189">
            <v>67331.039999999994</v>
          </cell>
        </row>
        <row r="190">
          <cell r="A190" t="str">
            <v>Filtro combustible primario retro 320 ref:5I7951</v>
          </cell>
          <cell r="B190">
            <v>45634.400000000001</v>
          </cell>
        </row>
        <row r="191">
          <cell r="A191" t="str">
            <v>Filtro combustible primario retro 345BL ref:5I7951</v>
          </cell>
          <cell r="B191">
            <v>45634.400000000001</v>
          </cell>
        </row>
        <row r="192">
          <cell r="A192" t="str">
            <v>Filtro combustible primario Volqueta ref:BF 876</v>
          </cell>
          <cell r="B192">
            <v>14999.96</v>
          </cell>
        </row>
        <row r="193">
          <cell r="A193" t="str">
            <v>Filtro combustible secundario Finisher ref: BF909</v>
          </cell>
          <cell r="B193">
            <v>43999.96</v>
          </cell>
        </row>
        <row r="194">
          <cell r="A194" t="str">
            <v>Filtro de motor irrigador de asfalto ref:FC-67</v>
          </cell>
          <cell r="B194">
            <v>17999.72</v>
          </cell>
        </row>
        <row r="195">
          <cell r="A195" t="str">
            <v>Filtro desechable gas Hyster C-530A ref:GF61</v>
          </cell>
          <cell r="B195">
            <v>5800</v>
          </cell>
        </row>
        <row r="196">
          <cell r="A196" t="str">
            <v>Filtro hdco compac PT125R ref:59490664</v>
          </cell>
          <cell r="B196">
            <v>117714.48</v>
          </cell>
        </row>
        <row r="197">
          <cell r="A197" t="str">
            <v>Filtro hdco compactador PT125R ref:59303123</v>
          </cell>
          <cell r="B197">
            <v>125072.36</v>
          </cell>
        </row>
        <row r="198">
          <cell r="A198" t="str">
            <v>Filtro Hidraulico 120-03</v>
          </cell>
          <cell r="B198">
            <v>112032.8</v>
          </cell>
        </row>
        <row r="199">
          <cell r="A199" t="str">
            <v>Filtro hidráulico 12G ref:1R0719</v>
          </cell>
          <cell r="B199">
            <v>41321.519999999997</v>
          </cell>
        </row>
        <row r="200">
          <cell r="A200" t="str">
            <v>Filtro Hidraulico 232-04</v>
          </cell>
          <cell r="B200">
            <v>20309.099999999999</v>
          </cell>
        </row>
        <row r="201">
          <cell r="A201" t="str">
            <v>Filtro hidraulico Bobcat 751 ref:6630977</v>
          </cell>
          <cell r="B201">
            <v>149575.04000000001</v>
          </cell>
        </row>
        <row r="202">
          <cell r="A202" t="str">
            <v>Filtro hidraulico Bobcat 873 ref:6630977</v>
          </cell>
          <cell r="B202">
            <v>149575.04000000001</v>
          </cell>
        </row>
        <row r="203">
          <cell r="A203" t="str">
            <v>Filtro hidraulico cam.vib.auto SD-100D ref58887936</v>
          </cell>
          <cell r="B203">
            <v>192709.64</v>
          </cell>
        </row>
        <row r="204">
          <cell r="A204" t="str">
            <v>Filtro hidraulico cargador  966C ref:1R0719</v>
          </cell>
          <cell r="B204">
            <v>41321.519999999997</v>
          </cell>
        </row>
        <row r="205">
          <cell r="A205" t="str">
            <v>Filtro hidraulico cargador 950B ref:1R0719</v>
          </cell>
          <cell r="B205">
            <v>41321.519999999997</v>
          </cell>
        </row>
        <row r="206">
          <cell r="A206" t="str">
            <v>Filtro hidraulico cargador 966D ref:1R0719</v>
          </cell>
          <cell r="B206">
            <v>41321.519999999997</v>
          </cell>
        </row>
        <row r="207">
          <cell r="A207" t="str">
            <v>Filtro hidraulico cargador 966E ref:1R0719</v>
          </cell>
          <cell r="B207">
            <v>41321.519999999997</v>
          </cell>
        </row>
        <row r="208">
          <cell r="A208" t="str">
            <v>Filtro hidraulico CAT-D6D ref:1R0741</v>
          </cell>
          <cell r="B208">
            <v>53538.73</v>
          </cell>
        </row>
        <row r="209">
          <cell r="A209" t="str">
            <v>Filtro hidraulico CAT-D7G ref:1R0735</v>
          </cell>
          <cell r="B209">
            <v>103168.08</v>
          </cell>
        </row>
        <row r="210">
          <cell r="A210" t="str">
            <v>Filtro hidraulico CAT-D7H ref:1R0735</v>
          </cell>
          <cell r="B210">
            <v>103168.08</v>
          </cell>
        </row>
        <row r="211">
          <cell r="A211" t="str">
            <v>Filtro hidraulico com.vib SD77 ref:58887936</v>
          </cell>
          <cell r="B211">
            <v>173686.8</v>
          </cell>
        </row>
        <row r="212">
          <cell r="A212" t="str">
            <v>Filtro hidraulico compactador DD65 ref:59026500</v>
          </cell>
          <cell r="B212">
            <v>58805.04</v>
          </cell>
        </row>
        <row r="213">
          <cell r="A213" t="str">
            <v>Filtro hidraulico D8N ref:1R0741</v>
          </cell>
          <cell r="B213">
            <v>46154.080000000002</v>
          </cell>
        </row>
        <row r="214">
          <cell r="A214" t="str">
            <v>Filtro hidraulico Finisher ref:BT287</v>
          </cell>
          <cell r="B214">
            <v>42000.12</v>
          </cell>
        </row>
        <row r="215">
          <cell r="A215" t="str">
            <v>Filtro hidraulico motoniveladora 120G ref:1R0719</v>
          </cell>
          <cell r="B215">
            <v>41321.519999999997</v>
          </cell>
        </row>
        <row r="216">
          <cell r="A216" t="str">
            <v>Filtro hidraulico perfiladora PR-450 ref:0541719</v>
          </cell>
          <cell r="B216">
            <v>41755.360000000001</v>
          </cell>
        </row>
        <row r="217">
          <cell r="A217" t="str">
            <v>Filtro hidraulico perfiladora procut 1000R</v>
          </cell>
          <cell r="B217">
            <v>305117.49</v>
          </cell>
        </row>
        <row r="218">
          <cell r="A218" t="str">
            <v>Filtro hidraulico retrocargador 428B ref:1194740</v>
          </cell>
          <cell r="B218">
            <v>50063.28</v>
          </cell>
        </row>
        <row r="219">
          <cell r="A219" t="str">
            <v>Filtro hidraulico retrocargador 436B ref:9T0973</v>
          </cell>
          <cell r="B219">
            <v>247439.6</v>
          </cell>
        </row>
        <row r="220">
          <cell r="A220" t="str">
            <v>Filtro hidraulico retroex330 ref:0944412</v>
          </cell>
          <cell r="B220">
            <v>38226.639999999999</v>
          </cell>
        </row>
        <row r="221">
          <cell r="A221" t="str">
            <v>Filtro hidraulico retroexcavadora 320 ref.4I3948</v>
          </cell>
          <cell r="B221">
            <v>170226.52</v>
          </cell>
        </row>
        <row r="222">
          <cell r="A222" t="str">
            <v>Filtro hidraulico retroexcavadora 345BL ref.4I3948</v>
          </cell>
          <cell r="B222">
            <v>170226.52</v>
          </cell>
        </row>
        <row r="223">
          <cell r="A223" t="str">
            <v>Filtro hidraulico tanden DD-22 ref:59480673</v>
          </cell>
          <cell r="B223">
            <v>41296</v>
          </cell>
        </row>
        <row r="224">
          <cell r="A224" t="str">
            <v>Filtro hidraulico tractor agricola ref:AR756</v>
          </cell>
          <cell r="B224">
            <v>19128.400000000001</v>
          </cell>
        </row>
        <row r="225">
          <cell r="A225" t="str">
            <v>Filtro hidrco compac.vib.auto CS433B ref:1446691</v>
          </cell>
          <cell r="B225">
            <v>157521.04</v>
          </cell>
        </row>
        <row r="226">
          <cell r="A226" t="str">
            <v>Filtro linea tandem DD-22 ref:36845493</v>
          </cell>
          <cell r="B226">
            <v>562600</v>
          </cell>
        </row>
        <row r="227">
          <cell r="A227" t="str">
            <v>Filtro Motor</v>
          </cell>
          <cell r="B227">
            <v>38537</v>
          </cell>
        </row>
        <row r="228">
          <cell r="A228" t="str">
            <v>Filtro Motor (030-07)</v>
          </cell>
          <cell r="B228">
            <v>38537</v>
          </cell>
        </row>
        <row r="229">
          <cell r="A229" t="str">
            <v>Filtro Motor 033-01</v>
          </cell>
          <cell r="B229">
            <v>38537</v>
          </cell>
        </row>
        <row r="230">
          <cell r="A230" t="str">
            <v>Filtro Motor 033-02</v>
          </cell>
          <cell r="B230">
            <v>38537</v>
          </cell>
        </row>
        <row r="231">
          <cell r="A231" t="str">
            <v>Filtro Motor 120-03</v>
          </cell>
          <cell r="B231">
            <v>42796.77</v>
          </cell>
        </row>
        <row r="232">
          <cell r="A232" t="str">
            <v>Filtro motor 12G ref:1R0739</v>
          </cell>
          <cell r="B232">
            <v>38226.639999999999</v>
          </cell>
        </row>
        <row r="233">
          <cell r="A233" t="str">
            <v>Filtro Motor 232-04</v>
          </cell>
          <cell r="B233">
            <v>20037</v>
          </cell>
        </row>
        <row r="234">
          <cell r="A234" t="str">
            <v xml:space="preserve">Filtro Motor 242-01 </v>
          </cell>
          <cell r="B234">
            <v>38537</v>
          </cell>
        </row>
        <row r="235">
          <cell r="A235" t="str">
            <v>Filtro Motor 242-05</v>
          </cell>
          <cell r="B235">
            <v>38537</v>
          </cell>
        </row>
        <row r="236">
          <cell r="A236" t="str">
            <v>Filtro motor cargador 950B ref:1R0739</v>
          </cell>
          <cell r="B236">
            <v>38226.639999999999</v>
          </cell>
        </row>
        <row r="237">
          <cell r="A237" t="str">
            <v>Filtro motor cargador 966C ref:1R0739</v>
          </cell>
          <cell r="B237">
            <v>38226.639999999999</v>
          </cell>
        </row>
        <row r="238">
          <cell r="A238" t="str">
            <v>Filtro motor cargador 966D ref:1R0739</v>
          </cell>
          <cell r="B238">
            <v>38226.639999999999</v>
          </cell>
        </row>
        <row r="239">
          <cell r="A239" t="str">
            <v>Filtro motor cargador 966E ref:1R0739</v>
          </cell>
          <cell r="B239">
            <v>38226.639999999999</v>
          </cell>
        </row>
        <row r="240">
          <cell r="A240" t="str">
            <v>Filtro motor carro manten C-70 ref: FC48</v>
          </cell>
          <cell r="B240">
            <v>10000.36</v>
          </cell>
        </row>
        <row r="241">
          <cell r="A241" t="str">
            <v>Filtro motor carro mto NPR ref: A4051</v>
          </cell>
          <cell r="B241">
            <v>9500.4</v>
          </cell>
        </row>
        <row r="242">
          <cell r="A242" t="str">
            <v>Filtro motor CAT-D6D ref:1R0739</v>
          </cell>
          <cell r="B242">
            <v>44342.9</v>
          </cell>
        </row>
        <row r="243">
          <cell r="A243" t="str">
            <v>Filtro motor CAT-D7G ref.1R0739</v>
          </cell>
          <cell r="B243">
            <v>38226.639999999999</v>
          </cell>
        </row>
        <row r="244">
          <cell r="A244" t="str">
            <v>Filtro motor CAT-D7H ref:1R0739</v>
          </cell>
          <cell r="B244">
            <v>38226.639999999999</v>
          </cell>
        </row>
        <row r="245">
          <cell r="A245" t="str">
            <v>Filtro motor com.vib SD77ref:59728170</v>
          </cell>
          <cell r="B245">
            <v>29975.56</v>
          </cell>
        </row>
        <row r="246">
          <cell r="A246" t="str">
            <v>Filtro motor compac PT125R ref:35308048</v>
          </cell>
          <cell r="B246">
            <v>61799</v>
          </cell>
        </row>
        <row r="247">
          <cell r="A247" t="str">
            <v>Filtro motor compac.vib.auto CS433B ref:7W2326</v>
          </cell>
          <cell r="B247">
            <v>33832.559999999998</v>
          </cell>
        </row>
        <row r="248">
          <cell r="A248" t="str">
            <v>Filtro motor compac.vibr.auto SD-100D ref:59728170</v>
          </cell>
          <cell r="B248">
            <v>33454.400000000001</v>
          </cell>
        </row>
        <row r="249">
          <cell r="A249" t="str">
            <v>Filtro motor compactador DD65 ref:97127328</v>
          </cell>
          <cell r="B249">
            <v>56971.08</v>
          </cell>
        </row>
        <row r="250">
          <cell r="A250" t="str">
            <v>Filtro motor D8N ref: 2P4005</v>
          </cell>
          <cell r="B250">
            <v>73466.28</v>
          </cell>
        </row>
        <row r="251">
          <cell r="A251" t="str">
            <v>Filtro motor finisher ref: A26</v>
          </cell>
          <cell r="B251">
            <v>12000.2</v>
          </cell>
        </row>
        <row r="252">
          <cell r="A252" t="str">
            <v>Filtro motor Hyster C-530A ref: PER49</v>
          </cell>
          <cell r="B252">
            <v>11600</v>
          </cell>
        </row>
        <row r="253">
          <cell r="A253" t="str">
            <v>Filtro motor minicargador Bobcat 751 ref:6665603</v>
          </cell>
          <cell r="B253">
            <v>32865.120000000003</v>
          </cell>
        </row>
        <row r="254">
          <cell r="A254" t="str">
            <v>Filtro motor minicargador Bobcat 873 ref:6665603</v>
          </cell>
          <cell r="B254">
            <v>32865.120000000003</v>
          </cell>
        </row>
        <row r="255">
          <cell r="A255" t="str">
            <v>Filtro motor motoniveladora 120G ref:1R0739</v>
          </cell>
          <cell r="B255">
            <v>38226.639999999999</v>
          </cell>
        </row>
        <row r="256">
          <cell r="A256" t="str">
            <v>Filtro motor perfiladora Pr-450 ref:1R0716</v>
          </cell>
          <cell r="B256">
            <v>76289.72</v>
          </cell>
        </row>
        <row r="257">
          <cell r="A257" t="str">
            <v>Filtro motor perfiladora procut 1000R</v>
          </cell>
          <cell r="B257">
            <v>103251.92</v>
          </cell>
        </row>
        <row r="258">
          <cell r="A258" t="str">
            <v>Filtro motor recuperadora RM350 ref:1R0716</v>
          </cell>
          <cell r="B258">
            <v>76289.72</v>
          </cell>
        </row>
        <row r="259">
          <cell r="A259" t="str">
            <v>Filtro motor retrocargador 428B 1R0739 ref:7W2326</v>
          </cell>
          <cell r="B259">
            <v>33832.559999999998</v>
          </cell>
        </row>
        <row r="260">
          <cell r="A260" t="str">
            <v>Filtro motor retrocargador 436B ref:7W2326</v>
          </cell>
          <cell r="B260">
            <v>33832.559999999998</v>
          </cell>
        </row>
        <row r="261">
          <cell r="A261" t="str">
            <v>Filtro motor retroexcavadora 320 ref:1R0739</v>
          </cell>
          <cell r="B261">
            <v>38226.639999999999</v>
          </cell>
        </row>
        <row r="262">
          <cell r="A262" t="str">
            <v>Filtro motor retroexcavadora 330 ref:1R0739</v>
          </cell>
          <cell r="B262">
            <v>32954</v>
          </cell>
        </row>
        <row r="263">
          <cell r="A263" t="str">
            <v>Filtro motor retroexcavadora 345BL ref:1R0739</v>
          </cell>
          <cell r="B263">
            <v>38226.639999999999</v>
          </cell>
        </row>
        <row r="264">
          <cell r="A264" t="str">
            <v>Filtro motor tandemDD-22 ref:59489583</v>
          </cell>
          <cell r="B264">
            <v>39904</v>
          </cell>
        </row>
        <row r="265">
          <cell r="A265" t="str">
            <v>Filtro motor tractor agricola ref: T19044</v>
          </cell>
          <cell r="B265">
            <v>15447.72</v>
          </cell>
        </row>
        <row r="266">
          <cell r="A266" t="str">
            <v>Filtro motor Volqueta  ref:FC-67</v>
          </cell>
          <cell r="B266">
            <v>17999.72</v>
          </cell>
        </row>
        <row r="267">
          <cell r="A267" t="str">
            <v>Filtro succion hco compac PT125R ref:59581595</v>
          </cell>
          <cell r="B267">
            <v>102811.96</v>
          </cell>
        </row>
        <row r="268">
          <cell r="A268" t="str">
            <v>Filtro Transmisión 120-03</v>
          </cell>
          <cell r="B268">
            <v>43964</v>
          </cell>
        </row>
        <row r="269">
          <cell r="A269" t="str">
            <v>Filtro transmisión 12G ref:1R0719</v>
          </cell>
          <cell r="B269">
            <v>41321.519999999997</v>
          </cell>
        </row>
        <row r="270">
          <cell r="A270" t="str">
            <v>Filtro transmision perfiladora procut 1000R</v>
          </cell>
          <cell r="B270">
            <v>305117.49</v>
          </cell>
        </row>
        <row r="271">
          <cell r="A271" t="str">
            <v>Filtro transmision recuperadora RM350 ref:1107464</v>
          </cell>
          <cell r="B271">
            <v>282130</v>
          </cell>
        </row>
        <row r="272">
          <cell r="A272" t="str">
            <v>Filtro transmision retrocargador 436B 1ref.194749</v>
          </cell>
          <cell r="B272">
            <v>50063.28</v>
          </cell>
        </row>
        <row r="273">
          <cell r="A273" t="str">
            <v>Filtro Transmisión232-04</v>
          </cell>
          <cell r="B273">
            <v>21400</v>
          </cell>
        </row>
        <row r="274">
          <cell r="A274" t="str">
            <v>Filtros hidraulicos recuperadora RM350 ref:0541719</v>
          </cell>
          <cell r="B274">
            <v>41755.360000000001</v>
          </cell>
        </row>
        <row r="275">
          <cell r="A275" t="str">
            <v>Frenos</v>
          </cell>
          <cell r="B275">
            <v>3000000</v>
          </cell>
        </row>
        <row r="276">
          <cell r="A276" t="str">
            <v>Frenos  (250)-03-04</v>
          </cell>
          <cell r="B276">
            <v>3000000</v>
          </cell>
        </row>
        <row r="277">
          <cell r="A277" t="str">
            <v>Frenos (270)01-02-03-04-05-06</v>
          </cell>
          <cell r="B277">
            <v>3000000</v>
          </cell>
        </row>
        <row r="278">
          <cell r="A278" t="str">
            <v>Frenos de irrigador de asfalto</v>
          </cell>
          <cell r="B278">
            <v>75</v>
          </cell>
        </row>
        <row r="279">
          <cell r="A279" t="str">
            <v>Frenos Volqueta</v>
          </cell>
          <cell r="B279">
            <v>75</v>
          </cell>
        </row>
        <row r="280">
          <cell r="A280" t="str">
            <v>Gasolina</v>
          </cell>
          <cell r="B280">
            <v>6200</v>
          </cell>
        </row>
        <row r="281">
          <cell r="A281" t="str">
            <v>Grasa</v>
          </cell>
          <cell r="B281">
            <v>5500</v>
          </cell>
        </row>
        <row r="282">
          <cell r="A282" t="str">
            <v>Grasa 232-04</v>
          </cell>
          <cell r="B282">
            <v>23200</v>
          </cell>
        </row>
        <row r="283">
          <cell r="A283" t="str">
            <v>Hidraulico 232-04</v>
          </cell>
          <cell r="B283">
            <v>57638.080000000002</v>
          </cell>
        </row>
        <row r="284">
          <cell r="A284" t="str">
            <v>Impacto, abrasión, factor Z - D8N</v>
          </cell>
          <cell r="B284">
            <v>25500</v>
          </cell>
        </row>
        <row r="285">
          <cell r="A285" t="str">
            <v>Impacto,abrasio,factor z perfiladora PR-450</v>
          </cell>
          <cell r="B285">
            <v>13200</v>
          </cell>
        </row>
        <row r="286">
          <cell r="A286" t="str">
            <v>Impacto,abrasion,factor z CAT-D6D</v>
          </cell>
          <cell r="B286">
            <v>15000</v>
          </cell>
        </row>
        <row r="287">
          <cell r="A287" t="str">
            <v>Impacto,abrasion,factor z CAT-D7G</v>
          </cell>
          <cell r="B287">
            <v>18000</v>
          </cell>
        </row>
        <row r="288">
          <cell r="A288" t="str">
            <v>Impacto,abrasion,factor z CAT-D7H</v>
          </cell>
          <cell r="B288">
            <v>18000</v>
          </cell>
        </row>
        <row r="289">
          <cell r="A289" t="str">
            <v>Impacto,abrasion,factor z finisher</v>
          </cell>
          <cell r="B289">
            <v>13200</v>
          </cell>
        </row>
        <row r="290">
          <cell r="A290" t="str">
            <v>Impacto,abrasion,factor z retroexcavadora 320</v>
          </cell>
          <cell r="B290">
            <v>10200</v>
          </cell>
        </row>
        <row r="291">
          <cell r="A291" t="str">
            <v>Impacto,abrasion,factor z retroexcavadora 345BL</v>
          </cell>
          <cell r="B291">
            <v>10200</v>
          </cell>
        </row>
        <row r="292">
          <cell r="A292" t="str">
            <v>Llantas</v>
          </cell>
          <cell r="B292">
            <v>400000</v>
          </cell>
        </row>
        <row r="293">
          <cell r="A293" t="str">
            <v>Llantas (030-07)</v>
          </cell>
          <cell r="B293">
            <v>400000</v>
          </cell>
        </row>
        <row r="294">
          <cell r="A294" t="str">
            <v>Llantas (250)-03-04</v>
          </cell>
          <cell r="B294">
            <v>7739993.2799999993</v>
          </cell>
        </row>
        <row r="295">
          <cell r="A295" t="str">
            <v>Llantas (270)01-02-03-04-05-06</v>
          </cell>
          <cell r="B295">
            <v>7739993.2799999993</v>
          </cell>
        </row>
        <row r="296">
          <cell r="A296" t="str">
            <v>Llantas 1100*20</v>
          </cell>
          <cell r="B296">
            <v>7739993.2799999993</v>
          </cell>
        </row>
        <row r="297">
          <cell r="A297" t="str">
            <v>Llantas 242-01</v>
          </cell>
          <cell r="B297">
            <v>400000</v>
          </cell>
        </row>
        <row r="298">
          <cell r="A298" t="str">
            <v>Llantas 242-05</v>
          </cell>
          <cell r="B298">
            <v>400000</v>
          </cell>
        </row>
        <row r="299">
          <cell r="A299" t="str">
            <v>Llantas cargador 950B ref:23.5*25</v>
          </cell>
          <cell r="B299">
            <v>5525776</v>
          </cell>
        </row>
        <row r="300">
          <cell r="A300" t="str">
            <v>Llantas cargador 966C ref:23.5*25</v>
          </cell>
          <cell r="B300">
            <v>5525776</v>
          </cell>
        </row>
        <row r="301">
          <cell r="A301" t="str">
            <v>Llantas cargador 966D ref:26.5*25</v>
          </cell>
          <cell r="B301">
            <v>9409920</v>
          </cell>
        </row>
        <row r="302">
          <cell r="A302" t="str">
            <v>LLantas cargador 966Eref:26.5*25</v>
          </cell>
          <cell r="B302">
            <v>9409920</v>
          </cell>
        </row>
        <row r="303">
          <cell r="A303" t="str">
            <v>Llantas carro mantenim C-70 750*16</v>
          </cell>
          <cell r="B303">
            <v>580000</v>
          </cell>
        </row>
        <row r="304">
          <cell r="A304" t="str">
            <v>LLantas com.vib.Dinapac CA15 ref:1400*24</v>
          </cell>
          <cell r="B304">
            <v>1781644</v>
          </cell>
        </row>
        <row r="305">
          <cell r="A305" t="str">
            <v>LLantas com.vibr-auto ingersoll rand ref:750*16</v>
          </cell>
          <cell r="B305">
            <v>4293160</v>
          </cell>
        </row>
        <row r="306">
          <cell r="A306" t="str">
            <v>Llantas compactador Hyster C-530A ref:750*16</v>
          </cell>
          <cell r="B306">
            <v>754000</v>
          </cell>
        </row>
        <row r="307">
          <cell r="A307" t="str">
            <v>Llantas copac.vib.auto Cs433B ref:14.9*24</v>
          </cell>
          <cell r="B307">
            <v>2441800</v>
          </cell>
        </row>
        <row r="308">
          <cell r="A308" t="str">
            <v>Llantas finisher 1800*25</v>
          </cell>
          <cell r="B308">
            <v>8352000</v>
          </cell>
        </row>
        <row r="309">
          <cell r="A309" t="str">
            <v>Llantas minicargador Bobcat 751 ref:10*16.5</v>
          </cell>
          <cell r="B309">
            <v>677400</v>
          </cell>
        </row>
        <row r="310">
          <cell r="A310" t="str">
            <v>LLantas minicargador Bobcat 873 ref:12*16.5</v>
          </cell>
          <cell r="B310">
            <v>871160</v>
          </cell>
        </row>
        <row r="311">
          <cell r="A311" t="str">
            <v>LLantas motoniveladora 120G ref:1300*24</v>
          </cell>
          <cell r="B311">
            <v>2709760</v>
          </cell>
        </row>
        <row r="312">
          <cell r="A312" t="str">
            <v>Llantas motoniveladora 12G ref:1400*24</v>
          </cell>
          <cell r="B312">
            <v>1781644</v>
          </cell>
        </row>
        <row r="313">
          <cell r="A313" t="str">
            <v>Llantas perfiladora procut 1000R ref:90513862</v>
          </cell>
          <cell r="B313">
            <v>2558728</v>
          </cell>
        </row>
        <row r="314">
          <cell r="A314" t="str">
            <v>Llantas recuperadora Rm350 15.5*25</v>
          </cell>
          <cell r="B314">
            <v>1977800</v>
          </cell>
        </row>
        <row r="315">
          <cell r="A315" t="str">
            <v>Llantas recuperadora RM350 23.5*25</v>
          </cell>
          <cell r="B315">
            <v>5525776</v>
          </cell>
        </row>
        <row r="316">
          <cell r="A316" t="str">
            <v>LLantas ref:1100*20 irrigador de asfalto</v>
          </cell>
          <cell r="B316">
            <v>800000</v>
          </cell>
        </row>
        <row r="317">
          <cell r="A317" t="str">
            <v>Llantas retrocargador 428B ref:12.5*18</v>
          </cell>
          <cell r="B317">
            <v>1318920</v>
          </cell>
        </row>
        <row r="318">
          <cell r="A318" t="str">
            <v>Llantas retrocargador 428B ref:19.5*24</v>
          </cell>
          <cell r="B318">
            <v>2460360</v>
          </cell>
        </row>
        <row r="319">
          <cell r="A319" t="str">
            <v>LLantas retrocargador 436B ref:1100*16</v>
          </cell>
          <cell r="B319">
            <v>600880</v>
          </cell>
        </row>
        <row r="320">
          <cell r="A320" t="str">
            <v>Llantas retrocargador 436B ref:19.5*24</v>
          </cell>
          <cell r="B320">
            <v>2460360</v>
          </cell>
        </row>
        <row r="321">
          <cell r="A321" t="str">
            <v>Llantas solidas de pavim finisher</v>
          </cell>
          <cell r="B321">
            <v>2588728</v>
          </cell>
        </row>
        <row r="322">
          <cell r="A322" t="str">
            <v>Llantas tractor agricola 13.6*38</v>
          </cell>
          <cell r="B322">
            <v>1405600</v>
          </cell>
        </row>
        <row r="323">
          <cell r="A323" t="str">
            <v>LLantas tractor agricola ref:1100*16</v>
          </cell>
          <cell r="B323">
            <v>601000</v>
          </cell>
        </row>
        <row r="324">
          <cell r="A324" t="str">
            <v>LLantas Volqueta ref:1100*20</v>
          </cell>
          <cell r="B324">
            <v>800000</v>
          </cell>
        </row>
        <row r="325">
          <cell r="A325" t="str">
            <v>Mando Final</v>
          </cell>
          <cell r="B325">
            <v>20037</v>
          </cell>
        </row>
        <row r="326">
          <cell r="A326" t="str">
            <v>Mano de obra</v>
          </cell>
          <cell r="B326">
            <v>5000000</v>
          </cell>
        </row>
        <row r="327">
          <cell r="A327" t="str">
            <v>Mano de obra  (250)-03-04</v>
          </cell>
          <cell r="B327">
            <v>5000000</v>
          </cell>
        </row>
        <row r="328">
          <cell r="A328" t="str">
            <v>Mano de obra (270)01-02-03-04-05-06</v>
          </cell>
          <cell r="B328">
            <v>5000000</v>
          </cell>
        </row>
        <row r="329">
          <cell r="A329" t="str">
            <v>Mano de obra 232-04</v>
          </cell>
          <cell r="B329">
            <v>2000000</v>
          </cell>
        </row>
        <row r="330">
          <cell r="A330" t="str">
            <v>Motor (030)-08-09</v>
          </cell>
          <cell r="B330">
            <v>38537</v>
          </cell>
        </row>
        <row r="331">
          <cell r="A331" t="str">
            <v>Motor 242-04</v>
          </cell>
          <cell r="B331">
            <v>38537</v>
          </cell>
        </row>
        <row r="332">
          <cell r="A332" t="str">
            <v>Multiproposito</v>
          </cell>
          <cell r="B332">
            <v>6380</v>
          </cell>
        </row>
        <row r="333">
          <cell r="A333" t="str">
            <v>Otro flitro</v>
          </cell>
          <cell r="B333">
            <v>25000</v>
          </cell>
        </row>
        <row r="334">
          <cell r="A334" t="str">
            <v>Pasador ref.8E6208 retrocargador 436B</v>
          </cell>
          <cell r="B334">
            <v>6600.4</v>
          </cell>
        </row>
        <row r="335">
          <cell r="A335" t="str">
            <v>Pasador ref: 1140468 retroexcavadora 330</v>
          </cell>
          <cell r="B335">
            <v>34260.6</v>
          </cell>
        </row>
        <row r="336">
          <cell r="A336" t="str">
            <v>Pasador ref: 1140468 retroexcavadora 345BL</v>
          </cell>
          <cell r="B336">
            <v>34260.6</v>
          </cell>
        </row>
        <row r="337">
          <cell r="A337" t="str">
            <v>Pasador ref:1140358 CAT-D7G</v>
          </cell>
          <cell r="B337">
            <v>19319.8</v>
          </cell>
        </row>
        <row r="338">
          <cell r="A338" t="str">
            <v>Pasador ref:1140358 retroexcavadora 320</v>
          </cell>
          <cell r="B338">
            <v>19319.8</v>
          </cell>
        </row>
        <row r="339">
          <cell r="A339" t="str">
            <v>Pasador ref:8E6208 retrocargador 428B</v>
          </cell>
          <cell r="B339">
            <v>6600.4</v>
          </cell>
        </row>
        <row r="340">
          <cell r="A340" t="str">
            <v>Perno ref.1140358 CAT D7H</v>
          </cell>
          <cell r="B340">
            <v>19319.8</v>
          </cell>
        </row>
        <row r="341">
          <cell r="A341" t="str">
            <v>Perno ref:4T2479</v>
          </cell>
          <cell r="B341">
            <v>85860.88</v>
          </cell>
        </row>
        <row r="342">
          <cell r="A342" t="str">
            <v>Perno ref:8E6359 CAT-D6D</v>
          </cell>
          <cell r="B342">
            <v>28147.4</v>
          </cell>
        </row>
        <row r="343">
          <cell r="A343" t="str">
            <v>Planchas Finisher ref:YB-876-2818</v>
          </cell>
          <cell r="B343">
            <v>1034035.6</v>
          </cell>
        </row>
        <row r="344">
          <cell r="A344" t="str">
            <v>Punta ref.1U3202 retrocargador 436B</v>
          </cell>
          <cell r="B344">
            <v>60268.959999999999</v>
          </cell>
        </row>
        <row r="345">
          <cell r="A345" t="str">
            <v>Punta ref.6Y0359 CAT-D6D</v>
          </cell>
          <cell r="B345">
            <v>436260.92</v>
          </cell>
        </row>
        <row r="346">
          <cell r="A346" t="str">
            <v>Punta ref.6Y0359 CAT-D7H</v>
          </cell>
          <cell r="B346">
            <v>436260.92</v>
          </cell>
        </row>
        <row r="347">
          <cell r="A347" t="str">
            <v>Punta ref: 6Y5230</v>
          </cell>
          <cell r="B347">
            <v>78354.52</v>
          </cell>
        </row>
        <row r="348">
          <cell r="A348" t="str">
            <v>Punta ref: 9W2452</v>
          </cell>
          <cell r="B348">
            <v>498945</v>
          </cell>
        </row>
        <row r="349">
          <cell r="A349" t="str">
            <v>Punta ref: 9W8452 retroexcavadora 330</v>
          </cell>
          <cell r="B349">
            <v>316841.24</v>
          </cell>
        </row>
        <row r="350">
          <cell r="A350" t="str">
            <v>Punta ref: 9W8452 retroexcavadora 345BL</v>
          </cell>
          <cell r="B350">
            <v>316841.24</v>
          </cell>
        </row>
        <row r="351">
          <cell r="A351" t="str">
            <v>Punta ref:1U3202 retrocargador 428B</v>
          </cell>
          <cell r="B351">
            <v>60268.959999999999</v>
          </cell>
        </row>
        <row r="352">
          <cell r="A352" t="str">
            <v>Punta ref:1U3352 retroexcavadora 320</v>
          </cell>
          <cell r="B352">
            <v>197834.52</v>
          </cell>
        </row>
        <row r="353">
          <cell r="A353" t="str">
            <v>Punta ref:6Y0359 CAT-D7G</v>
          </cell>
          <cell r="B353">
            <v>436260.92</v>
          </cell>
        </row>
        <row r="354">
          <cell r="A354" t="str">
            <v>Punta ref:6Y5230 motoniveladora 120G</v>
          </cell>
          <cell r="B354">
            <v>78354.52</v>
          </cell>
        </row>
        <row r="355">
          <cell r="A355" t="str">
            <v>Puntera ref.7Y0358 retroexcavadora 320</v>
          </cell>
          <cell r="B355">
            <v>1377507</v>
          </cell>
        </row>
        <row r="356">
          <cell r="A356" t="str">
            <v>Puntera ref.8E4194 CAT-D6D</v>
          </cell>
          <cell r="B356">
            <v>1137045.8999999999</v>
          </cell>
        </row>
        <row r="357">
          <cell r="A357" t="str">
            <v>Puntera ref: 3G6395 cargador 966C</v>
          </cell>
          <cell r="B357">
            <v>634612.80000000005</v>
          </cell>
        </row>
        <row r="358">
          <cell r="A358" t="str">
            <v>Puntera ref: 4T8101/3G9512 cargador 950B</v>
          </cell>
          <cell r="B358">
            <v>468430.04</v>
          </cell>
        </row>
        <row r="359">
          <cell r="A359" t="str">
            <v>Puntera ref: 8J9825 retroexcavadora 330</v>
          </cell>
          <cell r="B359">
            <v>2170369.2999999998</v>
          </cell>
        </row>
        <row r="360">
          <cell r="A360" t="str">
            <v>Puntera ref: 8J9825 retroexcavadora 345BL</v>
          </cell>
          <cell r="B360">
            <v>2170369.2999999998</v>
          </cell>
        </row>
        <row r="361">
          <cell r="A361" t="str">
            <v>Puntera ref:3G6395 cargador 966D</v>
          </cell>
          <cell r="B361">
            <v>634612.80000000005</v>
          </cell>
        </row>
        <row r="362">
          <cell r="A362" t="str">
            <v>Puntera ref:3G6395 cargador 966E</v>
          </cell>
          <cell r="B362">
            <v>634612.80000000005</v>
          </cell>
        </row>
        <row r="363">
          <cell r="A363" t="str">
            <v>Puntera ref:4j8843 CAT-D6D</v>
          </cell>
          <cell r="B363">
            <v>885540.52</v>
          </cell>
        </row>
        <row r="364">
          <cell r="A364" t="str">
            <v>Puntera ref:4j8843 CAT-D7G</v>
          </cell>
          <cell r="B364">
            <v>885540.52</v>
          </cell>
        </row>
        <row r="365">
          <cell r="A365" t="str">
            <v>Puntera ref:4j8843 CAT-D7H</v>
          </cell>
          <cell r="B365">
            <v>885540.52</v>
          </cell>
        </row>
        <row r="366">
          <cell r="A366" t="str">
            <v>Puntera ref:4J8844 CAT-D6D</v>
          </cell>
          <cell r="B366">
            <v>885540.52</v>
          </cell>
        </row>
        <row r="367">
          <cell r="A367" t="str">
            <v>Puntera ref:4J8844 CAT-D7G</v>
          </cell>
          <cell r="B367">
            <v>885540.52</v>
          </cell>
        </row>
        <row r="368">
          <cell r="A368" t="str">
            <v>Puntera ref:4J8844 CAT-D7H</v>
          </cell>
          <cell r="B368">
            <v>885540.52</v>
          </cell>
        </row>
        <row r="369">
          <cell r="A369" t="str">
            <v>Puntera ref:7Y0357 retroexcavadora 320</v>
          </cell>
          <cell r="B369">
            <v>1377507</v>
          </cell>
        </row>
        <row r="370">
          <cell r="A370" t="str">
            <v>Puntera ref:8E4193</v>
          </cell>
          <cell r="B370">
            <v>1137045.8999999999</v>
          </cell>
        </row>
        <row r="371">
          <cell r="A371" t="str">
            <v>Puntera ref:8E4194</v>
          </cell>
          <cell r="B371">
            <v>1137045.8999999999</v>
          </cell>
        </row>
        <row r="372">
          <cell r="A372" t="str">
            <v>Puntera ref:8J9826 retroexcavadora 330</v>
          </cell>
          <cell r="B372">
            <v>2170369.2999999998</v>
          </cell>
        </row>
        <row r="373">
          <cell r="A373" t="str">
            <v>Puntera ref:8J9826 retroexcavadora 345BL</v>
          </cell>
          <cell r="B373">
            <v>2170369.2999999998</v>
          </cell>
        </row>
        <row r="374">
          <cell r="A374" t="str">
            <v>Punteras ref: 2227570 perfiladora PR450</v>
          </cell>
          <cell r="B374">
            <v>18908</v>
          </cell>
        </row>
        <row r="375">
          <cell r="A375" t="str">
            <v>Punteras ref:2227570 perfiladora procut 1000R</v>
          </cell>
          <cell r="B375">
            <v>18908</v>
          </cell>
        </row>
        <row r="376">
          <cell r="A376" t="str">
            <v>ref:2227570recuperadora RM350</v>
          </cell>
          <cell r="B376">
            <v>18908</v>
          </cell>
        </row>
        <row r="377">
          <cell r="A377" t="str">
            <v>ref:5P8249 recuperadora RM350</v>
          </cell>
          <cell r="B377">
            <v>4049.56</v>
          </cell>
        </row>
        <row r="378">
          <cell r="A378" t="str">
            <v>ref:6K0545 recuperadora RM350</v>
          </cell>
          <cell r="B378">
            <v>11169.64</v>
          </cell>
        </row>
        <row r="379">
          <cell r="A379" t="str">
            <v>ref:6R3926 recuperadora RM350</v>
          </cell>
          <cell r="B379">
            <v>227669.72</v>
          </cell>
        </row>
        <row r="380">
          <cell r="A380" t="str">
            <v>ref:6R3927 recuperadora RM350</v>
          </cell>
          <cell r="B380">
            <v>113864.44</v>
          </cell>
        </row>
        <row r="381">
          <cell r="A381" t="str">
            <v>ref:7X0381 recuperadora RM350</v>
          </cell>
          <cell r="B381">
            <v>9608.2800000000007</v>
          </cell>
        </row>
        <row r="382">
          <cell r="A382" t="str">
            <v>ref:9U9617 recuperadora RM350</v>
          </cell>
          <cell r="B382">
            <v>37472.639999999999</v>
          </cell>
        </row>
        <row r="383">
          <cell r="A383" t="str">
            <v>Repuestos</v>
          </cell>
          <cell r="B383">
            <v>32000000</v>
          </cell>
        </row>
        <row r="384">
          <cell r="A384" t="str">
            <v>Repuestos (250)-03-04</v>
          </cell>
          <cell r="B384">
            <v>32000000</v>
          </cell>
        </row>
        <row r="385">
          <cell r="A385" t="str">
            <v>Repuestos (270)01-02-03-04-05-06</v>
          </cell>
          <cell r="B385">
            <v>32000000</v>
          </cell>
        </row>
        <row r="386">
          <cell r="A386" t="str">
            <v>Repuestos 232-04</v>
          </cell>
          <cell r="B386">
            <v>16000000</v>
          </cell>
        </row>
        <row r="387">
          <cell r="A387" t="str">
            <v>Reserva de mano de obra cargador 950B</v>
          </cell>
          <cell r="B387">
            <v>7000</v>
          </cell>
        </row>
        <row r="388">
          <cell r="A388" t="str">
            <v>Reserva de mano de obra cargador 966C</v>
          </cell>
          <cell r="B388">
            <v>7500</v>
          </cell>
        </row>
        <row r="389">
          <cell r="A389" t="str">
            <v>Reserva de mano de obra cargador 966D</v>
          </cell>
          <cell r="B389">
            <v>7500</v>
          </cell>
        </row>
        <row r="390">
          <cell r="A390" t="str">
            <v>Reserva de mano de obra cargador 966E</v>
          </cell>
          <cell r="B390">
            <v>7500</v>
          </cell>
        </row>
        <row r="391">
          <cell r="A391" t="str">
            <v>Reserva de mano de obra CAT-D7G</v>
          </cell>
          <cell r="B391">
            <v>7500</v>
          </cell>
        </row>
        <row r="392">
          <cell r="A392" t="str">
            <v>Reserva de mano de obra CAT-D7H</v>
          </cell>
          <cell r="B392">
            <v>7500</v>
          </cell>
        </row>
        <row r="393">
          <cell r="A393" t="str">
            <v>Reserva de mano de obra irrigador de asfalto</v>
          </cell>
          <cell r="B393">
            <v>25</v>
          </cell>
        </row>
        <row r="394">
          <cell r="A394" t="str">
            <v>Reserva de mano de obra minicargador Bobcat 75</v>
          </cell>
          <cell r="B394">
            <v>6250</v>
          </cell>
        </row>
        <row r="395">
          <cell r="A395" t="str">
            <v>Reserva de mano de obra minicargador Bobcat 873</v>
          </cell>
          <cell r="B395">
            <v>6250</v>
          </cell>
        </row>
        <row r="396">
          <cell r="A396" t="str">
            <v>Reserva de mano de obra motoniveladora 120G</v>
          </cell>
          <cell r="B396">
            <v>6250</v>
          </cell>
        </row>
        <row r="397">
          <cell r="A397" t="str">
            <v>Reserva de mano de obra perfiladora PR-450</v>
          </cell>
          <cell r="B397">
            <v>6250</v>
          </cell>
        </row>
        <row r="398">
          <cell r="A398" t="str">
            <v>Reserva de mano de obra retrocargador 436B</v>
          </cell>
          <cell r="B398">
            <v>9000</v>
          </cell>
        </row>
        <row r="399">
          <cell r="A399" t="str">
            <v>Reserva de mano de obra retroexcavadora 320</v>
          </cell>
          <cell r="B399">
            <v>6250</v>
          </cell>
        </row>
        <row r="400">
          <cell r="A400" t="str">
            <v>Reserva de mano de obra retroexcavadora 330</v>
          </cell>
          <cell r="B400">
            <v>7500</v>
          </cell>
        </row>
        <row r="401">
          <cell r="A401" t="str">
            <v>Reserva de mano de obra retroexcavadora 345BL</v>
          </cell>
          <cell r="B401">
            <v>6250</v>
          </cell>
        </row>
        <row r="402">
          <cell r="A402" t="str">
            <v>Reserva de mano de obra Volqueta</v>
          </cell>
          <cell r="B402">
            <v>11000</v>
          </cell>
        </row>
        <row r="403">
          <cell r="A403" t="str">
            <v>Reserva de mano de obra Volqueta</v>
          </cell>
          <cell r="B403">
            <v>25</v>
          </cell>
        </row>
        <row r="404">
          <cell r="A404" t="str">
            <v>Reserva de mano deobra compac.vib.SD77</v>
          </cell>
          <cell r="B404">
            <v>25</v>
          </cell>
        </row>
        <row r="405">
          <cell r="A405" t="str">
            <v>Reserva de reparaciones</v>
          </cell>
          <cell r="B405">
            <v>23368.2</v>
          </cell>
        </row>
        <row r="406">
          <cell r="A406" t="str">
            <v>Reserva de reparaciones cargador 950B</v>
          </cell>
          <cell r="B406">
            <v>23368.2</v>
          </cell>
        </row>
        <row r="407">
          <cell r="A407" t="str">
            <v>Reserva de reparaciones cargador 966C</v>
          </cell>
          <cell r="B407">
            <v>23368.2</v>
          </cell>
        </row>
        <row r="408">
          <cell r="A408" t="str">
            <v>Reserva de reparaciones cargador 966D</v>
          </cell>
          <cell r="B408">
            <v>10000</v>
          </cell>
        </row>
        <row r="409">
          <cell r="A409" t="str">
            <v>Reserva de reparaciones cargador 966E</v>
          </cell>
          <cell r="B409">
            <v>11250</v>
          </cell>
        </row>
        <row r="410">
          <cell r="A410" t="str">
            <v>Reserva de reparaciones CAT-D7H</v>
          </cell>
          <cell r="B410">
            <v>11250</v>
          </cell>
        </row>
        <row r="411">
          <cell r="A411" t="str">
            <v>Reserva de reparaciones comp.vib.auto. ingersoll</v>
          </cell>
          <cell r="B411">
            <v>11250</v>
          </cell>
        </row>
        <row r="412">
          <cell r="A412" t="str">
            <v>Reserva de reparaciones compac.vib.auto. CS433B</v>
          </cell>
          <cell r="B412">
            <v>6250</v>
          </cell>
        </row>
        <row r="413">
          <cell r="A413" t="str">
            <v>Reserva de reparaciones compac.vib.SD77</v>
          </cell>
          <cell r="B413">
            <v>6250</v>
          </cell>
        </row>
        <row r="414">
          <cell r="A414" t="str">
            <v>Reserva de reparaciones compactador tandem DD-22</v>
          </cell>
          <cell r="B414">
            <v>6250</v>
          </cell>
        </row>
        <row r="415">
          <cell r="A415" t="str">
            <v>Reserva de reparaciones minicargador Bobcat 75</v>
          </cell>
          <cell r="B415">
            <v>6250</v>
          </cell>
        </row>
        <row r="416">
          <cell r="A416" t="str">
            <v>Reserva de reparaciones minicargador Bobcat 873</v>
          </cell>
          <cell r="B416">
            <v>6250</v>
          </cell>
        </row>
        <row r="417">
          <cell r="A417" t="str">
            <v>Reserva de reparaciones motoniveladora 120G</v>
          </cell>
          <cell r="B417">
            <v>6250</v>
          </cell>
        </row>
        <row r="418">
          <cell r="A418" t="str">
            <v>Reserva de reparaciones perfiladora PR-450</v>
          </cell>
          <cell r="B418">
            <v>6250</v>
          </cell>
        </row>
        <row r="419">
          <cell r="A419" t="str">
            <v>Reserva de reparaciones- repuestos CAT-D6D</v>
          </cell>
          <cell r="B419">
            <v>21000</v>
          </cell>
        </row>
        <row r="420">
          <cell r="A420" t="str">
            <v>Reserva de reparaciones retrocargador 428B</v>
          </cell>
          <cell r="B420">
            <v>21000</v>
          </cell>
        </row>
        <row r="421">
          <cell r="A421" t="str">
            <v>Reserva de reparaciones retrocargador 436B</v>
          </cell>
          <cell r="B421">
            <v>9000</v>
          </cell>
        </row>
        <row r="422">
          <cell r="A422" t="str">
            <v>Reserva de reparaciones retroexcavadora 320</v>
          </cell>
          <cell r="B422">
            <v>7500</v>
          </cell>
        </row>
        <row r="423">
          <cell r="A423" t="str">
            <v>Reserva de reparaciones retroexcavadora 330</v>
          </cell>
          <cell r="B423">
            <v>7500</v>
          </cell>
        </row>
        <row r="424">
          <cell r="A424" t="str">
            <v>Reserva de reparaciones retroexcavadora 345BL</v>
          </cell>
          <cell r="B424">
            <v>6250</v>
          </cell>
        </row>
        <row r="425">
          <cell r="A425" t="str">
            <v>Reserva de repararaciones compactador DD65</v>
          </cell>
          <cell r="B425">
            <v>11000</v>
          </cell>
        </row>
        <row r="426">
          <cell r="A426" t="str">
            <v>Reserva de repuestos  irrigador de asfalto</v>
          </cell>
          <cell r="B426">
            <v>6250</v>
          </cell>
        </row>
        <row r="427">
          <cell r="A427" t="str">
            <v>Reserva de repuestos carro mantenim.NPR</v>
          </cell>
          <cell r="B427">
            <v>500</v>
          </cell>
        </row>
        <row r="428">
          <cell r="A428" t="str">
            <v>Reserva de repuestos CAT-D7G</v>
          </cell>
          <cell r="B428">
            <v>500</v>
          </cell>
        </row>
        <row r="429">
          <cell r="A429" t="str">
            <v>Reserva de repuestos de reparaciones C-70</v>
          </cell>
          <cell r="B429">
            <v>500</v>
          </cell>
        </row>
        <row r="430">
          <cell r="A430" t="str">
            <v>Reserva de repuestos de reparaciones Volqueta</v>
          </cell>
          <cell r="B430">
            <v>500</v>
          </cell>
        </row>
        <row r="431">
          <cell r="A431" t="str">
            <v>Reserva de repuestos Finisher</v>
          </cell>
          <cell r="B431">
            <v>11216.74</v>
          </cell>
        </row>
        <row r="432">
          <cell r="A432" t="str">
            <v>Reserva de repuestos Hyster C-530A</v>
          </cell>
          <cell r="B432">
            <v>11216.74</v>
          </cell>
        </row>
        <row r="433">
          <cell r="A433" t="str">
            <v>Reserva de repuestos perfiladora procut 1000R</v>
          </cell>
          <cell r="B433">
            <v>6250</v>
          </cell>
        </row>
        <row r="434">
          <cell r="A434" t="str">
            <v>Reserva de repuestos Recuperadora RM350</v>
          </cell>
          <cell r="B434">
            <v>6250</v>
          </cell>
        </row>
        <row r="435">
          <cell r="A435" t="str">
            <v>Reserva de repuestos tractor agricola</v>
          </cell>
          <cell r="B435">
            <v>6250</v>
          </cell>
        </row>
        <row r="436">
          <cell r="A436" t="str">
            <v>Reserva mano de obra carro mantenim. C-70</v>
          </cell>
          <cell r="B436">
            <v>6250</v>
          </cell>
        </row>
        <row r="437">
          <cell r="A437" t="str">
            <v>Reserva mano de obra carro mantenim.NPR</v>
          </cell>
          <cell r="B437">
            <v>25</v>
          </cell>
        </row>
        <row r="438">
          <cell r="A438" t="str">
            <v>Reserva mano de obra CAT-D6D</v>
          </cell>
          <cell r="B438">
            <v>25</v>
          </cell>
        </row>
        <row r="439">
          <cell r="A439" t="str">
            <v>Reserva mano de obra com.vib.auto.ingersoll rand</v>
          </cell>
          <cell r="B439">
            <v>6000</v>
          </cell>
        </row>
        <row r="440">
          <cell r="A440" t="str">
            <v>Reserva mano de obra compac PT125R</v>
          </cell>
          <cell r="B440">
            <v>6250</v>
          </cell>
        </row>
        <row r="441">
          <cell r="A441" t="str">
            <v>Reserva mano de obra compac.vib.auto.Cs433b</v>
          </cell>
          <cell r="B441">
            <v>6250</v>
          </cell>
        </row>
        <row r="442">
          <cell r="A442" t="str">
            <v>Reserva mano de obra compactador tandem DD-22</v>
          </cell>
          <cell r="B442">
            <v>6250</v>
          </cell>
        </row>
        <row r="443">
          <cell r="A443" t="str">
            <v>Reserva mano de obra Finisher</v>
          </cell>
          <cell r="B443">
            <v>8412.5499999999993</v>
          </cell>
        </row>
        <row r="444">
          <cell r="A444" t="str">
            <v>Reserva mano de obra Hyster C-530A</v>
          </cell>
          <cell r="B444">
            <v>8412.5499999999993</v>
          </cell>
        </row>
        <row r="445">
          <cell r="A445" t="str">
            <v>Reserva mano de obra perfiladora procut 1000R</v>
          </cell>
          <cell r="B445">
            <v>6250</v>
          </cell>
        </row>
        <row r="446">
          <cell r="A446" t="str">
            <v>Reserva mano de obra Recuperadora RM350</v>
          </cell>
          <cell r="B446">
            <v>6250</v>
          </cell>
        </row>
        <row r="447">
          <cell r="A447" t="str">
            <v>Reserva mano de obra retrocargador 428B</v>
          </cell>
          <cell r="B447">
            <v>6250</v>
          </cell>
        </row>
        <row r="448">
          <cell r="A448" t="str">
            <v>Reserva mano de obra tractor agricola</v>
          </cell>
          <cell r="B448">
            <v>6250</v>
          </cell>
        </row>
        <row r="449">
          <cell r="A449" t="str">
            <v>Reserva manode obra compactador DD65</v>
          </cell>
          <cell r="B449">
            <v>6250</v>
          </cell>
        </row>
        <row r="450">
          <cell r="A450" t="str">
            <v>Reserva repara ciones compac PT125R</v>
          </cell>
          <cell r="B450">
            <v>6250</v>
          </cell>
        </row>
        <row r="451">
          <cell r="A451" t="str">
            <v>Retenedor ref:1140358 CAT-D6D</v>
          </cell>
          <cell r="B451">
            <v>6250</v>
          </cell>
        </row>
        <row r="452">
          <cell r="A452" t="str">
            <v>Retenedor ref:1140358 CAT-D7H</v>
          </cell>
          <cell r="B452">
            <v>6250</v>
          </cell>
        </row>
        <row r="453">
          <cell r="A453" t="str">
            <v>Retenedor ref:8E6209 retrocargador 428B</v>
          </cell>
          <cell r="B453">
            <v>19319.8</v>
          </cell>
        </row>
        <row r="454">
          <cell r="A454" t="str">
            <v>Retenedor ref:8E6209 retrocargador 436B</v>
          </cell>
          <cell r="B454">
            <v>19319.8</v>
          </cell>
        </row>
        <row r="455">
          <cell r="A455" t="str">
            <v>Retenedor ref:8E6359 CAT-D7G</v>
          </cell>
          <cell r="B455">
            <v>14404.88</v>
          </cell>
        </row>
        <row r="456">
          <cell r="A456" t="str">
            <v>Retenedor ref:8E6359-3G9549 retroexcavadora 320</v>
          </cell>
          <cell r="B456">
            <v>14404.88</v>
          </cell>
        </row>
        <row r="457">
          <cell r="A457" t="str">
            <v>Retenedor ref:8E6359-3G9549 retroexcavadora 345BL</v>
          </cell>
          <cell r="B457">
            <v>28147.4</v>
          </cell>
        </row>
        <row r="458">
          <cell r="A458" t="str">
            <v>Retenedor ref:8E8469 retroexcavadora 330</v>
          </cell>
          <cell r="B458">
            <v>28147.4</v>
          </cell>
        </row>
        <row r="459">
          <cell r="A459" t="str">
            <v>SAE 10W</v>
          </cell>
          <cell r="B459">
            <v>32486.959999999999</v>
          </cell>
        </row>
        <row r="460">
          <cell r="A460" t="str">
            <v>SAE 40</v>
          </cell>
          <cell r="B460">
            <v>32486.959999999999</v>
          </cell>
        </row>
        <row r="461">
          <cell r="A461" t="str">
            <v>SAE 50</v>
          </cell>
          <cell r="B461">
            <v>23558.44</v>
          </cell>
        </row>
        <row r="462">
          <cell r="A462" t="str">
            <v>Tormillo ref:4J9058</v>
          </cell>
          <cell r="B462">
            <v>24824</v>
          </cell>
        </row>
        <row r="463">
          <cell r="A463" t="str">
            <v>Tornillo ref.5J4772 CAT-D7G</v>
          </cell>
          <cell r="B463">
            <v>23242.92</v>
          </cell>
        </row>
        <row r="464">
          <cell r="A464" t="str">
            <v>Tornillo ref.6F0196 CAT-D7H</v>
          </cell>
          <cell r="B464">
            <v>13853.88</v>
          </cell>
        </row>
        <row r="465">
          <cell r="A465" t="str">
            <v>Tornillo ref:3F5108</v>
          </cell>
          <cell r="B465">
            <v>9096.7199999999993</v>
          </cell>
        </row>
        <row r="466">
          <cell r="A466" t="str">
            <v>Tornillo ref:3F5108  motoniveladora 120G</v>
          </cell>
          <cell r="B466">
            <v>3804.8</v>
          </cell>
        </row>
        <row r="467">
          <cell r="A467" t="str">
            <v>Tornillo ref:4F4042 cargador 950B</v>
          </cell>
          <cell r="B467">
            <v>3804.8</v>
          </cell>
        </row>
        <row r="468">
          <cell r="A468" t="str">
            <v>Tornillo ref:5P8823 cargador 966D</v>
          </cell>
          <cell r="B468">
            <v>3804.8</v>
          </cell>
        </row>
        <row r="469">
          <cell r="A469" t="str">
            <v>Tornillo ref:6F0196 CAT-D6D</v>
          </cell>
          <cell r="B469">
            <v>12842.36</v>
          </cell>
        </row>
        <row r="470">
          <cell r="A470" t="str">
            <v>Tornillo ref:6F0196 CAT-D7G</v>
          </cell>
          <cell r="B470">
            <v>38469.08</v>
          </cell>
        </row>
        <row r="471">
          <cell r="A471" t="str">
            <v>Tornillo ref:6i6371 retroexcavadora 320</v>
          </cell>
          <cell r="B471">
            <v>9096.7199999999993</v>
          </cell>
        </row>
        <row r="472">
          <cell r="A472" t="str">
            <v>Tornillo ref:6i6371 retroexcavadora 320</v>
          </cell>
          <cell r="B472">
            <v>14103</v>
          </cell>
        </row>
        <row r="473">
          <cell r="A473" t="str">
            <v>Tornillo ref:6i6371 retroexcavadora 345BL</v>
          </cell>
          <cell r="B473">
            <v>14103</v>
          </cell>
        </row>
        <row r="474">
          <cell r="A474" t="str">
            <v>Tornillo ref:6V6535 cargador 966C</v>
          </cell>
          <cell r="B474">
            <v>14103</v>
          </cell>
        </row>
        <row r="475">
          <cell r="A475" t="str">
            <v>Tornillo ref:7Y2146 retroexcavadora 330</v>
          </cell>
          <cell r="B475">
            <v>34782.6</v>
          </cell>
        </row>
        <row r="476">
          <cell r="A476" t="str">
            <v>Tornillos ref:5P8823 cargador 966E</v>
          </cell>
          <cell r="B476">
            <v>18122.68</v>
          </cell>
        </row>
        <row r="477">
          <cell r="A477" t="str">
            <v>Transmisión 232-04</v>
          </cell>
          <cell r="B477">
            <v>18122.68</v>
          </cell>
        </row>
        <row r="478">
          <cell r="A478" t="str">
            <v>Transmisión 242-04</v>
          </cell>
          <cell r="B478">
            <v>38469.08</v>
          </cell>
        </row>
        <row r="479">
          <cell r="A479" t="str">
            <v>Transmisión 242-05</v>
          </cell>
          <cell r="B479">
            <v>92800</v>
          </cell>
        </row>
        <row r="480">
          <cell r="A480" t="str">
            <v>Tuerca ref.2J3505 CAT-D6D</v>
          </cell>
          <cell r="B480">
            <v>5500</v>
          </cell>
        </row>
        <row r="481">
          <cell r="A481" t="str">
            <v>Tuerca ref.2J3505 CAT-D7G</v>
          </cell>
          <cell r="B481">
            <v>5500</v>
          </cell>
        </row>
        <row r="482">
          <cell r="A482" t="str">
            <v>Tuerca ref.4K0367 motoniveladora 120G</v>
          </cell>
          <cell r="B482">
            <v>4897.5200000000004</v>
          </cell>
        </row>
        <row r="483">
          <cell r="A483" t="str">
            <v>Tuerca ref:2J 3505 CAT-D7H</v>
          </cell>
          <cell r="B483">
            <v>4897.5200000000004</v>
          </cell>
        </row>
      </sheetData>
      <sheetData sheetId="2">
        <row r="4">
          <cell r="A4" t="str">
            <v>INSUMOS</v>
          </cell>
        </row>
        <row r="7">
          <cell r="B7" t="str">
            <v xml:space="preserve"> SUELDOS</v>
          </cell>
        </row>
        <row r="8">
          <cell r="B8" t="str">
            <v>COND. CAMION</v>
          </cell>
          <cell r="C8">
            <v>433700</v>
          </cell>
        </row>
        <row r="9">
          <cell r="B9" t="str">
            <v>COND. CAMIONETA</v>
          </cell>
          <cell r="C9">
            <v>433700</v>
          </cell>
        </row>
        <row r="10">
          <cell r="B10" t="str">
            <v>COND. CARROTANQUE</v>
          </cell>
          <cell r="C10">
            <v>433700</v>
          </cell>
        </row>
        <row r="11">
          <cell r="B11" t="str">
            <v>COND. TANQUE</v>
          </cell>
          <cell r="C11">
            <v>433700</v>
          </cell>
        </row>
        <row r="12">
          <cell r="B12" t="str">
            <v>COND. TRAILER-DOLLY</v>
          </cell>
          <cell r="C12">
            <v>433700</v>
          </cell>
        </row>
        <row r="13">
          <cell r="B13" t="str">
            <v>COND. VEHICULO DE APOYO</v>
          </cell>
          <cell r="C13">
            <v>433700</v>
          </cell>
        </row>
        <row r="14">
          <cell r="B14" t="str">
            <v>COND. VOLQUETAS</v>
          </cell>
          <cell r="C14">
            <v>433700</v>
          </cell>
        </row>
        <row r="15">
          <cell r="B15" t="str">
            <v>OP. BULLDOZER</v>
          </cell>
          <cell r="C15">
            <v>620796</v>
          </cell>
        </row>
        <row r="16">
          <cell r="B16" t="str">
            <v>OP. CARGADORES</v>
          </cell>
          <cell r="C16">
            <v>644222</v>
          </cell>
        </row>
        <row r="17">
          <cell r="B17" t="str">
            <v>OP. COMPACTADORES</v>
          </cell>
          <cell r="C17">
            <v>500000</v>
          </cell>
        </row>
        <row r="18">
          <cell r="B18" t="str">
            <v>OP. COMPRENSOR</v>
          </cell>
          <cell r="C18">
            <v>500000</v>
          </cell>
        </row>
        <row r="19">
          <cell r="B19" t="str">
            <v>OP. CORTADORA PAV</v>
          </cell>
          <cell r="C19">
            <v>583000</v>
          </cell>
        </row>
        <row r="20">
          <cell r="B20" t="str">
            <v>OP. DERRETIDORA</v>
          </cell>
          <cell r="C20">
            <v>583000</v>
          </cell>
        </row>
        <row r="21">
          <cell r="B21" t="str">
            <v>OP. FRESADORA ASFALTO</v>
          </cell>
          <cell r="C21">
            <v>616000</v>
          </cell>
        </row>
        <row r="22">
          <cell r="B22" t="str">
            <v>OP. IRRIGADOR</v>
          </cell>
          <cell r="C22">
            <v>495000</v>
          </cell>
        </row>
        <row r="23">
          <cell r="B23" t="str">
            <v>OP. MINICARGADOR</v>
          </cell>
          <cell r="C23">
            <v>550000</v>
          </cell>
        </row>
        <row r="24">
          <cell r="B24" t="str">
            <v>OP. MOTONIVELADORA</v>
          </cell>
          <cell r="C24">
            <v>967474</v>
          </cell>
        </row>
        <row r="25">
          <cell r="B25" t="str">
            <v>OP. PAVIMENTADORA</v>
          </cell>
          <cell r="C25">
            <v>671000</v>
          </cell>
        </row>
        <row r="26">
          <cell r="B26" t="str">
            <v>OP. PAVIMENTADORA W1900 (100-03)</v>
          </cell>
          <cell r="C26">
            <v>1100000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FE COVER"/>
      <sheetName val="Hoja2"/>
      <sheetName val="BASE"/>
      <sheetName val="PRECIOS"/>
    </sheetNames>
    <sheetDataSet>
      <sheetData sheetId="0"/>
      <sheetData sheetId="1"/>
      <sheetData sheetId="2">
        <row r="3">
          <cell r="A3" t="str">
            <v>EXPANSION</v>
          </cell>
          <cell r="C3" t="str">
            <v>INITIAL</v>
          </cell>
        </row>
        <row r="4">
          <cell r="A4" t="str">
            <v>OPERATIONAL EFFICIENCY</v>
          </cell>
          <cell r="C4" t="str">
            <v>SUPPLEMENTAL</v>
          </cell>
        </row>
        <row r="5">
          <cell r="A5" t="str">
            <v>INDUSTRIAL SECURITY/ SAFETY</v>
          </cell>
          <cell r="C5" t="str">
            <v>PARTIAL</v>
          </cell>
        </row>
        <row r="6">
          <cell r="A6" t="str">
            <v>ADMINISTRATION (STAY IN BUSINESS)</v>
          </cell>
        </row>
      </sheetData>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M.OBRA"/>
      <sheetName val="PPTO"/>
      <sheetName val="AIU (2)"/>
      <sheetName val="APU BASICO"/>
      <sheetName val="INTERVENTORIA"/>
      <sheetName val="FACTOR MULTIPLICADOR"/>
      <sheetName val="1.1"/>
      <sheetName val="APU"/>
      <sheetName val="1.2"/>
      <sheetName val="1.3"/>
      <sheetName val="1.4"/>
      <sheetName val="1.3_2"/>
      <sheetName val="1.5"/>
      <sheetName val="1.6"/>
      <sheetName val="1.7"/>
      <sheetName val="2.1"/>
      <sheetName val="2.4"/>
      <sheetName val="2.7"/>
      <sheetName val="3.1"/>
      <sheetName val="3.2"/>
      <sheetName val="MEM CALC"/>
      <sheetName val="MATERIA"/>
      <sheetName val="MEM CALC 2"/>
      <sheetName val="Cortes y Llenos"/>
      <sheetName val="Pavimento"/>
      <sheetName val="LISTA DE PRECIOS"/>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A4" t="str">
            <v>ACERO</v>
          </cell>
        </row>
        <row r="5">
          <cell r="A5" t="str">
            <v>AGUA</v>
          </cell>
        </row>
        <row r="6">
          <cell r="A6" t="str">
            <v>ARENA LAVADA INCLUYE TRANSPORTE</v>
          </cell>
        </row>
        <row r="7">
          <cell r="A7" t="str">
            <v>CARROTANQUE</v>
          </cell>
        </row>
        <row r="8">
          <cell r="A8" t="str">
            <v>CEMENTO GRIS</v>
          </cell>
        </row>
        <row r="9">
          <cell r="A9" t="str">
            <v>EQUIPO DE SOLDADURA</v>
          </cell>
        </row>
        <row r="10">
          <cell r="A10" t="str">
            <v>GRASA</v>
          </cell>
        </row>
        <row r="11">
          <cell r="A11" t="str">
            <v>HERRAMIENTAS</v>
          </cell>
        </row>
        <row r="12">
          <cell r="A12" t="str">
            <v>MEZCLADORA</v>
          </cell>
        </row>
        <row r="13">
          <cell r="A13" t="str">
            <v>MOTONIVELADORA</v>
          </cell>
        </row>
        <row r="14">
          <cell r="A14" t="str">
            <v>SOLDADURA</v>
          </cell>
        </row>
        <row r="15">
          <cell r="A15" t="str">
            <v>TRITURADO DE 1/2" A  3/4" INCLUYE TRANSPORTE</v>
          </cell>
        </row>
        <row r="16">
          <cell r="A16" t="str">
            <v>VIBROCOMPACTADOR</v>
          </cell>
        </row>
        <row r="17">
          <cell r="A17" t="str">
            <v>VOLQUETA (6M3)</v>
          </cell>
        </row>
        <row r="18">
          <cell r="A18" t="str">
            <v>CARGADOR</v>
          </cell>
        </row>
        <row r="19">
          <cell r="A19" t="str">
            <v>ANTISOL ROJO</v>
          </cell>
        </row>
        <row r="20">
          <cell r="A20" t="str">
            <v>CORTADORA</v>
          </cell>
        </row>
        <row r="21">
          <cell r="A21" t="str">
            <v>HIDROLAVADORA</v>
          </cell>
        </row>
        <row r="22">
          <cell r="A22" t="str">
            <v>CORDON PARA JUNTAS</v>
          </cell>
        </row>
        <row r="23">
          <cell r="A23" t="str">
            <v>SELLANTE DE SILICONA</v>
          </cell>
        </row>
        <row r="24">
          <cell r="A24" t="str">
            <v>SUBBASE GRANULAR</v>
          </cell>
        </row>
        <row r="25">
          <cell r="A25" t="str">
            <v>ROTOMARTILLO - PERCUTOR</v>
          </cell>
        </row>
      </sheetData>
      <sheetData sheetId="27"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de Venta"/>
      <sheetName val="Costo Directo"/>
      <sheetName val="Generales"/>
      <sheetName val="Resumen Equipos"/>
      <sheetName val="Mov de Tierra Via Ppal"/>
      <sheetName val="Cuadro de áreas y volmúmenes"/>
      <sheetName val="Consolidado equipos MT"/>
      <sheetName val="apu gran y mezcla"/>
      <sheetName val="Transporte"/>
      <sheetName val="TARIFAS EQUIPOS"/>
      <sheetName val="puentes"/>
      <sheetName val="Concretos y Acero"/>
      <sheetName val="EQUIPOS pte"/>
      <sheetName val="Formaleta"/>
      <sheetName val="MATERIALES"/>
      <sheetName val="MO"/>
      <sheetName val="Tensionamiento"/>
    </sheetNames>
    <sheetDataSet>
      <sheetData sheetId="0"/>
      <sheetData sheetId="1"/>
      <sheetData sheetId="2">
        <row r="4">
          <cell r="F4">
            <v>29</v>
          </cell>
        </row>
      </sheetData>
      <sheetData sheetId="3"/>
      <sheetData sheetId="4"/>
      <sheetData sheetId="5">
        <row r="31">
          <cell r="C31">
            <v>900</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ar Summary page"/>
      <sheetName val="Chart1"/>
      <sheetName val="Cover"/>
      <sheetName val="FCF Cht"/>
      <sheetName val="Summary page"/>
      <sheetName val="Index"/>
      <sheetName val="PV -JV"/>
      <sheetName val="NPV Summary"/>
      <sheetName val="Price"/>
      <sheetName val="Cost Summ"/>
      <sheetName val="Economic  Graphs"/>
      <sheetName val="Tax workings"/>
      <sheetName val="Sensitivities"/>
      <sheetName val="Tax summary"/>
      <sheetName val="Quantity Graphs"/>
      <sheetName val="Deprec"/>
      <sheetName val="Coal Stocks &amp; Wkg Cap"/>
      <sheetName val="Total Cap"/>
      <sheetName val="Other Cap"/>
      <sheetName val="Repl Cap"/>
      <sheetName val="Repl Cap - Contractor"/>
      <sheetName val="Init Cap"/>
      <sheetName val="Init Cap - Contractor"/>
      <sheetName val="Init"/>
      <sheetName val="Repl"/>
      <sheetName val="Total Op Costs"/>
      <sheetName val="Other Op Costs"/>
      <sheetName val="Other Op Costs-Security"/>
      <sheetName val="Blasting"/>
      <sheetName val="Contractors"/>
      <sheetName val="Total Lab Costs"/>
      <sheetName val="Total Lab Nos"/>
      <sheetName val="Mtce Lab Costs"/>
      <sheetName val="Mtce Lab Nos"/>
      <sheetName val="Op Lab Costs"/>
      <sheetName val="Op Lab Nos"/>
      <sheetName val="Tot Equip Op Costs"/>
      <sheetName val="Equip Ownership Cost"/>
      <sheetName val="Spare parts"/>
      <sheetName val="Tyres"/>
      <sheetName val="Power"/>
      <sheetName val="Fuel &amp; lube"/>
      <sheetName val="Fuel Cons"/>
      <sheetName val="Power Consump"/>
      <sheetName val="Equip Annual Hours"/>
      <sheetName val="Fleet Cost Hrs"/>
      <sheetName val="Fleet Op Hrs"/>
      <sheetName val="Roster"/>
      <sheetName val="Utilisation"/>
      <sheetName val="Fleet"/>
      <sheetName val="Combined Schedule Summary"/>
      <sheetName val="Waste Sched"/>
      <sheetName val="Coal Sched"/>
      <sheetName val="Paste In Utilisation"/>
      <sheetName val="Paste in Roster"/>
      <sheetName val="Paste In Fleet"/>
      <sheetName val="Equip Data"/>
      <sheetName val="Depr VAT Plan Vallejo - Prodeco"/>
      <sheetName val="Summary"/>
      <sheetName val="Port &amp; HO Costs"/>
      <sheetName val="NOTES"/>
      <sheetName val="Updated CAPEX"/>
      <sheetName val="Not Used ------&gt;"/>
      <sheetName val="Nom IS&amp;BS"/>
      <sheetName val="Update_Header_Footer"/>
      <sheetName val="BASE DE DATOS ORIG"/>
    </sheetNames>
    <sheetDataSet>
      <sheetData sheetId="0" refreshError="1"/>
      <sheetData sheetId="1" refreshError="1"/>
      <sheetData sheetId="2" refreshError="1"/>
      <sheetData sheetId="3" refreshError="1"/>
      <sheetData sheetId="4" refreshError="1"/>
      <sheetData sheetId="5" refreshError="1"/>
      <sheetData sheetId="6" refreshError="1">
        <row r="62">
          <cell r="U62">
            <v>1.5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sheetName val="1.1 Excav mar"/>
      <sheetName val="1.2 Desvio agua"/>
      <sheetName val="1.2 Relleno"/>
      <sheetName val="2.1 Desmonte"/>
      <sheetName val="2.2 demolicion concret"/>
      <sheetName val="3.1 a 3.3 Anclaje"/>
      <sheetName val="3,4 Pilotes"/>
      <sheetName val="3.5. a 3.9 Vigas ml"/>
      <sheetName val="Costos"/>
      <sheetName val="PRESUPUESTO"/>
      <sheetName val="4.1 Estructura metalica"/>
      <sheetName val="3.10 muros concreto"/>
      <sheetName val="3.11 y 3.12 tableros"/>
      <sheetName val="3.13 Acero refuer"/>
      <sheetName val="4.2 Neopreno"/>
      <sheetName val="concretos"/>
      <sheetName val="4.5 anclaj"/>
      <sheetName val="5.1 madera viga"/>
      <sheetName val="5.2 madera solera"/>
      <sheetName val="5.3. madera solera"/>
      <sheetName val="6.1 tablon piso"/>
      <sheetName val="6.2 tablon pasamanos"/>
      <sheetName val="7.1 Bancas"/>
      <sheetName val="7.2 poste lumin"/>
      <sheetName val="7.3 led"/>
      <sheetName val="8.1 madera caseta columna"/>
      <sheetName val="8.2 madera estruc caseta"/>
      <sheetName val="8.3 correa cubierta"/>
      <sheetName val="8.4 cielo falso"/>
      <sheetName val="8.5 teja"/>
      <sheetName val="8.6 banca"/>
      <sheetName val="9.1 señalizacion"/>
      <sheetName val="refuerzo"/>
      <sheetName val="INV. AMBIENTAL"/>
      <sheetName val="Hoja1"/>
      <sheetName val="ADM"/>
      <sheetName val="INTERVENTORIA"/>
      <sheetName val="CRONOGRAMA "/>
      <sheetName val="F.M"/>
      <sheetName val="PGIO"/>
      <sheetName val="APU PGIO"/>
      <sheetName val="factor prestacional "/>
      <sheetName val="AIU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79">
          <cell r="E79">
            <v>0</v>
          </cell>
        </row>
      </sheetData>
      <sheetData sheetId="4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workbookViewId="0"/>
  </sheetViews>
  <sheetFormatPr baseColWidth="10" defaultColWidth="12.625" defaultRowHeight="15" customHeight="1" x14ac:dyDescent="0.25"/>
  <cols>
    <col min="1" max="1" width="6" customWidth="1"/>
    <col min="2" max="2" width="77" customWidth="1"/>
    <col min="3" max="3" width="14.5" customWidth="1"/>
    <col min="4" max="4" width="18.125" customWidth="1"/>
    <col min="5" max="11" width="10.625" customWidth="1"/>
  </cols>
  <sheetData>
    <row r="1" spans="1:11" ht="15.75" customHeight="1" x14ac:dyDescent="0.25">
      <c r="A1" s="1"/>
      <c r="B1" s="2"/>
      <c r="C1" s="1"/>
      <c r="D1" s="1"/>
      <c r="E1" s="1"/>
      <c r="F1" s="1"/>
      <c r="G1" s="1"/>
      <c r="H1" s="1"/>
      <c r="I1" s="1"/>
      <c r="J1" s="1"/>
      <c r="K1" s="1"/>
    </row>
    <row r="2" spans="1:11" ht="15.75" customHeight="1" x14ac:dyDescent="0.25">
      <c r="A2" s="3" t="s">
        <v>0</v>
      </c>
      <c r="B2" s="448" t="s">
        <v>1</v>
      </c>
      <c r="C2" s="446"/>
      <c r="D2" s="3" t="s">
        <v>2</v>
      </c>
      <c r="E2" s="4"/>
      <c r="F2" s="4"/>
      <c r="G2" s="4"/>
      <c r="H2" s="4"/>
      <c r="I2" s="4"/>
      <c r="J2" s="4"/>
      <c r="K2" s="4"/>
    </row>
    <row r="3" spans="1:11" ht="15.75" customHeight="1" x14ac:dyDescent="0.25">
      <c r="A3" s="5">
        <v>1</v>
      </c>
      <c r="B3" s="445" t="s">
        <v>3</v>
      </c>
      <c r="C3" s="446"/>
      <c r="D3" s="6" t="e">
        <f t="shared" ref="D3:D8" si="0">#REF!</f>
        <v>#REF!</v>
      </c>
      <c r="E3" s="4"/>
      <c r="F3" s="4"/>
      <c r="G3" s="4"/>
      <c r="H3" s="4"/>
      <c r="I3" s="4"/>
      <c r="J3" s="4"/>
      <c r="K3" s="4"/>
    </row>
    <row r="4" spans="1:11" ht="16.5" customHeight="1" x14ac:dyDescent="0.25">
      <c r="A4" s="5">
        <v>2</v>
      </c>
      <c r="B4" s="445" t="s">
        <v>4</v>
      </c>
      <c r="C4" s="446"/>
      <c r="D4" s="6" t="e">
        <f t="shared" si="0"/>
        <v>#REF!</v>
      </c>
      <c r="E4" s="4"/>
      <c r="F4" s="4"/>
      <c r="G4" s="4"/>
      <c r="H4" s="4"/>
      <c r="I4" s="4"/>
      <c r="J4" s="4"/>
      <c r="K4" s="4"/>
    </row>
    <row r="5" spans="1:11" ht="16.5" customHeight="1" x14ac:dyDescent="0.25">
      <c r="A5" s="5">
        <v>3</v>
      </c>
      <c r="B5" s="445" t="s">
        <v>5</v>
      </c>
      <c r="C5" s="446"/>
      <c r="D5" s="6" t="e">
        <f t="shared" si="0"/>
        <v>#REF!</v>
      </c>
      <c r="E5" s="4"/>
      <c r="F5" s="4"/>
      <c r="G5" s="4"/>
      <c r="H5" s="4"/>
      <c r="I5" s="4"/>
      <c r="J5" s="4"/>
      <c r="K5" s="4"/>
    </row>
    <row r="6" spans="1:11" ht="16.5" customHeight="1" x14ac:dyDescent="0.25">
      <c r="A6" s="5">
        <v>4</v>
      </c>
      <c r="B6" s="445" t="s">
        <v>42</v>
      </c>
      <c r="C6" s="446"/>
      <c r="D6" s="6" t="e">
        <f t="shared" si="0"/>
        <v>#REF!</v>
      </c>
      <c r="E6" s="4"/>
      <c r="F6" s="4"/>
      <c r="G6" s="4"/>
      <c r="H6" s="4"/>
      <c r="I6" s="4"/>
      <c r="J6" s="4"/>
      <c r="K6" s="4"/>
    </row>
    <row r="7" spans="1:11" ht="16.5" customHeight="1" x14ac:dyDescent="0.25">
      <c r="A7" s="5">
        <v>5</v>
      </c>
      <c r="B7" s="445" t="s">
        <v>7</v>
      </c>
      <c r="C7" s="446"/>
      <c r="D7" s="6" t="e">
        <f t="shared" si="0"/>
        <v>#REF!</v>
      </c>
      <c r="E7" s="4"/>
      <c r="F7" s="4"/>
      <c r="G7" s="4"/>
      <c r="H7" s="4"/>
      <c r="I7" s="4"/>
      <c r="J7" s="4"/>
      <c r="K7" s="4"/>
    </row>
    <row r="8" spans="1:11" ht="16.5" customHeight="1" x14ac:dyDescent="0.25">
      <c r="A8" s="5">
        <v>6</v>
      </c>
      <c r="B8" s="445" t="s">
        <v>8</v>
      </c>
      <c r="C8" s="446"/>
      <c r="D8" s="6" t="e">
        <f t="shared" si="0"/>
        <v>#REF!</v>
      </c>
      <c r="E8" s="4"/>
      <c r="F8" s="4"/>
      <c r="G8" s="4"/>
      <c r="H8" s="4"/>
      <c r="I8" s="4"/>
      <c r="J8" s="4"/>
      <c r="K8" s="4"/>
    </row>
    <row r="9" spans="1:11" ht="16.5" customHeight="1" x14ac:dyDescent="0.25">
      <c r="A9" s="7">
        <v>7</v>
      </c>
      <c r="B9" s="447" t="s">
        <v>9</v>
      </c>
      <c r="C9" s="446"/>
      <c r="D9" s="8" t="e">
        <f>#REF!/2</f>
        <v>#REF!</v>
      </c>
      <c r="E9" s="4"/>
      <c r="F9" s="4"/>
      <c r="G9" s="4"/>
      <c r="H9" s="4"/>
      <c r="I9" s="4"/>
      <c r="J9" s="4"/>
      <c r="K9" s="4"/>
    </row>
    <row r="10" spans="1:11" ht="16.5" customHeight="1" x14ac:dyDescent="0.25">
      <c r="A10" s="5">
        <v>8</v>
      </c>
      <c r="B10" s="445" t="s">
        <v>10</v>
      </c>
      <c r="C10" s="446"/>
      <c r="D10" s="6" t="e">
        <f t="shared" ref="D10:D17" si="1">#REF!</f>
        <v>#REF!</v>
      </c>
      <c r="E10" s="4"/>
      <c r="F10" s="4"/>
      <c r="G10" s="4"/>
      <c r="H10" s="4"/>
      <c r="I10" s="4"/>
      <c r="J10" s="4"/>
      <c r="K10" s="4"/>
    </row>
    <row r="11" spans="1:11" ht="16.5" customHeight="1" x14ac:dyDescent="0.25">
      <c r="A11" s="5">
        <v>9</v>
      </c>
      <c r="B11" s="445" t="s">
        <v>11</v>
      </c>
      <c r="C11" s="446"/>
      <c r="D11" s="6" t="e">
        <f t="shared" si="1"/>
        <v>#REF!</v>
      </c>
      <c r="E11" s="4"/>
      <c r="F11" s="4"/>
      <c r="G11" s="4"/>
      <c r="H11" s="4"/>
      <c r="I11" s="4"/>
      <c r="J11" s="4"/>
      <c r="K11" s="4"/>
    </row>
    <row r="12" spans="1:11" ht="16.5" customHeight="1" x14ac:dyDescent="0.25">
      <c r="A12" s="5">
        <v>10</v>
      </c>
      <c r="B12" s="445" t="s">
        <v>12</v>
      </c>
      <c r="C12" s="446"/>
      <c r="D12" s="6" t="e">
        <f t="shared" si="1"/>
        <v>#REF!</v>
      </c>
      <c r="E12" s="4"/>
      <c r="F12" s="4"/>
      <c r="G12" s="4"/>
      <c r="H12" s="4"/>
      <c r="I12" s="4"/>
      <c r="J12" s="4"/>
      <c r="K12" s="4"/>
    </row>
    <row r="13" spans="1:11" ht="16.5" customHeight="1" x14ac:dyDescent="0.25">
      <c r="A13" s="5">
        <v>11</v>
      </c>
      <c r="B13" s="445" t="s">
        <v>13</v>
      </c>
      <c r="C13" s="446"/>
      <c r="D13" s="6" t="e">
        <f t="shared" si="1"/>
        <v>#REF!</v>
      </c>
      <c r="E13" s="4"/>
      <c r="F13" s="4"/>
      <c r="G13" s="4"/>
      <c r="H13" s="4"/>
      <c r="I13" s="4"/>
      <c r="J13" s="4"/>
      <c r="K13" s="4"/>
    </row>
    <row r="14" spans="1:11" ht="16.5" customHeight="1" x14ac:dyDescent="0.25">
      <c r="A14" s="7">
        <v>12</v>
      </c>
      <c r="B14" s="447" t="s">
        <v>14</v>
      </c>
      <c r="C14" s="446"/>
      <c r="D14" s="8" t="e">
        <f t="shared" si="1"/>
        <v>#REF!</v>
      </c>
      <c r="E14" s="4"/>
      <c r="F14" s="4"/>
      <c r="G14" s="4"/>
      <c r="H14" s="4"/>
      <c r="I14" s="4"/>
      <c r="J14" s="4"/>
      <c r="K14" s="4"/>
    </row>
    <row r="15" spans="1:11" ht="16.5" customHeight="1" x14ac:dyDescent="0.25">
      <c r="A15" s="5">
        <v>13</v>
      </c>
      <c r="B15" s="445" t="s">
        <v>15</v>
      </c>
      <c r="C15" s="446"/>
      <c r="D15" s="6" t="e">
        <f t="shared" si="1"/>
        <v>#REF!</v>
      </c>
      <c r="E15" s="4"/>
      <c r="F15" s="4"/>
      <c r="G15" s="4"/>
      <c r="H15" s="4"/>
      <c r="I15" s="4"/>
      <c r="J15" s="4"/>
      <c r="K15" s="4"/>
    </row>
    <row r="16" spans="1:11" ht="16.5" customHeight="1" x14ac:dyDescent="0.25">
      <c r="A16" s="5">
        <v>14</v>
      </c>
      <c r="B16" s="445" t="s">
        <v>16</v>
      </c>
      <c r="C16" s="446"/>
      <c r="D16" s="6" t="e">
        <f t="shared" si="1"/>
        <v>#REF!</v>
      </c>
      <c r="E16" s="4"/>
      <c r="F16" s="4"/>
      <c r="G16" s="4"/>
      <c r="H16" s="4"/>
      <c r="I16" s="4"/>
      <c r="J16" s="4"/>
      <c r="K16" s="4"/>
    </row>
    <row r="17" spans="1:11" ht="16.5" customHeight="1" x14ac:dyDescent="0.25">
      <c r="A17" s="5">
        <v>15</v>
      </c>
      <c r="B17" s="445" t="s">
        <v>17</v>
      </c>
      <c r="C17" s="446"/>
      <c r="D17" s="6" t="e">
        <f t="shared" si="1"/>
        <v>#REF!</v>
      </c>
      <c r="E17" s="4"/>
      <c r="F17" s="4"/>
      <c r="G17" s="4"/>
      <c r="H17" s="4"/>
      <c r="I17" s="4"/>
      <c r="J17" s="4"/>
      <c r="K17" s="4"/>
    </row>
    <row r="18" spans="1:11" ht="16.5" customHeight="1" x14ac:dyDescent="0.25">
      <c r="A18" s="9">
        <v>16</v>
      </c>
      <c r="B18" s="449" t="s">
        <v>18</v>
      </c>
      <c r="C18" s="446"/>
      <c r="D18" s="10"/>
      <c r="E18" s="4"/>
      <c r="F18" s="4"/>
      <c r="G18" s="4"/>
      <c r="H18" s="4"/>
      <c r="I18" s="4"/>
      <c r="J18" s="4"/>
      <c r="K18" s="4"/>
    </row>
    <row r="19" spans="1:11" ht="16.5" customHeight="1" x14ac:dyDescent="0.25">
      <c r="A19" s="5">
        <v>17</v>
      </c>
      <c r="B19" s="445" t="s">
        <v>19</v>
      </c>
      <c r="C19" s="446"/>
      <c r="D19" s="6" t="e">
        <f t="shared" ref="D19:D20" si="2">#REF!</f>
        <v>#REF!</v>
      </c>
      <c r="E19" s="4"/>
      <c r="F19" s="4"/>
      <c r="G19" s="4"/>
      <c r="H19" s="4"/>
      <c r="I19" s="4"/>
      <c r="J19" s="4"/>
      <c r="K19" s="4"/>
    </row>
    <row r="20" spans="1:11" ht="16.5" customHeight="1" x14ac:dyDescent="0.25">
      <c r="A20" s="5">
        <v>18</v>
      </c>
      <c r="B20" s="445" t="s">
        <v>20</v>
      </c>
      <c r="C20" s="446"/>
      <c r="D20" s="6" t="e">
        <f t="shared" si="2"/>
        <v>#REF!</v>
      </c>
      <c r="E20" s="4"/>
      <c r="F20" s="4"/>
      <c r="G20" s="4"/>
      <c r="H20" s="4"/>
      <c r="I20" s="4"/>
      <c r="J20" s="4"/>
      <c r="K20" s="4"/>
    </row>
    <row r="21" spans="1:11" ht="16.5" customHeight="1" x14ac:dyDescent="0.25">
      <c r="A21" s="7">
        <v>19</v>
      </c>
      <c r="B21" s="447" t="s">
        <v>21</v>
      </c>
      <c r="C21" s="446"/>
      <c r="D21" s="8"/>
      <c r="E21" s="4"/>
      <c r="F21" s="4"/>
      <c r="G21" s="4"/>
      <c r="H21" s="4"/>
      <c r="I21" s="4"/>
      <c r="J21" s="4"/>
      <c r="K21" s="4"/>
    </row>
    <row r="22" spans="1:11" ht="16.5" customHeight="1" x14ac:dyDescent="0.25">
      <c r="A22" s="5">
        <v>20</v>
      </c>
      <c r="B22" s="445" t="s">
        <v>22</v>
      </c>
      <c r="C22" s="446"/>
      <c r="D22" s="6" t="e">
        <f t="shared" ref="D22:D24" si="3">#REF!</f>
        <v>#REF!</v>
      </c>
      <c r="E22" s="4"/>
      <c r="F22" s="4"/>
      <c r="G22" s="4"/>
      <c r="H22" s="4"/>
      <c r="I22" s="4"/>
      <c r="J22" s="4"/>
      <c r="K22" s="4"/>
    </row>
    <row r="23" spans="1:11" ht="16.5" customHeight="1" x14ac:dyDescent="0.25">
      <c r="A23" s="5">
        <v>21</v>
      </c>
      <c r="B23" s="445" t="s">
        <v>23</v>
      </c>
      <c r="C23" s="446"/>
      <c r="D23" s="6" t="e">
        <f t="shared" si="3"/>
        <v>#REF!</v>
      </c>
      <c r="E23" s="4"/>
      <c r="F23" s="4"/>
      <c r="G23" s="4"/>
      <c r="H23" s="4"/>
      <c r="I23" s="4"/>
      <c r="J23" s="4"/>
      <c r="K23" s="4"/>
    </row>
    <row r="24" spans="1:11" ht="15.75" customHeight="1" x14ac:dyDescent="0.25">
      <c r="A24" s="5">
        <v>22</v>
      </c>
      <c r="B24" s="445" t="s">
        <v>24</v>
      </c>
      <c r="C24" s="446"/>
      <c r="D24" s="6" t="e">
        <f t="shared" si="3"/>
        <v>#REF!</v>
      </c>
      <c r="E24" s="4"/>
      <c r="F24" s="4"/>
      <c r="G24" s="4"/>
      <c r="H24" s="4"/>
      <c r="I24" s="4"/>
      <c r="J24" s="4"/>
      <c r="K24" s="4"/>
    </row>
    <row r="25" spans="1:11" ht="16.5" customHeight="1" x14ac:dyDescent="0.25">
      <c r="A25" s="7">
        <v>23</v>
      </c>
      <c r="B25" s="447" t="s">
        <v>25</v>
      </c>
      <c r="C25" s="446"/>
      <c r="D25" s="8"/>
      <c r="E25" s="4"/>
      <c r="F25" s="4"/>
      <c r="G25" s="4"/>
      <c r="H25" s="4"/>
      <c r="I25" s="4"/>
      <c r="J25" s="4"/>
      <c r="K25" s="4"/>
    </row>
    <row r="26" spans="1:11" ht="16.5" customHeight="1" x14ac:dyDescent="0.25">
      <c r="A26" s="9">
        <v>24</v>
      </c>
      <c r="B26" s="449" t="s">
        <v>26</v>
      </c>
      <c r="C26" s="446"/>
      <c r="D26" s="10"/>
      <c r="E26" s="4"/>
      <c r="F26" s="4"/>
      <c r="G26" s="4"/>
      <c r="H26" s="4"/>
      <c r="I26" s="4"/>
      <c r="J26" s="4"/>
      <c r="K26" s="4"/>
    </row>
    <row r="27" spans="1:11" ht="16.5" customHeight="1" x14ac:dyDescent="0.25">
      <c r="A27" s="9">
        <v>25</v>
      </c>
      <c r="B27" s="449" t="s">
        <v>27</v>
      </c>
      <c r="C27" s="446"/>
      <c r="D27" s="10"/>
      <c r="E27" s="4"/>
      <c r="F27" s="4"/>
      <c r="G27" s="4"/>
      <c r="H27" s="4"/>
      <c r="I27" s="4"/>
      <c r="J27" s="4"/>
      <c r="K27" s="4"/>
    </row>
    <row r="28" spans="1:11" ht="15.75" customHeight="1" x14ac:dyDescent="0.25">
      <c r="A28" s="5">
        <v>26</v>
      </c>
      <c r="B28" s="445" t="s">
        <v>28</v>
      </c>
      <c r="C28" s="446"/>
      <c r="D28" s="6" t="e">
        <f t="shared" ref="D28:D34" si="4">#REF!</f>
        <v>#REF!</v>
      </c>
      <c r="E28" s="4"/>
      <c r="F28" s="4"/>
      <c r="G28" s="4"/>
      <c r="H28" s="4"/>
      <c r="I28" s="4"/>
      <c r="J28" s="4"/>
      <c r="K28" s="4"/>
    </row>
    <row r="29" spans="1:11" ht="54" customHeight="1" x14ac:dyDescent="0.25">
      <c r="A29" s="5">
        <v>27</v>
      </c>
      <c r="B29" s="445" t="s">
        <v>29</v>
      </c>
      <c r="C29" s="446"/>
      <c r="D29" s="6" t="e">
        <f t="shared" si="4"/>
        <v>#REF!</v>
      </c>
      <c r="E29" s="4"/>
      <c r="F29" s="4"/>
      <c r="G29" s="4"/>
      <c r="H29" s="4"/>
      <c r="I29" s="4"/>
      <c r="J29" s="4"/>
      <c r="K29" s="4"/>
    </row>
    <row r="30" spans="1:11" ht="15.75" customHeight="1" x14ac:dyDescent="0.25">
      <c r="A30" s="5">
        <v>28</v>
      </c>
      <c r="B30" s="445" t="s">
        <v>30</v>
      </c>
      <c r="C30" s="446"/>
      <c r="D30" s="6" t="e">
        <f t="shared" si="4"/>
        <v>#REF!</v>
      </c>
      <c r="E30" s="4"/>
      <c r="F30" s="4"/>
      <c r="G30" s="4"/>
      <c r="H30" s="4"/>
      <c r="I30" s="4"/>
      <c r="J30" s="4"/>
      <c r="K30" s="4"/>
    </row>
    <row r="31" spans="1:11" ht="15.75" customHeight="1" x14ac:dyDescent="0.25">
      <c r="A31" s="5">
        <v>29</v>
      </c>
      <c r="B31" s="445" t="s">
        <v>31</v>
      </c>
      <c r="C31" s="446"/>
      <c r="D31" s="6" t="e">
        <f t="shared" si="4"/>
        <v>#REF!</v>
      </c>
      <c r="E31" s="4"/>
      <c r="F31" s="4"/>
      <c r="G31" s="4"/>
      <c r="H31" s="4"/>
      <c r="I31" s="4"/>
      <c r="J31" s="4"/>
      <c r="K31" s="4"/>
    </row>
    <row r="32" spans="1:11" ht="15.75" customHeight="1" x14ac:dyDescent="0.25">
      <c r="A32" s="5">
        <v>30</v>
      </c>
      <c r="B32" s="445" t="s">
        <v>32</v>
      </c>
      <c r="C32" s="446"/>
      <c r="D32" s="6" t="e">
        <f t="shared" si="4"/>
        <v>#REF!</v>
      </c>
      <c r="E32" s="4"/>
      <c r="F32" s="4"/>
      <c r="G32" s="4"/>
      <c r="H32" s="4"/>
      <c r="I32" s="4"/>
      <c r="J32" s="4"/>
      <c r="K32" s="4"/>
    </row>
    <row r="33" spans="1:11" ht="15.75" customHeight="1" x14ac:dyDescent="0.25">
      <c r="A33" s="5">
        <v>31</v>
      </c>
      <c r="B33" s="445" t="s">
        <v>33</v>
      </c>
      <c r="C33" s="446"/>
      <c r="D33" s="6" t="e">
        <f t="shared" si="4"/>
        <v>#REF!</v>
      </c>
      <c r="E33" s="4"/>
      <c r="F33" s="4"/>
      <c r="G33" s="4"/>
      <c r="H33" s="4"/>
      <c r="I33" s="4"/>
      <c r="J33" s="4"/>
      <c r="K33" s="4"/>
    </row>
    <row r="34" spans="1:11" ht="15.75" customHeight="1" x14ac:dyDescent="0.25">
      <c r="A34" s="5">
        <v>32</v>
      </c>
      <c r="B34" s="445" t="s">
        <v>34</v>
      </c>
      <c r="C34" s="446"/>
      <c r="D34" s="6" t="e">
        <f t="shared" si="4"/>
        <v>#REF!</v>
      </c>
      <c r="E34" s="4"/>
      <c r="F34" s="4"/>
      <c r="G34" s="4"/>
      <c r="H34" s="4"/>
      <c r="I34" s="4"/>
      <c r="J34" s="4"/>
      <c r="K34" s="4"/>
    </row>
    <row r="35" spans="1:11" ht="15.75" customHeight="1" x14ac:dyDescent="0.25">
      <c r="A35" s="11">
        <v>33</v>
      </c>
      <c r="B35" s="445" t="s">
        <v>35</v>
      </c>
      <c r="C35" s="446"/>
      <c r="D35" s="12">
        <v>270000000</v>
      </c>
      <c r="E35" s="4"/>
      <c r="F35" s="4"/>
      <c r="G35" s="4"/>
      <c r="H35" s="4"/>
      <c r="I35" s="4"/>
      <c r="J35" s="4"/>
      <c r="K35" s="4"/>
    </row>
    <row r="36" spans="1:11" ht="15.75" customHeight="1" x14ac:dyDescent="0.25">
      <c r="A36" s="13"/>
      <c r="B36" s="14"/>
      <c r="C36" s="13"/>
      <c r="D36" s="13"/>
      <c r="E36" s="13"/>
      <c r="F36" s="13"/>
      <c r="G36" s="13"/>
      <c r="H36" s="13"/>
      <c r="I36" s="13"/>
      <c r="J36" s="13"/>
      <c r="K36" s="13"/>
    </row>
    <row r="37" spans="1:11" ht="15.75" customHeight="1" x14ac:dyDescent="0.25">
      <c r="A37" s="13"/>
      <c r="B37" s="15" t="s">
        <v>36</v>
      </c>
      <c r="C37" s="16"/>
      <c r="D37" s="17" t="e">
        <f>D32+D31+D30+D29+D28+D25+D24+D23+D22+D26+D27+D21+D20+D19+D18+D17+D16+D15+D14+D13+D12+D10+D9+D8+D7+D6+D5+D4+D3+D34+D33+D35</f>
        <v>#REF!</v>
      </c>
      <c r="E37" s="13"/>
      <c r="F37" s="13"/>
      <c r="G37" s="13"/>
      <c r="H37" s="13"/>
      <c r="I37" s="13"/>
      <c r="J37" s="13"/>
      <c r="K37" s="13"/>
    </row>
    <row r="38" spans="1:11" ht="15.75" customHeight="1" x14ac:dyDescent="0.25">
      <c r="A38" s="13"/>
      <c r="B38" s="15" t="s">
        <v>37</v>
      </c>
      <c r="C38" s="18">
        <v>0.2</v>
      </c>
      <c r="D38" s="19" t="e">
        <f>+C38*D37</f>
        <v>#REF!</v>
      </c>
      <c r="E38" s="13"/>
      <c r="F38" s="13"/>
      <c r="G38" s="13"/>
      <c r="H38" s="13"/>
      <c r="I38" s="13"/>
      <c r="J38" s="13"/>
      <c r="K38" s="13"/>
    </row>
    <row r="39" spans="1:11" ht="15.75" customHeight="1" x14ac:dyDescent="0.25">
      <c r="A39" s="13"/>
      <c r="B39" s="15" t="s">
        <v>38</v>
      </c>
      <c r="C39" s="18">
        <v>0.05</v>
      </c>
      <c r="D39" s="19" t="e">
        <f>+C39*D37</f>
        <v>#REF!</v>
      </c>
      <c r="E39" s="13"/>
      <c r="F39" s="13"/>
      <c r="G39" s="13"/>
      <c r="H39" s="13"/>
      <c r="I39" s="13"/>
      <c r="J39" s="13"/>
      <c r="K39" s="13"/>
    </row>
    <row r="40" spans="1:11" ht="15.75" customHeight="1" x14ac:dyDescent="0.25">
      <c r="A40" s="13"/>
      <c r="B40" s="15" t="s">
        <v>39</v>
      </c>
      <c r="C40" s="18">
        <v>0.05</v>
      </c>
      <c r="D40" s="19" t="e">
        <f>+C40*D37</f>
        <v>#REF!</v>
      </c>
      <c r="E40" s="13"/>
      <c r="F40" s="13"/>
      <c r="G40" s="13"/>
      <c r="H40" s="13"/>
      <c r="I40" s="13"/>
      <c r="J40" s="13"/>
      <c r="K40" s="13"/>
    </row>
    <row r="41" spans="1:11" ht="15.75" customHeight="1" x14ac:dyDescent="0.25">
      <c r="A41" s="13"/>
      <c r="B41" s="15" t="s">
        <v>40</v>
      </c>
      <c r="C41" s="16"/>
      <c r="D41" s="17" t="e">
        <f>+SUM(D38:D40)</f>
        <v>#REF!</v>
      </c>
      <c r="E41" s="13"/>
      <c r="F41" s="13"/>
      <c r="G41" s="13"/>
      <c r="H41" s="13"/>
      <c r="I41" s="13"/>
      <c r="J41" s="13"/>
      <c r="K41" s="13"/>
    </row>
    <row r="42" spans="1:11" ht="15.75" customHeight="1" x14ac:dyDescent="0.25">
      <c r="A42" s="13"/>
      <c r="B42" s="15" t="s">
        <v>41</v>
      </c>
      <c r="C42" s="20"/>
      <c r="D42" s="21" t="e">
        <f>+D41+D37</f>
        <v>#REF!</v>
      </c>
      <c r="E42" s="13"/>
      <c r="F42" s="13"/>
      <c r="G42" s="13"/>
      <c r="H42" s="13"/>
      <c r="I42" s="13"/>
      <c r="J42" s="13"/>
      <c r="K42" s="13"/>
    </row>
    <row r="43" spans="1:11" ht="15.75" customHeight="1" x14ac:dyDescent="0.25">
      <c r="A43" s="13"/>
      <c r="B43" s="14"/>
      <c r="C43" s="13"/>
      <c r="D43" s="13"/>
      <c r="E43" s="13"/>
      <c r="F43" s="13"/>
      <c r="G43" s="13"/>
      <c r="H43" s="13"/>
      <c r="I43" s="13"/>
      <c r="J43" s="13"/>
      <c r="K43" s="13"/>
    </row>
    <row r="44" spans="1:11" ht="15.75" customHeight="1" x14ac:dyDescent="0.25">
      <c r="A44" s="13"/>
      <c r="B44" s="14"/>
      <c r="C44" s="13"/>
      <c r="D44" s="13"/>
      <c r="E44" s="13"/>
      <c r="F44" s="13"/>
      <c r="G44" s="13"/>
      <c r="H44" s="13"/>
      <c r="I44" s="13"/>
      <c r="J44" s="13"/>
      <c r="K44" s="13"/>
    </row>
    <row r="45" spans="1:11" ht="15.75" customHeight="1" x14ac:dyDescent="0.25">
      <c r="A45" s="13"/>
      <c r="B45" s="14"/>
      <c r="C45" s="13"/>
      <c r="D45" s="13"/>
      <c r="E45" s="13"/>
      <c r="F45" s="13"/>
      <c r="G45" s="13"/>
      <c r="H45" s="13"/>
      <c r="I45" s="13"/>
      <c r="J45" s="13"/>
      <c r="K45" s="13"/>
    </row>
    <row r="46" spans="1:11" ht="15.75" customHeight="1" x14ac:dyDescent="0.25">
      <c r="A46" s="13"/>
      <c r="B46" s="14"/>
      <c r="C46" s="13"/>
      <c r="D46" s="13"/>
      <c r="E46" s="13"/>
      <c r="F46" s="13"/>
      <c r="G46" s="13"/>
      <c r="H46" s="13"/>
      <c r="I46" s="13"/>
      <c r="J46" s="13"/>
      <c r="K46" s="13"/>
    </row>
    <row r="47" spans="1:11" ht="15.75" customHeight="1" x14ac:dyDescent="0.25">
      <c r="A47" s="13"/>
      <c r="B47" s="14"/>
      <c r="C47" s="13"/>
      <c r="D47" s="13"/>
      <c r="E47" s="13"/>
      <c r="F47" s="13"/>
      <c r="G47" s="13"/>
      <c r="H47" s="13"/>
      <c r="I47" s="13"/>
      <c r="J47" s="13"/>
      <c r="K47" s="13"/>
    </row>
    <row r="48" spans="1:11" ht="15.75" customHeight="1" x14ac:dyDescent="0.25">
      <c r="A48" s="13"/>
      <c r="B48" s="14"/>
      <c r="C48" s="13"/>
      <c r="D48" s="13"/>
      <c r="E48" s="13"/>
      <c r="F48" s="13"/>
      <c r="G48" s="13"/>
      <c r="H48" s="13"/>
      <c r="I48" s="13"/>
      <c r="J48" s="13"/>
      <c r="K48" s="13"/>
    </row>
    <row r="49" spans="1:11" ht="15.75" customHeight="1" x14ac:dyDescent="0.25">
      <c r="A49" s="13"/>
      <c r="B49" s="14"/>
      <c r="C49" s="13"/>
      <c r="D49" s="13"/>
      <c r="E49" s="13"/>
      <c r="F49" s="13"/>
      <c r="G49" s="13"/>
      <c r="H49" s="13"/>
      <c r="I49" s="13"/>
      <c r="J49" s="13"/>
      <c r="K49" s="13"/>
    </row>
    <row r="50" spans="1:11" ht="15.75" customHeight="1" x14ac:dyDescent="0.25">
      <c r="A50" s="13"/>
      <c r="B50" s="14"/>
      <c r="C50" s="13"/>
      <c r="D50" s="13"/>
      <c r="E50" s="13"/>
      <c r="F50" s="13"/>
      <c r="G50" s="13"/>
      <c r="H50" s="13"/>
      <c r="I50" s="13"/>
      <c r="J50" s="13"/>
      <c r="K50" s="13"/>
    </row>
    <row r="51" spans="1:11" ht="15.75" customHeight="1" x14ac:dyDescent="0.25">
      <c r="A51" s="13"/>
      <c r="B51" s="14"/>
      <c r="C51" s="13"/>
      <c r="D51" s="13"/>
      <c r="E51" s="13"/>
      <c r="F51" s="13"/>
      <c r="G51" s="13"/>
      <c r="H51" s="13"/>
      <c r="I51" s="13"/>
      <c r="J51" s="13"/>
      <c r="K51" s="13"/>
    </row>
    <row r="52" spans="1:11" ht="15.75" customHeight="1" x14ac:dyDescent="0.25">
      <c r="A52" s="13"/>
      <c r="B52" s="14"/>
      <c r="C52" s="13"/>
      <c r="D52" s="13"/>
      <c r="E52" s="13"/>
      <c r="F52" s="13"/>
      <c r="G52" s="13"/>
      <c r="H52" s="13"/>
      <c r="I52" s="13"/>
      <c r="J52" s="13"/>
      <c r="K52" s="13"/>
    </row>
    <row r="53" spans="1:11" ht="15.75" customHeight="1" x14ac:dyDescent="0.25">
      <c r="A53" s="13"/>
      <c r="B53" s="14"/>
      <c r="C53" s="13"/>
      <c r="D53" s="13"/>
      <c r="E53" s="13"/>
      <c r="F53" s="13"/>
      <c r="G53" s="13"/>
      <c r="H53" s="13"/>
      <c r="I53" s="13"/>
      <c r="J53" s="13"/>
      <c r="K53" s="13"/>
    </row>
    <row r="54" spans="1:11" ht="15.75" customHeight="1" x14ac:dyDescent="0.25">
      <c r="A54" s="13"/>
      <c r="B54" s="14"/>
      <c r="C54" s="13"/>
      <c r="D54" s="13"/>
      <c r="E54" s="13"/>
      <c r="F54" s="13"/>
      <c r="G54" s="13"/>
      <c r="H54" s="13"/>
      <c r="I54" s="13"/>
      <c r="J54" s="13"/>
      <c r="K54" s="13"/>
    </row>
    <row r="55" spans="1:11" ht="15.75" customHeight="1" x14ac:dyDescent="0.25">
      <c r="A55" s="13"/>
      <c r="B55" s="14"/>
      <c r="C55" s="13"/>
      <c r="D55" s="13"/>
      <c r="E55" s="13"/>
      <c r="F55" s="13"/>
      <c r="G55" s="13"/>
      <c r="H55" s="13"/>
      <c r="I55" s="13"/>
      <c r="J55" s="13"/>
      <c r="K55" s="13"/>
    </row>
    <row r="56" spans="1:11" ht="15.75" customHeight="1" x14ac:dyDescent="0.25">
      <c r="A56" s="13"/>
      <c r="B56" s="14"/>
      <c r="C56" s="13"/>
      <c r="D56" s="13"/>
      <c r="E56" s="13"/>
      <c r="F56" s="13"/>
      <c r="G56" s="13"/>
      <c r="H56" s="13"/>
      <c r="I56" s="13"/>
      <c r="J56" s="13"/>
      <c r="K56" s="13"/>
    </row>
    <row r="57" spans="1:11" ht="15.75" customHeight="1" x14ac:dyDescent="0.25">
      <c r="A57" s="13"/>
      <c r="B57" s="14"/>
      <c r="C57" s="13"/>
      <c r="D57" s="13"/>
      <c r="E57" s="13"/>
      <c r="F57" s="13"/>
      <c r="G57" s="13"/>
      <c r="H57" s="13"/>
      <c r="I57" s="13"/>
      <c r="J57" s="13"/>
      <c r="K57" s="13"/>
    </row>
    <row r="58" spans="1:11" ht="15.75" customHeight="1" x14ac:dyDescent="0.25">
      <c r="A58" s="13"/>
      <c r="B58" s="14"/>
      <c r="C58" s="13"/>
      <c r="D58" s="13"/>
      <c r="E58" s="13"/>
      <c r="F58" s="13"/>
      <c r="G58" s="13"/>
      <c r="H58" s="13"/>
      <c r="I58" s="13"/>
      <c r="J58" s="13"/>
      <c r="K58" s="13"/>
    </row>
    <row r="59" spans="1:11" ht="15.75" customHeight="1" x14ac:dyDescent="0.25">
      <c r="A59" s="13"/>
      <c r="B59" s="14"/>
      <c r="C59" s="13"/>
      <c r="D59" s="13"/>
      <c r="E59" s="13"/>
      <c r="F59" s="13"/>
      <c r="G59" s="13"/>
      <c r="H59" s="13"/>
      <c r="I59" s="13"/>
      <c r="J59" s="13"/>
      <c r="K59" s="13"/>
    </row>
    <row r="60" spans="1:11" ht="15.75" customHeight="1" x14ac:dyDescent="0.25">
      <c r="A60" s="13"/>
      <c r="B60" s="14"/>
      <c r="C60" s="13"/>
      <c r="D60" s="13"/>
      <c r="E60" s="13"/>
      <c r="F60" s="13"/>
      <c r="G60" s="13"/>
      <c r="H60" s="13"/>
      <c r="I60" s="13"/>
      <c r="J60" s="13"/>
      <c r="K60" s="13"/>
    </row>
    <row r="61" spans="1:11" ht="15.75" customHeight="1" x14ac:dyDescent="0.25">
      <c r="A61" s="13"/>
      <c r="B61" s="14"/>
      <c r="C61" s="13"/>
      <c r="D61" s="13"/>
      <c r="E61" s="13"/>
      <c r="F61" s="13"/>
      <c r="G61" s="13"/>
      <c r="H61" s="13"/>
      <c r="I61" s="13"/>
      <c r="J61" s="13"/>
      <c r="K61" s="13"/>
    </row>
    <row r="62" spans="1:11" ht="15.75" customHeight="1" x14ac:dyDescent="0.25">
      <c r="A62" s="13"/>
      <c r="B62" s="14"/>
      <c r="C62" s="13"/>
      <c r="D62" s="13"/>
      <c r="E62" s="13"/>
      <c r="F62" s="13"/>
      <c r="G62" s="13"/>
      <c r="H62" s="13"/>
      <c r="I62" s="13"/>
      <c r="J62" s="13"/>
      <c r="K62" s="13"/>
    </row>
    <row r="63" spans="1:11" ht="15.75" customHeight="1" x14ac:dyDescent="0.25">
      <c r="A63" s="13"/>
      <c r="B63" s="14"/>
      <c r="C63" s="13"/>
      <c r="D63" s="13"/>
      <c r="E63" s="13"/>
      <c r="F63" s="13"/>
      <c r="G63" s="13"/>
      <c r="H63" s="13"/>
      <c r="I63" s="13"/>
      <c r="J63" s="13"/>
      <c r="K63" s="13"/>
    </row>
    <row r="64" spans="1:11" ht="15.75" customHeight="1" x14ac:dyDescent="0.25">
      <c r="A64" s="13"/>
      <c r="B64" s="14"/>
      <c r="C64" s="13"/>
      <c r="D64" s="13"/>
      <c r="E64" s="13"/>
      <c r="F64" s="13"/>
      <c r="G64" s="13"/>
      <c r="H64" s="13"/>
      <c r="I64" s="13"/>
      <c r="J64" s="13"/>
      <c r="K64" s="13"/>
    </row>
    <row r="65" spans="1:11" ht="15.75" customHeight="1" x14ac:dyDescent="0.25">
      <c r="A65" s="13"/>
      <c r="B65" s="14"/>
      <c r="C65" s="13"/>
      <c r="D65" s="13"/>
      <c r="E65" s="13"/>
      <c r="F65" s="13"/>
      <c r="G65" s="13"/>
      <c r="H65" s="13"/>
      <c r="I65" s="13"/>
      <c r="J65" s="13"/>
      <c r="K65" s="13"/>
    </row>
    <row r="66" spans="1:11" ht="15.75" customHeight="1" x14ac:dyDescent="0.25">
      <c r="A66" s="13"/>
      <c r="B66" s="14"/>
      <c r="C66" s="13"/>
      <c r="D66" s="13"/>
      <c r="E66" s="13"/>
      <c r="F66" s="13"/>
      <c r="G66" s="13"/>
      <c r="H66" s="13"/>
      <c r="I66" s="13"/>
      <c r="J66" s="13"/>
      <c r="K66" s="13"/>
    </row>
    <row r="67" spans="1:11" ht="15.75" customHeight="1" x14ac:dyDescent="0.25">
      <c r="A67" s="13"/>
      <c r="B67" s="14"/>
      <c r="C67" s="13"/>
      <c r="D67" s="13"/>
      <c r="E67" s="13"/>
      <c r="F67" s="13"/>
      <c r="G67" s="13"/>
      <c r="H67" s="13"/>
      <c r="I67" s="13"/>
      <c r="J67" s="13"/>
      <c r="K67" s="13"/>
    </row>
    <row r="68" spans="1:11" ht="15.75" customHeight="1" x14ac:dyDescent="0.25">
      <c r="A68" s="13"/>
      <c r="B68" s="14"/>
      <c r="C68" s="13"/>
      <c r="D68" s="13"/>
      <c r="E68" s="13"/>
      <c r="F68" s="13"/>
      <c r="G68" s="13"/>
      <c r="H68" s="13"/>
      <c r="I68" s="13"/>
      <c r="J68" s="13"/>
      <c r="K68" s="13"/>
    </row>
    <row r="69" spans="1:11" ht="15.75" customHeight="1" x14ac:dyDescent="0.25">
      <c r="A69" s="13"/>
      <c r="B69" s="14"/>
      <c r="C69" s="13"/>
      <c r="D69" s="13"/>
      <c r="E69" s="13"/>
      <c r="F69" s="13"/>
      <c r="G69" s="13"/>
      <c r="H69" s="13"/>
      <c r="I69" s="13"/>
      <c r="J69" s="13"/>
      <c r="K69" s="13"/>
    </row>
    <row r="70" spans="1:11" ht="15.75" customHeight="1" x14ac:dyDescent="0.25">
      <c r="A70" s="13"/>
      <c r="B70" s="14"/>
      <c r="C70" s="13"/>
      <c r="D70" s="13"/>
      <c r="E70" s="13"/>
      <c r="F70" s="13"/>
      <c r="G70" s="13"/>
      <c r="H70" s="13"/>
      <c r="I70" s="13"/>
      <c r="J70" s="13"/>
      <c r="K70" s="13"/>
    </row>
    <row r="71" spans="1:11" ht="15.75" customHeight="1" x14ac:dyDescent="0.25">
      <c r="A71" s="13"/>
      <c r="B71" s="14"/>
      <c r="C71" s="13"/>
      <c r="D71" s="13"/>
      <c r="E71" s="13"/>
      <c r="F71" s="13"/>
      <c r="G71" s="13"/>
      <c r="H71" s="13"/>
      <c r="I71" s="13"/>
      <c r="J71" s="13"/>
      <c r="K71" s="13"/>
    </row>
    <row r="72" spans="1:11" ht="15.75" customHeight="1" x14ac:dyDescent="0.25">
      <c r="A72" s="13"/>
      <c r="B72" s="14"/>
      <c r="C72" s="13"/>
      <c r="D72" s="13"/>
      <c r="E72" s="13"/>
      <c r="F72" s="13"/>
      <c r="G72" s="13"/>
      <c r="H72" s="13"/>
      <c r="I72" s="13"/>
      <c r="J72" s="13"/>
      <c r="K72" s="13"/>
    </row>
    <row r="73" spans="1:11" ht="15.75" customHeight="1" x14ac:dyDescent="0.25">
      <c r="A73" s="13"/>
      <c r="B73" s="14"/>
      <c r="C73" s="13"/>
      <c r="D73" s="13"/>
      <c r="E73" s="13"/>
      <c r="F73" s="13"/>
      <c r="G73" s="13"/>
      <c r="H73" s="13"/>
      <c r="I73" s="13"/>
      <c r="J73" s="13"/>
      <c r="K73" s="13"/>
    </row>
    <row r="74" spans="1:11" ht="15.75" customHeight="1" x14ac:dyDescent="0.25">
      <c r="A74" s="13"/>
      <c r="B74" s="14"/>
      <c r="C74" s="13"/>
      <c r="D74" s="13"/>
      <c r="E74" s="13"/>
      <c r="F74" s="13"/>
      <c r="G74" s="13"/>
      <c r="H74" s="13"/>
      <c r="I74" s="13"/>
      <c r="J74" s="13"/>
      <c r="K74" s="13"/>
    </row>
    <row r="75" spans="1:11" ht="15.75" customHeight="1" x14ac:dyDescent="0.25">
      <c r="A75" s="13"/>
      <c r="B75" s="14"/>
      <c r="C75" s="13"/>
      <c r="D75" s="13"/>
      <c r="E75" s="13"/>
      <c r="F75" s="13"/>
      <c r="G75" s="13"/>
      <c r="H75" s="13"/>
      <c r="I75" s="13"/>
      <c r="J75" s="13"/>
      <c r="K75" s="13"/>
    </row>
    <row r="76" spans="1:11" ht="15.75" customHeight="1" x14ac:dyDescent="0.25">
      <c r="A76" s="13"/>
      <c r="B76" s="14"/>
      <c r="C76" s="13"/>
      <c r="D76" s="13"/>
      <c r="E76" s="13"/>
      <c r="F76" s="13"/>
      <c r="G76" s="13"/>
      <c r="H76" s="13"/>
      <c r="I76" s="13"/>
      <c r="J76" s="13"/>
      <c r="K76" s="13"/>
    </row>
    <row r="77" spans="1:11" ht="15.75" customHeight="1" x14ac:dyDescent="0.25">
      <c r="A77" s="13"/>
      <c r="B77" s="14"/>
      <c r="C77" s="13"/>
      <c r="D77" s="13"/>
      <c r="E77" s="13"/>
      <c r="F77" s="13"/>
      <c r="G77" s="13"/>
      <c r="H77" s="13"/>
      <c r="I77" s="13"/>
      <c r="J77" s="13"/>
      <c r="K77" s="13"/>
    </row>
    <row r="78" spans="1:11" ht="15.75" customHeight="1" x14ac:dyDescent="0.25">
      <c r="A78" s="13"/>
      <c r="B78" s="14"/>
      <c r="C78" s="13"/>
      <c r="D78" s="13"/>
      <c r="E78" s="13"/>
      <c r="F78" s="13"/>
      <c r="G78" s="13"/>
      <c r="H78" s="13"/>
      <c r="I78" s="13"/>
      <c r="J78" s="13"/>
      <c r="K78" s="13"/>
    </row>
    <row r="79" spans="1:11" ht="15.75" customHeight="1" x14ac:dyDescent="0.25">
      <c r="A79" s="13"/>
      <c r="B79" s="14"/>
      <c r="C79" s="13"/>
      <c r="D79" s="13"/>
      <c r="E79" s="13"/>
      <c r="F79" s="13"/>
      <c r="G79" s="13"/>
      <c r="H79" s="13"/>
      <c r="I79" s="13"/>
      <c r="J79" s="13"/>
      <c r="K79" s="13"/>
    </row>
    <row r="80" spans="1:11" ht="15.75" customHeight="1" x14ac:dyDescent="0.25">
      <c r="A80" s="13"/>
      <c r="B80" s="14"/>
      <c r="C80" s="13"/>
      <c r="D80" s="13"/>
      <c r="E80" s="13"/>
      <c r="F80" s="13"/>
      <c r="G80" s="13"/>
      <c r="H80" s="13"/>
      <c r="I80" s="13"/>
      <c r="J80" s="13"/>
      <c r="K80" s="13"/>
    </row>
    <row r="81" spans="1:11" ht="15.75" customHeight="1" x14ac:dyDescent="0.25">
      <c r="A81" s="13"/>
      <c r="B81" s="14"/>
      <c r="C81" s="13"/>
      <c r="D81" s="13"/>
      <c r="E81" s="13"/>
      <c r="F81" s="13"/>
      <c r="G81" s="13"/>
      <c r="H81" s="13"/>
      <c r="I81" s="13"/>
      <c r="J81" s="13"/>
      <c r="K81" s="13"/>
    </row>
    <row r="82" spans="1:11" ht="15.75" customHeight="1" x14ac:dyDescent="0.25">
      <c r="A82" s="13"/>
      <c r="B82" s="14"/>
      <c r="C82" s="13"/>
      <c r="D82" s="13"/>
      <c r="E82" s="13"/>
      <c r="F82" s="13"/>
      <c r="G82" s="13"/>
      <c r="H82" s="13"/>
      <c r="I82" s="13"/>
      <c r="J82" s="13"/>
      <c r="K82" s="13"/>
    </row>
    <row r="83" spans="1:11" ht="15.75" customHeight="1" x14ac:dyDescent="0.25">
      <c r="A83" s="13"/>
      <c r="B83" s="14"/>
      <c r="C83" s="13"/>
      <c r="D83" s="13"/>
      <c r="E83" s="13"/>
      <c r="F83" s="13"/>
      <c r="G83" s="13"/>
      <c r="H83" s="13"/>
      <c r="I83" s="13"/>
      <c r="J83" s="13"/>
      <c r="K83" s="13"/>
    </row>
    <row r="84" spans="1:11" ht="15.75" customHeight="1" x14ac:dyDescent="0.25">
      <c r="A84" s="13"/>
      <c r="B84" s="14"/>
      <c r="C84" s="13"/>
      <c r="D84" s="13"/>
      <c r="E84" s="13"/>
      <c r="F84" s="13"/>
      <c r="G84" s="13"/>
      <c r="H84" s="13"/>
      <c r="I84" s="13"/>
      <c r="J84" s="13"/>
      <c r="K84" s="13"/>
    </row>
    <row r="85" spans="1:11" ht="15.75" customHeight="1" x14ac:dyDescent="0.25">
      <c r="A85" s="13"/>
      <c r="B85" s="14"/>
      <c r="C85" s="13"/>
      <c r="D85" s="13"/>
      <c r="E85" s="13"/>
      <c r="F85" s="13"/>
      <c r="G85" s="13"/>
      <c r="H85" s="13"/>
      <c r="I85" s="13"/>
      <c r="J85" s="13"/>
      <c r="K85" s="13"/>
    </row>
    <row r="86" spans="1:11" ht="15.75" customHeight="1" x14ac:dyDescent="0.25">
      <c r="A86" s="13"/>
      <c r="B86" s="14"/>
      <c r="C86" s="13"/>
      <c r="D86" s="13"/>
      <c r="E86" s="13"/>
      <c r="F86" s="13"/>
      <c r="G86" s="13"/>
      <c r="H86" s="13"/>
      <c r="I86" s="13"/>
      <c r="J86" s="13"/>
      <c r="K86" s="13"/>
    </row>
    <row r="87" spans="1:11" ht="15.75" customHeight="1" x14ac:dyDescent="0.25">
      <c r="A87" s="13"/>
      <c r="B87" s="14"/>
      <c r="C87" s="13"/>
      <c r="D87" s="13"/>
      <c r="E87" s="13"/>
      <c r="F87" s="13"/>
      <c r="G87" s="13"/>
      <c r="H87" s="13"/>
      <c r="I87" s="13"/>
      <c r="J87" s="13"/>
      <c r="K87" s="13"/>
    </row>
    <row r="88" spans="1:11" ht="15.75" customHeight="1" x14ac:dyDescent="0.25">
      <c r="A88" s="13"/>
      <c r="B88" s="14"/>
      <c r="C88" s="13"/>
      <c r="D88" s="13"/>
      <c r="E88" s="13"/>
      <c r="F88" s="13"/>
      <c r="G88" s="13"/>
      <c r="H88" s="13"/>
      <c r="I88" s="13"/>
      <c r="J88" s="13"/>
      <c r="K88" s="13"/>
    </row>
    <row r="89" spans="1:11" ht="15.75" customHeight="1" x14ac:dyDescent="0.25">
      <c r="A89" s="13"/>
      <c r="B89" s="14"/>
      <c r="C89" s="13"/>
      <c r="D89" s="13"/>
      <c r="E89" s="13"/>
      <c r="F89" s="13"/>
      <c r="G89" s="13"/>
      <c r="H89" s="13"/>
      <c r="I89" s="13"/>
      <c r="J89" s="13"/>
      <c r="K89" s="13"/>
    </row>
    <row r="90" spans="1:11" ht="15.75" customHeight="1" x14ac:dyDescent="0.25">
      <c r="A90" s="13"/>
      <c r="B90" s="14"/>
      <c r="C90" s="13"/>
      <c r="D90" s="13"/>
      <c r="E90" s="13"/>
      <c r="F90" s="13"/>
      <c r="G90" s="13"/>
      <c r="H90" s="13"/>
      <c r="I90" s="13"/>
      <c r="J90" s="13"/>
      <c r="K90" s="13"/>
    </row>
    <row r="91" spans="1:11" ht="15.75" customHeight="1" x14ac:dyDescent="0.25">
      <c r="A91" s="13"/>
      <c r="B91" s="14"/>
      <c r="C91" s="13"/>
      <c r="D91" s="13"/>
      <c r="E91" s="13"/>
      <c r="F91" s="13"/>
      <c r="G91" s="13"/>
      <c r="H91" s="13"/>
      <c r="I91" s="13"/>
      <c r="J91" s="13"/>
      <c r="K91" s="13"/>
    </row>
    <row r="92" spans="1:11" ht="15.75" customHeight="1" x14ac:dyDescent="0.25">
      <c r="A92" s="13"/>
      <c r="B92" s="14"/>
      <c r="C92" s="13"/>
      <c r="D92" s="13"/>
      <c r="E92" s="13"/>
      <c r="F92" s="13"/>
      <c r="G92" s="13"/>
      <c r="H92" s="13"/>
      <c r="I92" s="13"/>
      <c r="J92" s="13"/>
      <c r="K92" s="13"/>
    </row>
    <row r="93" spans="1:11" ht="15.75" customHeight="1" x14ac:dyDescent="0.25">
      <c r="A93" s="13"/>
      <c r="B93" s="14"/>
      <c r="C93" s="13"/>
      <c r="D93" s="13"/>
      <c r="E93" s="13"/>
      <c r="F93" s="13"/>
      <c r="G93" s="13"/>
      <c r="H93" s="13"/>
      <c r="I93" s="13"/>
      <c r="J93" s="13"/>
      <c r="K93" s="13"/>
    </row>
    <row r="94" spans="1:11" ht="15.75" customHeight="1" x14ac:dyDescent="0.25">
      <c r="A94" s="13"/>
      <c r="B94" s="14"/>
      <c r="C94" s="13"/>
      <c r="D94" s="13"/>
      <c r="E94" s="13"/>
      <c r="F94" s="13"/>
      <c r="G94" s="13"/>
      <c r="H94" s="13"/>
      <c r="I94" s="13"/>
      <c r="J94" s="13"/>
      <c r="K94" s="13"/>
    </row>
    <row r="95" spans="1:11" ht="15.75" customHeight="1" x14ac:dyDescent="0.25">
      <c r="A95" s="13"/>
      <c r="B95" s="14"/>
      <c r="C95" s="13"/>
      <c r="D95" s="13"/>
      <c r="E95" s="13"/>
      <c r="F95" s="13"/>
      <c r="G95" s="13"/>
      <c r="H95" s="13"/>
      <c r="I95" s="13"/>
      <c r="J95" s="13"/>
      <c r="K95" s="13"/>
    </row>
    <row r="96" spans="1:11" ht="15.75" customHeight="1" x14ac:dyDescent="0.25">
      <c r="A96" s="13"/>
      <c r="B96" s="14"/>
      <c r="C96" s="13"/>
      <c r="D96" s="13"/>
      <c r="E96" s="13"/>
      <c r="F96" s="13"/>
      <c r="G96" s="13"/>
      <c r="H96" s="13"/>
      <c r="I96" s="13"/>
      <c r="J96" s="13"/>
      <c r="K96" s="13"/>
    </row>
    <row r="97" spans="1:11" ht="15.75" customHeight="1" x14ac:dyDescent="0.25">
      <c r="A97" s="13"/>
      <c r="B97" s="14"/>
      <c r="C97" s="13"/>
      <c r="D97" s="13"/>
      <c r="E97" s="13"/>
      <c r="F97" s="13"/>
      <c r="G97" s="13"/>
      <c r="H97" s="13"/>
      <c r="I97" s="13"/>
      <c r="J97" s="13"/>
      <c r="K97" s="13"/>
    </row>
    <row r="98" spans="1:11" ht="15.75" customHeight="1" x14ac:dyDescent="0.25">
      <c r="A98" s="13"/>
      <c r="B98" s="14"/>
      <c r="C98" s="13"/>
      <c r="D98" s="13"/>
      <c r="E98" s="13"/>
      <c r="F98" s="13"/>
      <c r="G98" s="13"/>
      <c r="H98" s="13"/>
      <c r="I98" s="13"/>
      <c r="J98" s="13"/>
      <c r="K98" s="13"/>
    </row>
    <row r="99" spans="1:11" ht="15.75" customHeight="1" x14ac:dyDescent="0.25">
      <c r="A99" s="13"/>
      <c r="B99" s="14"/>
      <c r="C99" s="13"/>
      <c r="D99" s="13"/>
      <c r="E99" s="13"/>
      <c r="F99" s="13"/>
      <c r="G99" s="13"/>
      <c r="H99" s="13"/>
      <c r="I99" s="13"/>
      <c r="J99" s="13"/>
      <c r="K99" s="13"/>
    </row>
    <row r="100" spans="1:11" ht="15.75" customHeight="1" x14ac:dyDescent="0.25">
      <c r="A100" s="13"/>
      <c r="B100" s="14"/>
      <c r="C100" s="13"/>
      <c r="D100" s="13"/>
      <c r="E100" s="13"/>
      <c r="F100" s="13"/>
      <c r="G100" s="13"/>
      <c r="H100" s="13"/>
      <c r="I100" s="13"/>
      <c r="J100" s="13"/>
      <c r="K100" s="13"/>
    </row>
  </sheetData>
  <mergeCells count="34">
    <mergeCell ref="B35:C35"/>
    <mergeCell ref="B27:C27"/>
    <mergeCell ref="B28:C28"/>
    <mergeCell ref="B31:C31"/>
    <mergeCell ref="B19:C19"/>
    <mergeCell ref="B20:C20"/>
    <mergeCell ref="B21:C21"/>
    <mergeCell ref="B22:C22"/>
    <mergeCell ref="B23:C23"/>
    <mergeCell ref="B24:C24"/>
    <mergeCell ref="B26:C26"/>
    <mergeCell ref="B25:C25"/>
    <mergeCell ref="B29:C29"/>
    <mergeCell ref="B30:C30"/>
    <mergeCell ref="B32:C32"/>
    <mergeCell ref="B33:C33"/>
    <mergeCell ref="B34:C34"/>
    <mergeCell ref="B10:C10"/>
    <mergeCell ref="B11:C11"/>
    <mergeCell ref="B13:C13"/>
    <mergeCell ref="B15:C15"/>
    <mergeCell ref="B16:C16"/>
    <mergeCell ref="B17:C17"/>
    <mergeCell ref="B18:C18"/>
    <mergeCell ref="B2:C2"/>
    <mergeCell ref="B3:C3"/>
    <mergeCell ref="B4:C4"/>
    <mergeCell ref="B5:C5"/>
    <mergeCell ref="B6:C6"/>
    <mergeCell ref="B7:C7"/>
    <mergeCell ref="B12:C12"/>
    <mergeCell ref="B8:C8"/>
    <mergeCell ref="B9:C9"/>
    <mergeCell ref="B14:C1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workbookViewId="0"/>
  </sheetViews>
  <sheetFormatPr baseColWidth="10" defaultColWidth="12.625" defaultRowHeight="15" customHeight="1" x14ac:dyDescent="0.25"/>
  <cols>
    <col min="1" max="1" width="6" customWidth="1"/>
    <col min="2" max="2" width="77" customWidth="1"/>
    <col min="3" max="3" width="14.5" customWidth="1"/>
    <col min="4" max="4" width="18.125" customWidth="1"/>
    <col min="5" max="11" width="10.625" customWidth="1"/>
  </cols>
  <sheetData>
    <row r="1" spans="1:11" ht="15.75" customHeight="1" x14ac:dyDescent="0.25">
      <c r="A1" s="1"/>
      <c r="B1" s="2"/>
      <c r="C1" s="1"/>
      <c r="D1" s="1"/>
      <c r="E1" s="1"/>
      <c r="F1" s="1"/>
      <c r="G1" s="1"/>
      <c r="H1" s="1"/>
      <c r="I1" s="1"/>
      <c r="J1" s="1"/>
      <c r="K1" s="1"/>
    </row>
    <row r="2" spans="1:11" ht="15.75" customHeight="1" x14ac:dyDescent="0.25">
      <c r="A2" s="3" t="s">
        <v>0</v>
      </c>
      <c r="B2" s="448" t="s">
        <v>1</v>
      </c>
      <c r="C2" s="446"/>
      <c r="D2" s="3" t="s">
        <v>2</v>
      </c>
      <c r="E2" s="4"/>
      <c r="F2" s="4"/>
      <c r="G2" s="4"/>
      <c r="H2" s="4"/>
      <c r="I2" s="4"/>
      <c r="J2" s="4"/>
      <c r="K2" s="4"/>
    </row>
    <row r="3" spans="1:11" ht="15.75" customHeight="1" x14ac:dyDescent="0.25">
      <c r="A3" s="5">
        <v>1</v>
      </c>
      <c r="B3" s="445" t="s">
        <v>3</v>
      </c>
      <c r="C3" s="446"/>
      <c r="D3" s="6" t="e">
        <f t="shared" ref="D3:D34" si="0">#REF!</f>
        <v>#REF!</v>
      </c>
      <c r="E3" s="4"/>
      <c r="F3" s="4"/>
      <c r="G3" s="4"/>
      <c r="H3" s="4"/>
      <c r="I3" s="4"/>
      <c r="J3" s="4"/>
      <c r="K3" s="4"/>
    </row>
    <row r="4" spans="1:11" ht="16.5" customHeight="1" x14ac:dyDescent="0.25">
      <c r="A4" s="5">
        <v>2</v>
      </c>
      <c r="B4" s="445" t="s">
        <v>4</v>
      </c>
      <c r="C4" s="446"/>
      <c r="D4" s="6" t="e">
        <f t="shared" si="0"/>
        <v>#REF!</v>
      </c>
      <c r="E4" s="4"/>
      <c r="F4" s="4"/>
      <c r="G4" s="4"/>
      <c r="H4" s="4"/>
      <c r="I4" s="4"/>
      <c r="J4" s="4"/>
      <c r="K4" s="4"/>
    </row>
    <row r="5" spans="1:11" ht="16.5" customHeight="1" x14ac:dyDescent="0.25">
      <c r="A5" s="5">
        <v>3</v>
      </c>
      <c r="B5" s="445" t="s">
        <v>5</v>
      </c>
      <c r="C5" s="446"/>
      <c r="D5" s="6" t="e">
        <f t="shared" si="0"/>
        <v>#REF!</v>
      </c>
      <c r="E5" s="4"/>
      <c r="F5" s="4"/>
      <c r="G5" s="4"/>
      <c r="H5" s="4"/>
      <c r="I5" s="4"/>
      <c r="J5" s="4"/>
      <c r="K5" s="4"/>
    </row>
    <row r="6" spans="1:11" ht="16.5" customHeight="1" x14ac:dyDescent="0.25">
      <c r="A6" s="5">
        <v>4</v>
      </c>
      <c r="B6" s="445" t="s">
        <v>6</v>
      </c>
      <c r="C6" s="446"/>
      <c r="D6" s="6" t="e">
        <f t="shared" si="0"/>
        <v>#REF!</v>
      </c>
      <c r="E6" s="4"/>
      <c r="F6" s="4"/>
      <c r="G6" s="4"/>
      <c r="H6" s="4"/>
      <c r="I6" s="4"/>
      <c r="J6" s="4"/>
      <c r="K6" s="4"/>
    </row>
    <row r="7" spans="1:11" ht="16.5" customHeight="1" x14ac:dyDescent="0.25">
      <c r="A7" s="5">
        <v>5</v>
      </c>
      <c r="B7" s="445" t="s">
        <v>7</v>
      </c>
      <c r="C7" s="446"/>
      <c r="D7" s="6" t="e">
        <f t="shared" si="0"/>
        <v>#REF!</v>
      </c>
      <c r="E7" s="4"/>
      <c r="F7" s="4"/>
      <c r="G7" s="4"/>
      <c r="H7" s="4"/>
      <c r="I7" s="4"/>
      <c r="J7" s="4"/>
      <c r="K7" s="4"/>
    </row>
    <row r="8" spans="1:11" ht="16.5" customHeight="1" x14ac:dyDescent="0.25">
      <c r="A8" s="5">
        <v>6</v>
      </c>
      <c r="B8" s="445" t="s">
        <v>8</v>
      </c>
      <c r="C8" s="446"/>
      <c r="D8" s="6" t="e">
        <f t="shared" si="0"/>
        <v>#REF!</v>
      </c>
      <c r="E8" s="4"/>
      <c r="F8" s="4"/>
      <c r="G8" s="4"/>
      <c r="H8" s="4"/>
      <c r="I8" s="4"/>
      <c r="J8" s="4"/>
      <c r="K8" s="4"/>
    </row>
    <row r="9" spans="1:11" ht="16.5" customHeight="1" x14ac:dyDescent="0.25">
      <c r="A9" s="5">
        <v>7</v>
      </c>
      <c r="B9" s="445" t="s">
        <v>9</v>
      </c>
      <c r="C9" s="446"/>
      <c r="D9" s="6" t="e">
        <f t="shared" si="0"/>
        <v>#REF!</v>
      </c>
      <c r="E9" s="4"/>
      <c r="F9" s="4"/>
      <c r="G9" s="4"/>
      <c r="H9" s="4"/>
      <c r="I9" s="4"/>
      <c r="J9" s="4"/>
      <c r="K9" s="4"/>
    </row>
    <row r="10" spans="1:11" ht="16.5" customHeight="1" x14ac:dyDescent="0.25">
      <c r="A10" s="5">
        <v>8</v>
      </c>
      <c r="B10" s="445" t="s">
        <v>10</v>
      </c>
      <c r="C10" s="446"/>
      <c r="D10" s="6" t="e">
        <f t="shared" si="0"/>
        <v>#REF!</v>
      </c>
      <c r="E10" s="4"/>
      <c r="F10" s="4"/>
      <c r="G10" s="4"/>
      <c r="H10" s="4"/>
      <c r="I10" s="4"/>
      <c r="J10" s="4"/>
      <c r="K10" s="4"/>
    </row>
    <row r="11" spans="1:11" ht="16.5" customHeight="1" x14ac:dyDescent="0.25">
      <c r="A11" s="5">
        <v>9</v>
      </c>
      <c r="B11" s="445" t="s">
        <v>11</v>
      </c>
      <c r="C11" s="446"/>
      <c r="D11" s="6" t="e">
        <f t="shared" si="0"/>
        <v>#REF!</v>
      </c>
      <c r="E11" s="4"/>
      <c r="F11" s="4"/>
      <c r="G11" s="4"/>
      <c r="H11" s="4"/>
      <c r="I11" s="4"/>
      <c r="J11" s="4"/>
      <c r="K11" s="4"/>
    </row>
    <row r="12" spans="1:11" ht="16.5" customHeight="1" x14ac:dyDescent="0.25">
      <c r="A12" s="5">
        <v>10</v>
      </c>
      <c r="B12" s="445" t="s">
        <v>12</v>
      </c>
      <c r="C12" s="446"/>
      <c r="D12" s="6" t="e">
        <f t="shared" si="0"/>
        <v>#REF!</v>
      </c>
      <c r="E12" s="4"/>
      <c r="F12" s="4"/>
      <c r="G12" s="4"/>
      <c r="H12" s="4"/>
      <c r="I12" s="4"/>
      <c r="J12" s="4"/>
      <c r="K12" s="4"/>
    </row>
    <row r="13" spans="1:11" ht="16.5" customHeight="1" x14ac:dyDescent="0.25">
      <c r="A13" s="5">
        <v>11</v>
      </c>
      <c r="B13" s="445" t="s">
        <v>13</v>
      </c>
      <c r="C13" s="446"/>
      <c r="D13" s="6" t="e">
        <f t="shared" si="0"/>
        <v>#REF!</v>
      </c>
      <c r="E13" s="4"/>
      <c r="F13" s="4"/>
      <c r="G13" s="4"/>
      <c r="H13" s="4"/>
      <c r="I13" s="4"/>
      <c r="J13" s="4"/>
      <c r="K13" s="4"/>
    </row>
    <row r="14" spans="1:11" ht="16.5" customHeight="1" x14ac:dyDescent="0.25">
      <c r="A14" s="7">
        <v>12</v>
      </c>
      <c r="B14" s="447" t="s">
        <v>14</v>
      </c>
      <c r="C14" s="446"/>
      <c r="D14" s="8" t="e">
        <f t="shared" si="0"/>
        <v>#REF!</v>
      </c>
      <c r="E14" s="4"/>
      <c r="F14" s="4"/>
      <c r="G14" s="4"/>
      <c r="H14" s="4"/>
      <c r="I14" s="4"/>
      <c r="J14" s="4"/>
      <c r="K14" s="4"/>
    </row>
    <row r="15" spans="1:11" ht="16.5" customHeight="1" x14ac:dyDescent="0.25">
      <c r="A15" s="5">
        <v>13</v>
      </c>
      <c r="B15" s="445" t="s">
        <v>15</v>
      </c>
      <c r="C15" s="446"/>
      <c r="D15" s="6" t="e">
        <f t="shared" si="0"/>
        <v>#REF!</v>
      </c>
      <c r="E15" s="4"/>
      <c r="F15" s="4"/>
      <c r="G15" s="4"/>
      <c r="H15" s="4"/>
      <c r="I15" s="4"/>
      <c r="J15" s="4"/>
      <c r="K15" s="4"/>
    </row>
    <row r="16" spans="1:11" ht="16.5" customHeight="1" x14ac:dyDescent="0.25">
      <c r="A16" s="5">
        <v>14</v>
      </c>
      <c r="B16" s="445" t="s">
        <v>16</v>
      </c>
      <c r="C16" s="446"/>
      <c r="D16" s="6" t="e">
        <f t="shared" si="0"/>
        <v>#REF!</v>
      </c>
      <c r="E16" s="4"/>
      <c r="F16" s="4"/>
      <c r="G16" s="4"/>
      <c r="H16" s="4"/>
      <c r="I16" s="4"/>
      <c r="J16" s="4"/>
      <c r="K16" s="4"/>
    </row>
    <row r="17" spans="1:11" ht="16.5" customHeight="1" x14ac:dyDescent="0.25">
      <c r="A17" s="5">
        <v>15</v>
      </c>
      <c r="B17" s="445" t="s">
        <v>17</v>
      </c>
      <c r="C17" s="446"/>
      <c r="D17" s="6" t="e">
        <f t="shared" si="0"/>
        <v>#REF!</v>
      </c>
      <c r="E17" s="4"/>
      <c r="F17" s="4"/>
      <c r="G17" s="4"/>
      <c r="H17" s="4"/>
      <c r="I17" s="4"/>
      <c r="J17" s="4"/>
      <c r="K17" s="4"/>
    </row>
    <row r="18" spans="1:11" ht="16.5" customHeight="1" x14ac:dyDescent="0.25">
      <c r="A18" s="9">
        <v>16</v>
      </c>
      <c r="B18" s="449" t="s">
        <v>18</v>
      </c>
      <c r="C18" s="446"/>
      <c r="D18" s="10" t="e">
        <f t="shared" si="0"/>
        <v>#REF!</v>
      </c>
      <c r="E18" s="4"/>
      <c r="F18" s="4"/>
      <c r="G18" s="4"/>
      <c r="H18" s="4"/>
      <c r="I18" s="4"/>
      <c r="J18" s="4"/>
      <c r="K18" s="4"/>
    </row>
    <row r="19" spans="1:11" ht="16.5" customHeight="1" x14ac:dyDescent="0.25">
      <c r="A19" s="5">
        <v>17</v>
      </c>
      <c r="B19" s="445" t="s">
        <v>19</v>
      </c>
      <c r="C19" s="446"/>
      <c r="D19" s="6" t="e">
        <f t="shared" si="0"/>
        <v>#REF!</v>
      </c>
      <c r="E19" s="4"/>
      <c r="F19" s="4"/>
      <c r="G19" s="4"/>
      <c r="H19" s="4"/>
      <c r="I19" s="4"/>
      <c r="J19" s="4"/>
      <c r="K19" s="4"/>
    </row>
    <row r="20" spans="1:11" ht="16.5" customHeight="1" x14ac:dyDescent="0.25">
      <c r="A20" s="5">
        <v>18</v>
      </c>
      <c r="B20" s="445" t="s">
        <v>20</v>
      </c>
      <c r="C20" s="446"/>
      <c r="D20" s="6" t="e">
        <f t="shared" si="0"/>
        <v>#REF!</v>
      </c>
      <c r="E20" s="4"/>
      <c r="F20" s="4"/>
      <c r="G20" s="4"/>
      <c r="H20" s="4"/>
      <c r="I20" s="4"/>
      <c r="J20" s="4"/>
      <c r="K20" s="4"/>
    </row>
    <row r="21" spans="1:11" ht="16.5" customHeight="1" x14ac:dyDescent="0.25">
      <c r="A21" s="7">
        <v>19</v>
      </c>
      <c r="B21" s="447" t="s">
        <v>21</v>
      </c>
      <c r="C21" s="446"/>
      <c r="D21" s="8" t="e">
        <f t="shared" si="0"/>
        <v>#REF!</v>
      </c>
      <c r="E21" s="4"/>
      <c r="F21" s="4"/>
      <c r="G21" s="4"/>
      <c r="H21" s="4"/>
      <c r="I21" s="4"/>
      <c r="J21" s="4"/>
      <c r="K21" s="4"/>
    </row>
    <row r="22" spans="1:11" ht="16.5" customHeight="1" x14ac:dyDescent="0.25">
      <c r="A22" s="5">
        <v>20</v>
      </c>
      <c r="B22" s="445" t="s">
        <v>22</v>
      </c>
      <c r="C22" s="446"/>
      <c r="D22" s="6" t="e">
        <f t="shared" si="0"/>
        <v>#REF!</v>
      </c>
      <c r="E22" s="4"/>
      <c r="F22" s="4"/>
      <c r="G22" s="4"/>
      <c r="H22" s="4"/>
      <c r="I22" s="4"/>
      <c r="J22" s="4"/>
      <c r="K22" s="4"/>
    </row>
    <row r="23" spans="1:11" ht="16.5" customHeight="1" x14ac:dyDescent="0.25">
      <c r="A23" s="5">
        <v>21</v>
      </c>
      <c r="B23" s="445" t="s">
        <v>23</v>
      </c>
      <c r="C23" s="446"/>
      <c r="D23" s="6" t="e">
        <f t="shared" si="0"/>
        <v>#REF!</v>
      </c>
      <c r="E23" s="4"/>
      <c r="F23" s="4"/>
      <c r="G23" s="4"/>
      <c r="H23" s="4"/>
      <c r="I23" s="4"/>
      <c r="J23" s="4"/>
      <c r="K23" s="4"/>
    </row>
    <row r="24" spans="1:11" ht="15.75" customHeight="1" x14ac:dyDescent="0.25">
      <c r="A24" s="5">
        <v>22</v>
      </c>
      <c r="B24" s="445" t="s">
        <v>24</v>
      </c>
      <c r="C24" s="446"/>
      <c r="D24" s="6" t="e">
        <f t="shared" si="0"/>
        <v>#REF!</v>
      </c>
      <c r="E24" s="4"/>
      <c r="F24" s="4"/>
      <c r="G24" s="4"/>
      <c r="H24" s="4"/>
      <c r="I24" s="4"/>
      <c r="J24" s="4"/>
      <c r="K24" s="4"/>
    </row>
    <row r="25" spans="1:11" ht="16.5" customHeight="1" x14ac:dyDescent="0.25">
      <c r="A25" s="7">
        <v>23</v>
      </c>
      <c r="B25" s="447" t="s">
        <v>25</v>
      </c>
      <c r="C25" s="446"/>
      <c r="D25" s="8" t="e">
        <f t="shared" si="0"/>
        <v>#REF!</v>
      </c>
      <c r="E25" s="4"/>
      <c r="F25" s="4"/>
      <c r="G25" s="4"/>
      <c r="H25" s="4"/>
      <c r="I25" s="4"/>
      <c r="J25" s="4"/>
      <c r="K25" s="4"/>
    </row>
    <row r="26" spans="1:11" ht="16.5" customHeight="1" x14ac:dyDescent="0.25">
      <c r="A26" s="9">
        <v>24</v>
      </c>
      <c r="B26" s="449" t="s">
        <v>26</v>
      </c>
      <c r="C26" s="446"/>
      <c r="D26" s="10" t="e">
        <f t="shared" si="0"/>
        <v>#REF!</v>
      </c>
      <c r="E26" s="4"/>
      <c r="F26" s="4"/>
      <c r="G26" s="4"/>
      <c r="H26" s="4"/>
      <c r="I26" s="4"/>
      <c r="J26" s="4"/>
      <c r="K26" s="4"/>
    </row>
    <row r="27" spans="1:11" ht="16.5" customHeight="1" x14ac:dyDescent="0.25">
      <c r="A27" s="9">
        <v>25</v>
      </c>
      <c r="B27" s="449" t="s">
        <v>27</v>
      </c>
      <c r="C27" s="446"/>
      <c r="D27" s="10" t="e">
        <f t="shared" si="0"/>
        <v>#REF!</v>
      </c>
      <c r="E27" s="4"/>
      <c r="F27" s="4"/>
      <c r="G27" s="4"/>
      <c r="H27" s="4"/>
      <c r="I27" s="4"/>
      <c r="J27" s="4"/>
      <c r="K27" s="4"/>
    </row>
    <row r="28" spans="1:11" ht="15.75" customHeight="1" x14ac:dyDescent="0.25">
      <c r="A28" s="5">
        <v>26</v>
      </c>
      <c r="B28" s="445" t="s">
        <v>28</v>
      </c>
      <c r="C28" s="446"/>
      <c r="D28" s="6" t="e">
        <f t="shared" si="0"/>
        <v>#REF!</v>
      </c>
      <c r="E28" s="4"/>
      <c r="F28" s="4"/>
      <c r="G28" s="4"/>
      <c r="H28" s="4"/>
      <c r="I28" s="4"/>
      <c r="J28" s="4"/>
      <c r="K28" s="4"/>
    </row>
    <row r="29" spans="1:11" ht="54" customHeight="1" x14ac:dyDescent="0.25">
      <c r="A29" s="5">
        <v>27</v>
      </c>
      <c r="B29" s="445" t="s">
        <v>29</v>
      </c>
      <c r="C29" s="446"/>
      <c r="D29" s="6" t="e">
        <f t="shared" si="0"/>
        <v>#REF!</v>
      </c>
      <c r="E29" s="4"/>
      <c r="F29" s="4"/>
      <c r="G29" s="4"/>
      <c r="H29" s="4"/>
      <c r="I29" s="4"/>
      <c r="J29" s="4"/>
      <c r="K29" s="4"/>
    </row>
    <row r="30" spans="1:11" ht="15.75" customHeight="1" x14ac:dyDescent="0.25">
      <c r="A30" s="5">
        <v>28</v>
      </c>
      <c r="B30" s="445" t="s">
        <v>30</v>
      </c>
      <c r="C30" s="446"/>
      <c r="D30" s="6" t="e">
        <f t="shared" si="0"/>
        <v>#REF!</v>
      </c>
      <c r="E30" s="4"/>
      <c r="F30" s="4"/>
      <c r="G30" s="4"/>
      <c r="H30" s="4"/>
      <c r="I30" s="4"/>
      <c r="J30" s="4"/>
      <c r="K30" s="4"/>
    </row>
    <row r="31" spans="1:11" ht="15.75" customHeight="1" x14ac:dyDescent="0.25">
      <c r="A31" s="5">
        <v>29</v>
      </c>
      <c r="B31" s="445" t="s">
        <v>31</v>
      </c>
      <c r="C31" s="446"/>
      <c r="D31" s="6" t="e">
        <f t="shared" si="0"/>
        <v>#REF!</v>
      </c>
      <c r="E31" s="4"/>
      <c r="F31" s="4"/>
      <c r="G31" s="4"/>
      <c r="H31" s="4"/>
      <c r="I31" s="4"/>
      <c r="J31" s="4"/>
      <c r="K31" s="4"/>
    </row>
    <row r="32" spans="1:11" ht="15.75" customHeight="1" x14ac:dyDescent="0.25">
      <c r="A32" s="5">
        <v>30</v>
      </c>
      <c r="B32" s="445" t="s">
        <v>32</v>
      </c>
      <c r="C32" s="446"/>
      <c r="D32" s="6" t="e">
        <f t="shared" si="0"/>
        <v>#REF!</v>
      </c>
      <c r="E32" s="4"/>
      <c r="F32" s="4"/>
      <c r="G32" s="4"/>
      <c r="H32" s="4"/>
      <c r="I32" s="4"/>
      <c r="J32" s="4"/>
      <c r="K32" s="4"/>
    </row>
    <row r="33" spans="1:11" ht="15.75" customHeight="1" x14ac:dyDescent="0.25">
      <c r="A33" s="5">
        <v>31</v>
      </c>
      <c r="B33" s="445" t="s">
        <v>33</v>
      </c>
      <c r="C33" s="446"/>
      <c r="D33" s="6" t="e">
        <f t="shared" si="0"/>
        <v>#REF!</v>
      </c>
      <c r="E33" s="4"/>
      <c r="F33" s="4"/>
      <c r="G33" s="4"/>
      <c r="H33" s="4"/>
      <c r="I33" s="4"/>
      <c r="J33" s="4"/>
      <c r="K33" s="4"/>
    </row>
    <row r="34" spans="1:11" ht="15.75" customHeight="1" x14ac:dyDescent="0.25">
      <c r="A34" s="5">
        <v>32</v>
      </c>
      <c r="B34" s="445" t="s">
        <v>34</v>
      </c>
      <c r="C34" s="446"/>
      <c r="D34" s="6" t="e">
        <f t="shared" si="0"/>
        <v>#REF!</v>
      </c>
      <c r="E34" s="4"/>
      <c r="F34" s="4"/>
      <c r="G34" s="4"/>
      <c r="H34" s="4"/>
      <c r="I34" s="4"/>
      <c r="J34" s="4"/>
      <c r="K34" s="4"/>
    </row>
    <row r="35" spans="1:11" ht="15.75" customHeight="1" x14ac:dyDescent="0.25">
      <c r="A35" s="11">
        <v>33</v>
      </c>
      <c r="B35" s="445" t="s">
        <v>35</v>
      </c>
      <c r="C35" s="446"/>
      <c r="D35" s="12">
        <v>270000000</v>
      </c>
      <c r="E35" s="4"/>
      <c r="F35" s="4"/>
      <c r="G35" s="4"/>
      <c r="H35" s="4"/>
      <c r="I35" s="4"/>
      <c r="J35" s="4"/>
      <c r="K35" s="4"/>
    </row>
    <row r="36" spans="1:11" ht="15.75" customHeight="1" x14ac:dyDescent="0.25">
      <c r="A36" s="13"/>
      <c r="B36" s="14"/>
      <c r="C36" s="13"/>
      <c r="D36" s="13"/>
      <c r="E36" s="13"/>
      <c r="F36" s="13"/>
      <c r="G36" s="13"/>
      <c r="H36" s="13"/>
      <c r="I36" s="13"/>
      <c r="J36" s="13"/>
      <c r="K36" s="13"/>
    </row>
    <row r="37" spans="1:11" ht="15.75" customHeight="1" x14ac:dyDescent="0.25">
      <c r="A37" s="13"/>
      <c r="B37" s="15" t="s">
        <v>36</v>
      </c>
      <c r="C37" s="16"/>
      <c r="D37" s="17" t="e">
        <f>D32+D31+D30+D29+D28+D25+D24+D23+D22+D26+D27+D21+D20+D19+D18+D17+D16+D15+D14+D13+D12+D10+D9+D8+D7+D6+D5+D4+D3+D34+D33+D35</f>
        <v>#REF!</v>
      </c>
      <c r="E37" s="13"/>
      <c r="F37" s="13"/>
      <c r="G37" s="13"/>
      <c r="H37" s="13"/>
      <c r="I37" s="13"/>
      <c r="J37" s="13"/>
      <c r="K37" s="13"/>
    </row>
    <row r="38" spans="1:11" ht="15.75" customHeight="1" x14ac:dyDescent="0.25">
      <c r="A38" s="13"/>
      <c r="B38" s="15" t="s">
        <v>37</v>
      </c>
      <c r="C38" s="18">
        <v>0.2</v>
      </c>
      <c r="D38" s="19" t="e">
        <f>+C38*D37</f>
        <v>#REF!</v>
      </c>
      <c r="E38" s="13"/>
      <c r="F38" s="13"/>
      <c r="G38" s="13"/>
      <c r="H38" s="13"/>
      <c r="I38" s="13"/>
      <c r="J38" s="13"/>
      <c r="K38" s="13"/>
    </row>
    <row r="39" spans="1:11" ht="15.75" customHeight="1" x14ac:dyDescent="0.25">
      <c r="A39" s="13"/>
      <c r="B39" s="15" t="s">
        <v>38</v>
      </c>
      <c r="C39" s="18">
        <v>0.05</v>
      </c>
      <c r="D39" s="19" t="e">
        <f>+C39*D37</f>
        <v>#REF!</v>
      </c>
      <c r="E39" s="13"/>
      <c r="F39" s="13"/>
      <c r="G39" s="13"/>
      <c r="H39" s="13"/>
      <c r="I39" s="13"/>
      <c r="J39" s="13"/>
      <c r="K39" s="13"/>
    </row>
    <row r="40" spans="1:11" ht="15.75" customHeight="1" x14ac:dyDescent="0.25">
      <c r="A40" s="13"/>
      <c r="B40" s="15" t="s">
        <v>39</v>
      </c>
      <c r="C40" s="18">
        <v>0.05</v>
      </c>
      <c r="D40" s="19" t="e">
        <f>+C40*D37</f>
        <v>#REF!</v>
      </c>
      <c r="E40" s="13"/>
      <c r="F40" s="13"/>
      <c r="G40" s="13"/>
      <c r="H40" s="13"/>
      <c r="I40" s="13"/>
      <c r="J40" s="13"/>
      <c r="K40" s="13"/>
    </row>
    <row r="41" spans="1:11" ht="15.75" customHeight="1" x14ac:dyDescent="0.25">
      <c r="A41" s="13"/>
      <c r="B41" s="15" t="s">
        <v>40</v>
      </c>
      <c r="C41" s="16"/>
      <c r="D41" s="17" t="e">
        <f>+SUM(D38:D40)</f>
        <v>#REF!</v>
      </c>
      <c r="E41" s="13"/>
      <c r="F41" s="13"/>
      <c r="G41" s="13"/>
      <c r="H41" s="13"/>
      <c r="I41" s="13"/>
      <c r="J41" s="13"/>
      <c r="K41" s="13"/>
    </row>
    <row r="42" spans="1:11" ht="15.75" customHeight="1" x14ac:dyDescent="0.25">
      <c r="A42" s="13"/>
      <c r="B42" s="15" t="s">
        <v>41</v>
      </c>
      <c r="C42" s="20"/>
      <c r="D42" s="21" t="e">
        <f>+D41+D37</f>
        <v>#REF!</v>
      </c>
      <c r="E42" s="13"/>
      <c r="F42" s="13"/>
      <c r="G42" s="13"/>
      <c r="H42" s="13"/>
      <c r="I42" s="13"/>
      <c r="J42" s="13"/>
      <c r="K42" s="13"/>
    </row>
    <row r="43" spans="1:11" ht="15.75" customHeight="1" x14ac:dyDescent="0.25">
      <c r="A43" s="13"/>
      <c r="B43" s="14"/>
      <c r="C43" s="13"/>
      <c r="D43" s="13"/>
      <c r="E43" s="13"/>
      <c r="F43" s="13"/>
      <c r="G43" s="13"/>
      <c r="H43" s="13"/>
      <c r="I43" s="13"/>
      <c r="J43" s="13"/>
      <c r="K43" s="13"/>
    </row>
    <row r="44" spans="1:11" ht="15.75" customHeight="1" x14ac:dyDescent="0.25">
      <c r="A44" s="13"/>
      <c r="B44" s="14"/>
      <c r="C44" s="13"/>
      <c r="D44" s="13"/>
      <c r="E44" s="13"/>
      <c r="F44" s="13"/>
      <c r="G44" s="13"/>
      <c r="H44" s="13"/>
      <c r="I44" s="13"/>
      <c r="J44" s="13"/>
      <c r="K44" s="13"/>
    </row>
    <row r="45" spans="1:11" ht="15.75" customHeight="1" x14ac:dyDescent="0.25">
      <c r="A45" s="13"/>
      <c r="B45" s="14"/>
      <c r="C45" s="13"/>
      <c r="D45" s="13"/>
      <c r="E45" s="13"/>
      <c r="F45" s="13"/>
      <c r="G45" s="13"/>
      <c r="H45" s="13"/>
      <c r="I45" s="13"/>
      <c r="J45" s="13"/>
      <c r="K45" s="13"/>
    </row>
    <row r="46" spans="1:11" ht="15.75" customHeight="1" x14ac:dyDescent="0.25">
      <c r="A46" s="13"/>
      <c r="B46" s="14"/>
      <c r="C46" s="13"/>
      <c r="D46" s="13"/>
      <c r="E46" s="13"/>
      <c r="F46" s="13"/>
      <c r="G46" s="13"/>
      <c r="H46" s="13"/>
      <c r="I46" s="13"/>
      <c r="J46" s="13"/>
      <c r="K46" s="13"/>
    </row>
    <row r="47" spans="1:11" ht="15.75" customHeight="1" x14ac:dyDescent="0.25">
      <c r="A47" s="13"/>
      <c r="B47" s="14"/>
      <c r="C47" s="13"/>
      <c r="D47" s="13"/>
      <c r="E47" s="13"/>
      <c r="F47" s="13"/>
      <c r="G47" s="13"/>
      <c r="H47" s="13"/>
      <c r="I47" s="13"/>
      <c r="J47" s="13"/>
      <c r="K47" s="13"/>
    </row>
    <row r="48" spans="1:11" ht="15.75" customHeight="1" x14ac:dyDescent="0.25">
      <c r="A48" s="13"/>
      <c r="B48" s="14"/>
      <c r="C48" s="13"/>
      <c r="D48" s="13"/>
      <c r="E48" s="13"/>
      <c r="F48" s="13"/>
      <c r="G48" s="13"/>
      <c r="H48" s="13"/>
      <c r="I48" s="13"/>
      <c r="J48" s="13"/>
      <c r="K48" s="13"/>
    </row>
    <row r="49" spans="1:11" ht="15.75" customHeight="1" x14ac:dyDescent="0.25">
      <c r="A49" s="13"/>
      <c r="B49" s="14"/>
      <c r="C49" s="13"/>
      <c r="D49" s="13"/>
      <c r="E49" s="13"/>
      <c r="F49" s="13"/>
      <c r="G49" s="13"/>
      <c r="H49" s="13"/>
      <c r="I49" s="13"/>
      <c r="J49" s="13"/>
      <c r="K49" s="13"/>
    </row>
    <row r="50" spans="1:11" ht="15.75" customHeight="1" x14ac:dyDescent="0.25">
      <c r="A50" s="13"/>
      <c r="B50" s="14"/>
      <c r="C50" s="13"/>
      <c r="D50" s="13"/>
      <c r="E50" s="13"/>
      <c r="F50" s="13"/>
      <c r="G50" s="13"/>
      <c r="H50" s="13"/>
      <c r="I50" s="13"/>
      <c r="J50" s="13"/>
      <c r="K50" s="13"/>
    </row>
    <row r="51" spans="1:11" ht="15.75" customHeight="1" x14ac:dyDescent="0.25">
      <c r="A51" s="13"/>
      <c r="B51" s="14"/>
      <c r="C51" s="13"/>
      <c r="D51" s="13"/>
      <c r="E51" s="13"/>
      <c r="F51" s="13"/>
      <c r="G51" s="13"/>
      <c r="H51" s="13"/>
      <c r="I51" s="13"/>
      <c r="J51" s="13"/>
      <c r="K51" s="13"/>
    </row>
    <row r="52" spans="1:11" ht="15.75" customHeight="1" x14ac:dyDescent="0.25">
      <c r="A52" s="13"/>
      <c r="B52" s="14"/>
      <c r="C52" s="13"/>
      <c r="D52" s="13"/>
      <c r="E52" s="13"/>
      <c r="F52" s="13"/>
      <c r="G52" s="13"/>
      <c r="H52" s="13"/>
      <c r="I52" s="13"/>
      <c r="J52" s="13"/>
      <c r="K52" s="13"/>
    </row>
    <row r="53" spans="1:11" ht="15.75" customHeight="1" x14ac:dyDescent="0.25">
      <c r="A53" s="13"/>
      <c r="B53" s="14"/>
      <c r="C53" s="13"/>
      <c r="D53" s="13"/>
      <c r="E53" s="13"/>
      <c r="F53" s="13"/>
      <c r="G53" s="13"/>
      <c r="H53" s="13"/>
      <c r="I53" s="13"/>
      <c r="J53" s="13"/>
      <c r="K53" s="13"/>
    </row>
    <row r="54" spans="1:11" ht="15.75" customHeight="1" x14ac:dyDescent="0.25">
      <c r="A54" s="13"/>
      <c r="B54" s="14"/>
      <c r="C54" s="13"/>
      <c r="D54" s="13"/>
      <c r="E54" s="13"/>
      <c r="F54" s="13"/>
      <c r="G54" s="13"/>
      <c r="H54" s="13"/>
      <c r="I54" s="13"/>
      <c r="J54" s="13"/>
      <c r="K54" s="13"/>
    </row>
    <row r="55" spans="1:11" ht="15.75" customHeight="1" x14ac:dyDescent="0.25">
      <c r="A55" s="13"/>
      <c r="B55" s="14"/>
      <c r="C55" s="13"/>
      <c r="D55" s="13"/>
      <c r="E55" s="13"/>
      <c r="F55" s="13"/>
      <c r="G55" s="13"/>
      <c r="H55" s="13"/>
      <c r="I55" s="13"/>
      <c r="J55" s="13"/>
      <c r="K55" s="13"/>
    </row>
    <row r="56" spans="1:11" ht="15.75" customHeight="1" x14ac:dyDescent="0.25">
      <c r="A56" s="13"/>
      <c r="B56" s="14"/>
      <c r="C56" s="13"/>
      <c r="D56" s="13"/>
      <c r="E56" s="13"/>
      <c r="F56" s="13"/>
      <c r="G56" s="13"/>
      <c r="H56" s="13"/>
      <c r="I56" s="13"/>
      <c r="J56" s="13"/>
      <c r="K56" s="13"/>
    </row>
    <row r="57" spans="1:11" ht="15.75" customHeight="1" x14ac:dyDescent="0.25">
      <c r="A57" s="13"/>
      <c r="B57" s="14"/>
      <c r="C57" s="13"/>
      <c r="D57" s="13"/>
      <c r="E57" s="13"/>
      <c r="F57" s="13"/>
      <c r="G57" s="13"/>
      <c r="H57" s="13"/>
      <c r="I57" s="13"/>
      <c r="J57" s="13"/>
      <c r="K57" s="13"/>
    </row>
    <row r="58" spans="1:11" ht="15.75" customHeight="1" x14ac:dyDescent="0.25">
      <c r="A58" s="13"/>
      <c r="B58" s="14"/>
      <c r="C58" s="13"/>
      <c r="D58" s="13"/>
      <c r="E58" s="13"/>
      <c r="F58" s="13"/>
      <c r="G58" s="13"/>
      <c r="H58" s="13"/>
      <c r="I58" s="13"/>
      <c r="J58" s="13"/>
      <c r="K58" s="13"/>
    </row>
    <row r="59" spans="1:11" ht="15.75" customHeight="1" x14ac:dyDescent="0.25">
      <c r="A59" s="13"/>
      <c r="B59" s="14"/>
      <c r="C59" s="13"/>
      <c r="D59" s="13"/>
      <c r="E59" s="13"/>
      <c r="F59" s="13"/>
      <c r="G59" s="13"/>
      <c r="H59" s="13"/>
      <c r="I59" s="13"/>
      <c r="J59" s="13"/>
      <c r="K59" s="13"/>
    </row>
    <row r="60" spans="1:11" ht="15.75" customHeight="1" x14ac:dyDescent="0.25">
      <c r="A60" s="13"/>
      <c r="B60" s="14"/>
      <c r="C60" s="13"/>
      <c r="D60" s="13"/>
      <c r="E60" s="13"/>
      <c r="F60" s="13"/>
      <c r="G60" s="13"/>
      <c r="H60" s="13"/>
      <c r="I60" s="13"/>
      <c r="J60" s="13"/>
      <c r="K60" s="13"/>
    </row>
    <row r="61" spans="1:11" ht="15.75" customHeight="1" x14ac:dyDescent="0.25">
      <c r="A61" s="13"/>
      <c r="B61" s="14"/>
      <c r="C61" s="13"/>
      <c r="D61" s="13"/>
      <c r="E61" s="13"/>
      <c r="F61" s="13"/>
      <c r="G61" s="13"/>
      <c r="H61" s="13"/>
      <c r="I61" s="13"/>
      <c r="J61" s="13"/>
      <c r="K61" s="13"/>
    </row>
    <row r="62" spans="1:11" ht="15.75" customHeight="1" x14ac:dyDescent="0.25">
      <c r="A62" s="13"/>
      <c r="B62" s="14"/>
      <c r="C62" s="13"/>
      <c r="D62" s="13"/>
      <c r="E62" s="13"/>
      <c r="F62" s="13"/>
      <c r="G62" s="13"/>
      <c r="H62" s="13"/>
      <c r="I62" s="13"/>
      <c r="J62" s="13"/>
      <c r="K62" s="13"/>
    </row>
    <row r="63" spans="1:11" ht="15.75" customHeight="1" x14ac:dyDescent="0.25">
      <c r="A63" s="13"/>
      <c r="B63" s="14"/>
      <c r="C63" s="13"/>
      <c r="D63" s="13"/>
      <c r="E63" s="13"/>
      <c r="F63" s="13"/>
      <c r="G63" s="13"/>
      <c r="H63" s="13"/>
      <c r="I63" s="13"/>
      <c r="J63" s="13"/>
      <c r="K63" s="13"/>
    </row>
    <row r="64" spans="1:11" ht="15.75" customHeight="1" x14ac:dyDescent="0.25">
      <c r="A64" s="13"/>
      <c r="B64" s="14"/>
      <c r="C64" s="13"/>
      <c r="D64" s="13"/>
      <c r="E64" s="13"/>
      <c r="F64" s="13"/>
      <c r="G64" s="13"/>
      <c r="H64" s="13"/>
      <c r="I64" s="13"/>
      <c r="J64" s="13"/>
      <c r="K64" s="13"/>
    </row>
    <row r="65" spans="1:11" ht="15.75" customHeight="1" x14ac:dyDescent="0.25">
      <c r="A65" s="13"/>
      <c r="B65" s="14"/>
      <c r="C65" s="13"/>
      <c r="D65" s="13"/>
      <c r="E65" s="13"/>
      <c r="F65" s="13"/>
      <c r="G65" s="13"/>
      <c r="H65" s="13"/>
      <c r="I65" s="13"/>
      <c r="J65" s="13"/>
      <c r="K65" s="13"/>
    </row>
    <row r="66" spans="1:11" ht="15.75" customHeight="1" x14ac:dyDescent="0.25">
      <c r="A66" s="13"/>
      <c r="B66" s="14"/>
      <c r="C66" s="13"/>
      <c r="D66" s="13"/>
      <c r="E66" s="13"/>
      <c r="F66" s="13"/>
      <c r="G66" s="13"/>
      <c r="H66" s="13"/>
      <c r="I66" s="13"/>
      <c r="J66" s="13"/>
      <c r="K66" s="13"/>
    </row>
    <row r="67" spans="1:11" ht="15.75" customHeight="1" x14ac:dyDescent="0.25">
      <c r="A67" s="13"/>
      <c r="B67" s="14"/>
      <c r="C67" s="13"/>
      <c r="D67" s="13"/>
      <c r="E67" s="13"/>
      <c r="F67" s="13"/>
      <c r="G67" s="13"/>
      <c r="H67" s="13"/>
      <c r="I67" s="13"/>
      <c r="J67" s="13"/>
      <c r="K67" s="13"/>
    </row>
    <row r="68" spans="1:11" ht="15.75" customHeight="1" x14ac:dyDescent="0.25">
      <c r="A68" s="13"/>
      <c r="B68" s="14"/>
      <c r="C68" s="13"/>
      <c r="D68" s="13"/>
      <c r="E68" s="13"/>
      <c r="F68" s="13"/>
      <c r="G68" s="13"/>
      <c r="H68" s="13"/>
      <c r="I68" s="13"/>
      <c r="J68" s="13"/>
      <c r="K68" s="13"/>
    </row>
    <row r="69" spans="1:11" ht="15.75" customHeight="1" x14ac:dyDescent="0.25">
      <c r="A69" s="13"/>
      <c r="B69" s="14"/>
      <c r="C69" s="13"/>
      <c r="D69" s="13"/>
      <c r="E69" s="13"/>
      <c r="F69" s="13"/>
      <c r="G69" s="13"/>
      <c r="H69" s="13"/>
      <c r="I69" s="13"/>
      <c r="J69" s="13"/>
      <c r="K69" s="13"/>
    </row>
    <row r="70" spans="1:11" ht="15.75" customHeight="1" x14ac:dyDescent="0.25">
      <c r="A70" s="13"/>
      <c r="B70" s="14"/>
      <c r="C70" s="13"/>
      <c r="D70" s="13"/>
      <c r="E70" s="13"/>
      <c r="F70" s="13"/>
      <c r="G70" s="13"/>
      <c r="H70" s="13"/>
      <c r="I70" s="13"/>
      <c r="J70" s="13"/>
      <c r="K70" s="13"/>
    </row>
    <row r="71" spans="1:11" ht="15.75" customHeight="1" x14ac:dyDescent="0.25">
      <c r="A71" s="13"/>
      <c r="B71" s="14"/>
      <c r="C71" s="13"/>
      <c r="D71" s="13"/>
      <c r="E71" s="13"/>
      <c r="F71" s="13"/>
      <c r="G71" s="13"/>
      <c r="H71" s="13"/>
      <c r="I71" s="13"/>
      <c r="J71" s="13"/>
      <c r="K71" s="13"/>
    </row>
    <row r="72" spans="1:11" ht="15.75" customHeight="1" x14ac:dyDescent="0.25">
      <c r="A72" s="13"/>
      <c r="B72" s="14"/>
      <c r="C72" s="13"/>
      <c r="D72" s="13"/>
      <c r="E72" s="13"/>
      <c r="F72" s="13"/>
      <c r="G72" s="13"/>
      <c r="H72" s="13"/>
      <c r="I72" s="13"/>
      <c r="J72" s="13"/>
      <c r="K72" s="13"/>
    </row>
    <row r="73" spans="1:11" ht="15.75" customHeight="1" x14ac:dyDescent="0.25">
      <c r="A73" s="13"/>
      <c r="B73" s="14"/>
      <c r="C73" s="13"/>
      <c r="D73" s="13"/>
      <c r="E73" s="13"/>
      <c r="F73" s="13"/>
      <c r="G73" s="13"/>
      <c r="H73" s="13"/>
      <c r="I73" s="13"/>
      <c r="J73" s="13"/>
      <c r="K73" s="13"/>
    </row>
    <row r="74" spans="1:11" ht="15.75" customHeight="1" x14ac:dyDescent="0.25">
      <c r="A74" s="13"/>
      <c r="B74" s="14"/>
      <c r="C74" s="13"/>
      <c r="D74" s="13"/>
      <c r="E74" s="13"/>
      <c r="F74" s="13"/>
      <c r="G74" s="13"/>
      <c r="H74" s="13"/>
      <c r="I74" s="13"/>
      <c r="J74" s="13"/>
      <c r="K74" s="13"/>
    </row>
    <row r="75" spans="1:11" ht="15.75" customHeight="1" x14ac:dyDescent="0.25">
      <c r="A75" s="13"/>
      <c r="B75" s="14"/>
      <c r="C75" s="13"/>
      <c r="D75" s="13"/>
      <c r="E75" s="13"/>
      <c r="F75" s="13"/>
      <c r="G75" s="13"/>
      <c r="H75" s="13"/>
      <c r="I75" s="13"/>
      <c r="J75" s="13"/>
      <c r="K75" s="13"/>
    </row>
    <row r="76" spans="1:11" ht="15.75" customHeight="1" x14ac:dyDescent="0.25">
      <c r="A76" s="13"/>
      <c r="B76" s="14"/>
      <c r="C76" s="13"/>
      <c r="D76" s="13"/>
      <c r="E76" s="13"/>
      <c r="F76" s="13"/>
      <c r="G76" s="13"/>
      <c r="H76" s="13"/>
      <c r="I76" s="13"/>
      <c r="J76" s="13"/>
      <c r="K76" s="13"/>
    </row>
    <row r="77" spans="1:11" ht="15.75" customHeight="1" x14ac:dyDescent="0.25">
      <c r="A77" s="13"/>
      <c r="B77" s="14"/>
      <c r="C77" s="13"/>
      <c r="D77" s="13"/>
      <c r="E77" s="13"/>
      <c r="F77" s="13"/>
      <c r="G77" s="13"/>
      <c r="H77" s="13"/>
      <c r="I77" s="13"/>
      <c r="J77" s="13"/>
      <c r="K77" s="13"/>
    </row>
    <row r="78" spans="1:11" ht="15.75" customHeight="1" x14ac:dyDescent="0.25">
      <c r="A78" s="13"/>
      <c r="B78" s="14"/>
      <c r="C78" s="13"/>
      <c r="D78" s="13"/>
      <c r="E78" s="13"/>
      <c r="F78" s="13"/>
      <c r="G78" s="13"/>
      <c r="H78" s="13"/>
      <c r="I78" s="13"/>
      <c r="J78" s="13"/>
      <c r="K78" s="13"/>
    </row>
    <row r="79" spans="1:11" ht="15.75" customHeight="1" x14ac:dyDescent="0.25">
      <c r="A79" s="13"/>
      <c r="B79" s="14"/>
      <c r="C79" s="13"/>
      <c r="D79" s="13"/>
      <c r="E79" s="13"/>
      <c r="F79" s="13"/>
      <c r="G79" s="13"/>
      <c r="H79" s="13"/>
      <c r="I79" s="13"/>
      <c r="J79" s="13"/>
      <c r="K79" s="13"/>
    </row>
    <row r="80" spans="1:11" ht="15.75" customHeight="1" x14ac:dyDescent="0.25">
      <c r="A80" s="13"/>
      <c r="B80" s="14"/>
      <c r="C80" s="13"/>
      <c r="D80" s="13"/>
      <c r="E80" s="13"/>
      <c r="F80" s="13"/>
      <c r="G80" s="13"/>
      <c r="H80" s="13"/>
      <c r="I80" s="13"/>
      <c r="J80" s="13"/>
      <c r="K80" s="13"/>
    </row>
    <row r="81" spans="1:11" ht="15.75" customHeight="1" x14ac:dyDescent="0.25">
      <c r="A81" s="13"/>
      <c r="B81" s="14"/>
      <c r="C81" s="13"/>
      <c r="D81" s="13"/>
      <c r="E81" s="13"/>
      <c r="F81" s="13"/>
      <c r="G81" s="13"/>
      <c r="H81" s="13"/>
      <c r="I81" s="13"/>
      <c r="J81" s="13"/>
      <c r="K81" s="13"/>
    </row>
    <row r="82" spans="1:11" ht="15.75" customHeight="1" x14ac:dyDescent="0.25">
      <c r="A82" s="13"/>
      <c r="B82" s="14"/>
      <c r="C82" s="13"/>
      <c r="D82" s="13"/>
      <c r="E82" s="13"/>
      <c r="F82" s="13"/>
      <c r="G82" s="13"/>
      <c r="H82" s="13"/>
      <c r="I82" s="13"/>
      <c r="J82" s="13"/>
      <c r="K82" s="13"/>
    </row>
    <row r="83" spans="1:11" ht="15.75" customHeight="1" x14ac:dyDescent="0.25">
      <c r="A83" s="13"/>
      <c r="B83" s="14"/>
      <c r="C83" s="13"/>
      <c r="D83" s="13"/>
      <c r="E83" s="13"/>
      <c r="F83" s="13"/>
      <c r="G83" s="13"/>
      <c r="H83" s="13"/>
      <c r="I83" s="13"/>
      <c r="J83" s="13"/>
      <c r="K83" s="13"/>
    </row>
    <row r="84" spans="1:11" ht="15.75" customHeight="1" x14ac:dyDescent="0.25">
      <c r="A84" s="13"/>
      <c r="B84" s="14"/>
      <c r="C84" s="13"/>
      <c r="D84" s="13"/>
      <c r="E84" s="13"/>
      <c r="F84" s="13"/>
      <c r="G84" s="13"/>
      <c r="H84" s="13"/>
      <c r="I84" s="13"/>
      <c r="J84" s="13"/>
      <c r="K84" s="13"/>
    </row>
    <row r="85" spans="1:11" ht="15.75" customHeight="1" x14ac:dyDescent="0.25">
      <c r="A85" s="13"/>
      <c r="B85" s="14"/>
      <c r="C85" s="13"/>
      <c r="D85" s="13"/>
      <c r="E85" s="13"/>
      <c r="F85" s="13"/>
      <c r="G85" s="13"/>
      <c r="H85" s="13"/>
      <c r="I85" s="13"/>
      <c r="J85" s="13"/>
      <c r="K85" s="13"/>
    </row>
    <row r="86" spans="1:11" ht="15.75" customHeight="1" x14ac:dyDescent="0.25">
      <c r="A86" s="13"/>
      <c r="B86" s="14"/>
      <c r="C86" s="13"/>
      <c r="D86" s="13"/>
      <c r="E86" s="13"/>
      <c r="F86" s="13"/>
      <c r="G86" s="13"/>
      <c r="H86" s="13"/>
      <c r="I86" s="13"/>
      <c r="J86" s="13"/>
      <c r="K86" s="13"/>
    </row>
    <row r="87" spans="1:11" ht="15.75" customHeight="1" x14ac:dyDescent="0.25">
      <c r="A87" s="13"/>
      <c r="B87" s="14"/>
      <c r="C87" s="13"/>
      <c r="D87" s="13"/>
      <c r="E87" s="13"/>
      <c r="F87" s="13"/>
      <c r="G87" s="13"/>
      <c r="H87" s="13"/>
      <c r="I87" s="13"/>
      <c r="J87" s="13"/>
      <c r="K87" s="13"/>
    </row>
    <row r="88" spans="1:11" ht="15.75" customHeight="1" x14ac:dyDescent="0.25">
      <c r="A88" s="13"/>
      <c r="B88" s="14"/>
      <c r="C88" s="13"/>
      <c r="D88" s="13"/>
      <c r="E88" s="13"/>
      <c r="F88" s="13"/>
      <c r="G88" s="13"/>
      <c r="H88" s="13"/>
      <c r="I88" s="13"/>
      <c r="J88" s="13"/>
      <c r="K88" s="13"/>
    </row>
    <row r="89" spans="1:11" ht="15.75" customHeight="1" x14ac:dyDescent="0.25">
      <c r="A89" s="13"/>
      <c r="B89" s="14"/>
      <c r="C89" s="13"/>
      <c r="D89" s="13"/>
      <c r="E89" s="13"/>
      <c r="F89" s="13"/>
      <c r="G89" s="13"/>
      <c r="H89" s="13"/>
      <c r="I89" s="13"/>
      <c r="J89" s="13"/>
      <c r="K89" s="13"/>
    </row>
    <row r="90" spans="1:11" ht="15.75" customHeight="1" x14ac:dyDescent="0.25">
      <c r="A90" s="13"/>
      <c r="B90" s="14"/>
      <c r="C90" s="13"/>
      <c r="D90" s="13"/>
      <c r="E90" s="13"/>
      <c r="F90" s="13"/>
      <c r="G90" s="13"/>
      <c r="H90" s="13"/>
      <c r="I90" s="13"/>
      <c r="J90" s="13"/>
      <c r="K90" s="13"/>
    </row>
    <row r="91" spans="1:11" ht="15.75" customHeight="1" x14ac:dyDescent="0.25">
      <c r="A91" s="13"/>
      <c r="B91" s="14"/>
      <c r="C91" s="13"/>
      <c r="D91" s="13"/>
      <c r="E91" s="13"/>
      <c r="F91" s="13"/>
      <c r="G91" s="13"/>
      <c r="H91" s="13"/>
      <c r="I91" s="13"/>
      <c r="J91" s="13"/>
      <c r="K91" s="13"/>
    </row>
    <row r="92" spans="1:11" ht="15.75" customHeight="1" x14ac:dyDescent="0.25">
      <c r="A92" s="13"/>
      <c r="B92" s="14"/>
      <c r="C92" s="13"/>
      <c r="D92" s="13"/>
      <c r="E92" s="13"/>
      <c r="F92" s="13"/>
      <c r="G92" s="13"/>
      <c r="H92" s="13"/>
      <c r="I92" s="13"/>
      <c r="J92" s="13"/>
      <c r="K92" s="13"/>
    </row>
    <row r="93" spans="1:11" ht="15.75" customHeight="1" x14ac:dyDescent="0.25">
      <c r="A93" s="13"/>
      <c r="B93" s="14"/>
      <c r="C93" s="13"/>
      <c r="D93" s="13"/>
      <c r="E93" s="13"/>
      <c r="F93" s="13"/>
      <c r="G93" s="13"/>
      <c r="H93" s="13"/>
      <c r="I93" s="13"/>
      <c r="J93" s="13"/>
      <c r="K93" s="13"/>
    </row>
    <row r="94" spans="1:11" ht="15.75" customHeight="1" x14ac:dyDescent="0.25">
      <c r="A94" s="13"/>
      <c r="B94" s="14"/>
      <c r="C94" s="13"/>
      <c r="D94" s="13"/>
      <c r="E94" s="13"/>
      <c r="F94" s="13"/>
      <c r="G94" s="13"/>
      <c r="H94" s="13"/>
      <c r="I94" s="13"/>
      <c r="J94" s="13"/>
      <c r="K94" s="13"/>
    </row>
    <row r="95" spans="1:11" ht="15.75" customHeight="1" x14ac:dyDescent="0.25">
      <c r="A95" s="13"/>
      <c r="B95" s="14"/>
      <c r="C95" s="13"/>
      <c r="D95" s="13"/>
      <c r="E95" s="13"/>
      <c r="F95" s="13"/>
      <c r="G95" s="13"/>
      <c r="H95" s="13"/>
      <c r="I95" s="13"/>
      <c r="J95" s="13"/>
      <c r="K95" s="13"/>
    </row>
    <row r="96" spans="1:11" ht="15.75" customHeight="1" x14ac:dyDescent="0.25">
      <c r="A96" s="13"/>
      <c r="B96" s="14"/>
      <c r="C96" s="13"/>
      <c r="D96" s="13"/>
      <c r="E96" s="13"/>
      <c r="F96" s="13"/>
      <c r="G96" s="13"/>
      <c r="H96" s="13"/>
      <c r="I96" s="13"/>
      <c r="J96" s="13"/>
      <c r="K96" s="13"/>
    </row>
    <row r="97" spans="1:11" ht="15.75" customHeight="1" x14ac:dyDescent="0.25">
      <c r="A97" s="13"/>
      <c r="B97" s="14"/>
      <c r="C97" s="13"/>
      <c r="D97" s="13"/>
      <c r="E97" s="13"/>
      <c r="F97" s="13"/>
      <c r="G97" s="13"/>
      <c r="H97" s="13"/>
      <c r="I97" s="13"/>
      <c r="J97" s="13"/>
      <c r="K97" s="13"/>
    </row>
    <row r="98" spans="1:11" ht="15.75" customHeight="1" x14ac:dyDescent="0.25">
      <c r="A98" s="13"/>
      <c r="B98" s="14"/>
      <c r="C98" s="13"/>
      <c r="D98" s="13"/>
      <c r="E98" s="13"/>
      <c r="F98" s="13"/>
      <c r="G98" s="13"/>
      <c r="H98" s="13"/>
      <c r="I98" s="13"/>
      <c r="J98" s="13"/>
      <c r="K98" s="13"/>
    </row>
    <row r="99" spans="1:11" ht="15.75" customHeight="1" x14ac:dyDescent="0.25">
      <c r="A99" s="13"/>
      <c r="B99" s="14"/>
      <c r="C99" s="13"/>
      <c r="D99" s="13"/>
      <c r="E99" s="13"/>
      <c r="F99" s="13"/>
      <c r="G99" s="13"/>
      <c r="H99" s="13"/>
      <c r="I99" s="13"/>
      <c r="J99" s="13"/>
      <c r="K99" s="13"/>
    </row>
    <row r="100" spans="1:11" ht="15.75" customHeight="1" x14ac:dyDescent="0.25">
      <c r="A100" s="13"/>
      <c r="B100" s="14"/>
      <c r="C100" s="13"/>
      <c r="D100" s="13"/>
      <c r="E100" s="13"/>
      <c r="F100" s="13"/>
      <c r="G100" s="13"/>
      <c r="H100" s="13"/>
      <c r="I100" s="13"/>
      <c r="J100" s="13"/>
      <c r="K100" s="13"/>
    </row>
  </sheetData>
  <mergeCells count="34">
    <mergeCell ref="B25:C25"/>
    <mergeCell ref="B26:C26"/>
    <mergeCell ref="B2:C2"/>
    <mergeCell ref="B20:C20"/>
    <mergeCell ref="B21:C21"/>
    <mergeCell ref="B22:C22"/>
    <mergeCell ref="B23:C23"/>
    <mergeCell ref="B8:C8"/>
    <mergeCell ref="B3:C3"/>
    <mergeCell ref="B4:C4"/>
    <mergeCell ref="B5:C5"/>
    <mergeCell ref="B6:C6"/>
    <mergeCell ref="B7:C7"/>
    <mergeCell ref="B27:C27"/>
    <mergeCell ref="B28:C28"/>
    <mergeCell ref="B29:C29"/>
    <mergeCell ref="B32:C32"/>
    <mergeCell ref="B9:C9"/>
    <mergeCell ref="B10:C10"/>
    <mergeCell ref="B11:C11"/>
    <mergeCell ref="B12:C12"/>
    <mergeCell ref="B13:C13"/>
    <mergeCell ref="B14:C14"/>
    <mergeCell ref="B15:C15"/>
    <mergeCell ref="B16:C16"/>
    <mergeCell ref="B17:C17"/>
    <mergeCell ref="B18:C18"/>
    <mergeCell ref="B19:C19"/>
    <mergeCell ref="B24:C24"/>
    <mergeCell ref="B30:C30"/>
    <mergeCell ref="B31:C31"/>
    <mergeCell ref="B33:C33"/>
    <mergeCell ref="B34:C34"/>
    <mergeCell ref="B35:C3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K400"/>
  <sheetViews>
    <sheetView tabSelected="1" zoomScale="60" zoomScaleNormal="60" workbookViewId="0">
      <selection activeCell="G386" sqref="G386"/>
    </sheetView>
  </sheetViews>
  <sheetFormatPr baseColWidth="10" defaultColWidth="12.625" defaultRowHeight="15" customHeight="1" x14ac:dyDescent="0.25"/>
  <cols>
    <col min="1" max="1" width="3.125" style="86" customWidth="1"/>
    <col min="2" max="2" width="10.875" style="86" customWidth="1"/>
    <col min="3" max="3" width="95.5" style="86" customWidth="1"/>
    <col min="4" max="4" width="13" style="86" customWidth="1"/>
    <col min="5" max="5" width="16.125" style="86" customWidth="1"/>
    <col min="6" max="6" width="22.625" style="86" customWidth="1"/>
    <col min="7" max="7" width="24.5" style="86" bestFit="1" customWidth="1"/>
    <col min="8" max="8" width="12.625" style="86"/>
    <col min="9" max="9" width="16.875" style="86" bestFit="1" customWidth="1"/>
    <col min="10" max="11" width="14.25" style="86" bestFit="1" customWidth="1"/>
    <col min="12" max="16384" width="12.625" style="86"/>
  </cols>
  <sheetData>
    <row r="1" spans="1:7" ht="15.75" customHeight="1" thickBot="1" x14ac:dyDescent="0.3">
      <c r="A1" s="81"/>
      <c r="B1" s="81"/>
      <c r="C1" s="115"/>
      <c r="D1" s="81"/>
      <c r="E1" s="81"/>
      <c r="F1" s="93"/>
      <c r="G1" s="93"/>
    </row>
    <row r="2" spans="1:7" ht="31.5" customHeight="1" thickBot="1" x14ac:dyDescent="0.3">
      <c r="A2" s="81"/>
      <c r="B2" s="453" t="s">
        <v>43</v>
      </c>
      <c r="C2" s="454"/>
      <c r="D2" s="454"/>
      <c r="E2" s="454"/>
      <c r="F2" s="454"/>
      <c r="G2" s="454"/>
    </row>
    <row r="3" spans="1:7" ht="15.75" customHeight="1" thickBot="1" x14ac:dyDescent="0.3">
      <c r="A3" s="81"/>
      <c r="B3" s="81"/>
      <c r="C3" s="115"/>
      <c r="D3" s="81"/>
      <c r="E3" s="81"/>
      <c r="F3" s="93"/>
      <c r="G3" s="93"/>
    </row>
    <row r="4" spans="1:7" ht="58.5" customHeight="1" thickBot="1" x14ac:dyDescent="0.3">
      <c r="A4" s="81"/>
      <c r="B4" s="455" t="s">
        <v>44</v>
      </c>
      <c r="C4" s="456"/>
      <c r="D4" s="456"/>
      <c r="E4" s="456"/>
      <c r="F4" s="456"/>
      <c r="G4" s="457"/>
    </row>
    <row r="5" spans="1:7" ht="34.5" customHeight="1" thickBot="1" x14ac:dyDescent="0.3">
      <c r="A5" s="81"/>
      <c r="B5" s="145" t="s">
        <v>47</v>
      </c>
      <c r="C5" s="116" t="s">
        <v>48</v>
      </c>
      <c r="D5" s="117" t="s">
        <v>49</v>
      </c>
      <c r="E5" s="117" t="s">
        <v>50</v>
      </c>
      <c r="F5" s="118" t="s">
        <v>51</v>
      </c>
      <c r="G5" s="146" t="s">
        <v>52</v>
      </c>
    </row>
    <row r="6" spans="1:7" ht="30" customHeight="1" x14ac:dyDescent="0.25">
      <c r="A6" s="81"/>
      <c r="B6" s="147">
        <v>1</v>
      </c>
      <c r="C6" s="119" t="s">
        <v>53</v>
      </c>
      <c r="D6" s="120"/>
      <c r="E6" s="120"/>
      <c r="F6" s="121"/>
      <c r="G6" s="148"/>
    </row>
    <row r="7" spans="1:7" ht="30" customHeight="1" x14ac:dyDescent="0.25">
      <c r="A7" s="81"/>
      <c r="B7" s="149" t="s">
        <v>54</v>
      </c>
      <c r="C7" s="94" t="s">
        <v>55</v>
      </c>
      <c r="D7" s="83" t="s">
        <v>56</v>
      </c>
      <c r="E7" s="89">
        <v>11553</v>
      </c>
      <c r="F7" s="84">
        <v>2455</v>
      </c>
      <c r="G7" s="150">
        <v>28362615</v>
      </c>
    </row>
    <row r="8" spans="1:7" ht="30" customHeight="1" x14ac:dyDescent="0.25">
      <c r="A8" s="81"/>
      <c r="B8" s="149" t="s">
        <v>57</v>
      </c>
      <c r="C8" s="94" t="s">
        <v>58</v>
      </c>
      <c r="D8" s="83" t="s">
        <v>59</v>
      </c>
      <c r="E8" s="89">
        <v>879</v>
      </c>
      <c r="F8" s="84">
        <v>13698</v>
      </c>
      <c r="G8" s="150">
        <v>12040542</v>
      </c>
    </row>
    <row r="9" spans="1:7" ht="30" customHeight="1" x14ac:dyDescent="0.25">
      <c r="A9" s="81"/>
      <c r="B9" s="149" t="s">
        <v>60</v>
      </c>
      <c r="C9" s="91" t="s">
        <v>61</v>
      </c>
      <c r="D9" s="95" t="s">
        <v>56</v>
      </c>
      <c r="E9" s="96">
        <v>135</v>
      </c>
      <c r="F9" s="84">
        <v>284180</v>
      </c>
      <c r="G9" s="150">
        <v>38364300</v>
      </c>
    </row>
    <row r="10" spans="1:7" ht="30" customHeight="1" x14ac:dyDescent="0.25">
      <c r="A10" s="81"/>
      <c r="B10" s="149" t="s">
        <v>62</v>
      </c>
      <c r="C10" s="91" t="s">
        <v>63</v>
      </c>
      <c r="D10" s="95" t="s">
        <v>64</v>
      </c>
      <c r="E10" s="96">
        <v>2065.2200000000003</v>
      </c>
      <c r="F10" s="84">
        <v>32000</v>
      </c>
      <c r="G10" s="150">
        <v>66087040.000000007</v>
      </c>
    </row>
    <row r="11" spans="1:7" ht="30" customHeight="1" x14ac:dyDescent="0.25">
      <c r="A11" s="81"/>
      <c r="B11" s="149" t="s">
        <v>65</v>
      </c>
      <c r="C11" s="94" t="s">
        <v>66</v>
      </c>
      <c r="D11" s="83" t="s">
        <v>56</v>
      </c>
      <c r="E11" s="89">
        <v>7219</v>
      </c>
      <c r="F11" s="84">
        <v>7176</v>
      </c>
      <c r="G11" s="150">
        <v>51803544</v>
      </c>
    </row>
    <row r="12" spans="1:7" ht="30" customHeight="1" x14ac:dyDescent="0.25">
      <c r="A12" s="81"/>
      <c r="B12" s="149" t="s">
        <v>67</v>
      </c>
      <c r="C12" s="94" t="s">
        <v>68</v>
      </c>
      <c r="D12" s="83" t="s">
        <v>64</v>
      </c>
      <c r="E12" s="89">
        <v>15.5</v>
      </c>
      <c r="F12" s="84">
        <v>190749</v>
      </c>
      <c r="G12" s="150">
        <v>2956609.5</v>
      </c>
    </row>
    <row r="13" spans="1:7" ht="30" customHeight="1" x14ac:dyDescent="0.25">
      <c r="A13" s="81"/>
      <c r="B13" s="149" t="s">
        <v>69</v>
      </c>
      <c r="C13" s="94" t="s">
        <v>70</v>
      </c>
      <c r="D13" s="83" t="s">
        <v>56</v>
      </c>
      <c r="E13" s="89">
        <v>125</v>
      </c>
      <c r="F13" s="84">
        <v>12572</v>
      </c>
      <c r="G13" s="150">
        <v>1571500</v>
      </c>
    </row>
    <row r="14" spans="1:7" ht="36" customHeight="1" x14ac:dyDescent="0.25">
      <c r="A14" s="81"/>
      <c r="B14" s="149" t="s">
        <v>71</v>
      </c>
      <c r="C14" s="94" t="s">
        <v>72</v>
      </c>
      <c r="D14" s="83" t="s">
        <v>56</v>
      </c>
      <c r="E14" s="89">
        <v>7928</v>
      </c>
      <c r="F14" s="84">
        <v>10467</v>
      </c>
      <c r="G14" s="150">
        <v>82982376</v>
      </c>
    </row>
    <row r="15" spans="1:7" ht="39" customHeight="1" x14ac:dyDescent="0.25">
      <c r="A15" s="81"/>
      <c r="B15" s="149" t="s">
        <v>73</v>
      </c>
      <c r="C15" s="91" t="s">
        <v>74</v>
      </c>
      <c r="D15" s="92" t="s">
        <v>64</v>
      </c>
      <c r="E15" s="89">
        <v>1033</v>
      </c>
      <c r="F15" s="84">
        <v>28356</v>
      </c>
      <c r="G15" s="150">
        <v>29291748</v>
      </c>
    </row>
    <row r="16" spans="1:7" ht="39.75" customHeight="1" x14ac:dyDescent="0.25">
      <c r="A16" s="81"/>
      <c r="B16" s="149" t="s">
        <v>75</v>
      </c>
      <c r="C16" s="91" t="s">
        <v>76</v>
      </c>
      <c r="D16" s="92" t="s">
        <v>59</v>
      </c>
      <c r="E16" s="89">
        <v>1610</v>
      </c>
      <c r="F16" s="84">
        <v>11441</v>
      </c>
      <c r="G16" s="150">
        <v>18420010</v>
      </c>
    </row>
    <row r="17" spans="1:7" ht="39.75" customHeight="1" x14ac:dyDescent="0.25">
      <c r="A17" s="81"/>
      <c r="B17" s="149" t="s">
        <v>77</v>
      </c>
      <c r="C17" s="91" t="s">
        <v>78</v>
      </c>
      <c r="D17" s="92" t="s">
        <v>64</v>
      </c>
      <c r="E17" s="89">
        <v>271.3</v>
      </c>
      <c r="F17" s="84">
        <v>20184</v>
      </c>
      <c r="G17" s="150">
        <v>5475919.2000000002</v>
      </c>
    </row>
    <row r="18" spans="1:7" s="141" customFormat="1" ht="39.75" customHeight="1" x14ac:dyDescent="0.25">
      <c r="A18" s="122"/>
      <c r="B18" s="149" t="s">
        <v>79</v>
      </c>
      <c r="C18" s="97" t="s">
        <v>534</v>
      </c>
      <c r="D18" s="98" t="s">
        <v>64</v>
      </c>
      <c r="E18" s="99">
        <v>544</v>
      </c>
      <c r="F18" s="100">
        <v>22750</v>
      </c>
      <c r="G18" s="150">
        <v>12376000</v>
      </c>
    </row>
    <row r="19" spans="1:7" ht="30" customHeight="1" x14ac:dyDescent="0.25">
      <c r="A19" s="81"/>
      <c r="B19" s="149" t="s">
        <v>81</v>
      </c>
      <c r="C19" s="91" t="s">
        <v>80</v>
      </c>
      <c r="D19" s="92" t="s">
        <v>64</v>
      </c>
      <c r="E19" s="89">
        <v>2667.8</v>
      </c>
      <c r="F19" s="84">
        <v>74771</v>
      </c>
      <c r="G19" s="150">
        <v>199474073.80000001</v>
      </c>
    </row>
    <row r="20" spans="1:7" ht="30" customHeight="1" x14ac:dyDescent="0.25">
      <c r="A20" s="81"/>
      <c r="B20" s="149" t="s">
        <v>83</v>
      </c>
      <c r="C20" s="91" t="s">
        <v>82</v>
      </c>
      <c r="D20" s="92" t="s">
        <v>64</v>
      </c>
      <c r="E20" s="89">
        <v>268.89999999999998</v>
      </c>
      <c r="F20" s="84">
        <v>29898</v>
      </c>
      <c r="G20" s="150">
        <v>8039572.1999999993</v>
      </c>
    </row>
    <row r="21" spans="1:7" ht="30" customHeight="1" x14ac:dyDescent="0.25">
      <c r="A21" s="81"/>
      <c r="B21" s="149" t="s">
        <v>86</v>
      </c>
      <c r="C21" s="91" t="s">
        <v>84</v>
      </c>
      <c r="D21" s="92" t="s">
        <v>85</v>
      </c>
      <c r="E21" s="89">
        <v>1</v>
      </c>
      <c r="F21" s="84">
        <v>4025370</v>
      </c>
      <c r="G21" s="150">
        <v>4025370</v>
      </c>
    </row>
    <row r="22" spans="1:7" ht="30" customHeight="1" x14ac:dyDescent="0.25">
      <c r="A22" s="81"/>
      <c r="B22" s="149" t="s">
        <v>88</v>
      </c>
      <c r="C22" s="91" t="s">
        <v>87</v>
      </c>
      <c r="D22" s="92" t="s">
        <v>85</v>
      </c>
      <c r="E22" s="89">
        <v>1</v>
      </c>
      <c r="F22" s="84">
        <v>3035750</v>
      </c>
      <c r="G22" s="150">
        <v>3035750</v>
      </c>
    </row>
    <row r="23" spans="1:7" ht="30" customHeight="1" x14ac:dyDescent="0.25">
      <c r="A23" s="81"/>
      <c r="B23" s="149" t="s">
        <v>90</v>
      </c>
      <c r="C23" s="91" t="s">
        <v>89</v>
      </c>
      <c r="D23" s="92" t="s">
        <v>85</v>
      </c>
      <c r="E23" s="89">
        <v>1</v>
      </c>
      <c r="F23" s="84">
        <v>33450720</v>
      </c>
      <c r="G23" s="150">
        <v>33450720</v>
      </c>
    </row>
    <row r="24" spans="1:7" ht="30" customHeight="1" x14ac:dyDescent="0.25">
      <c r="A24" s="81"/>
      <c r="B24" s="149" t="s">
        <v>92</v>
      </c>
      <c r="C24" s="91" t="s">
        <v>91</v>
      </c>
      <c r="D24" s="92" t="s">
        <v>85</v>
      </c>
      <c r="E24" s="89">
        <v>1</v>
      </c>
      <c r="F24" s="84">
        <v>29780670</v>
      </c>
      <c r="G24" s="150">
        <v>29780670</v>
      </c>
    </row>
    <row r="25" spans="1:7" ht="30" customHeight="1" x14ac:dyDescent="0.25">
      <c r="A25" s="81"/>
      <c r="B25" s="149" t="s">
        <v>93</v>
      </c>
      <c r="C25" s="91" t="s">
        <v>518</v>
      </c>
      <c r="D25" s="92" t="s">
        <v>56</v>
      </c>
      <c r="E25" s="89">
        <v>259</v>
      </c>
      <c r="F25" s="84">
        <v>23580</v>
      </c>
      <c r="G25" s="150">
        <v>6107220</v>
      </c>
    </row>
    <row r="26" spans="1:7" ht="30" customHeight="1" x14ac:dyDescent="0.25">
      <c r="A26" s="81"/>
      <c r="B26" s="149" t="s">
        <v>94</v>
      </c>
      <c r="C26" s="91" t="s">
        <v>1010</v>
      </c>
      <c r="D26" s="92" t="s">
        <v>56</v>
      </c>
      <c r="E26" s="89">
        <v>82</v>
      </c>
      <c r="F26" s="84">
        <v>12570</v>
      </c>
      <c r="G26" s="150">
        <v>1030740</v>
      </c>
    </row>
    <row r="27" spans="1:7" ht="30" customHeight="1" x14ac:dyDescent="0.25">
      <c r="A27" s="81"/>
      <c r="B27" s="149" t="s">
        <v>96</v>
      </c>
      <c r="C27" s="91" t="s">
        <v>95</v>
      </c>
      <c r="D27" s="92" t="s">
        <v>64</v>
      </c>
      <c r="E27" s="89">
        <v>125</v>
      </c>
      <c r="F27" s="84">
        <v>24850</v>
      </c>
      <c r="G27" s="150">
        <v>3106250</v>
      </c>
    </row>
    <row r="28" spans="1:7" ht="30" customHeight="1" x14ac:dyDescent="0.25">
      <c r="A28" s="81"/>
      <c r="B28" s="149" t="s">
        <v>99</v>
      </c>
      <c r="C28" s="91" t="s">
        <v>97</v>
      </c>
      <c r="D28" s="92" t="s">
        <v>98</v>
      </c>
      <c r="E28" s="89">
        <v>275</v>
      </c>
      <c r="F28" s="84">
        <v>25000</v>
      </c>
      <c r="G28" s="150">
        <v>6875000</v>
      </c>
    </row>
    <row r="29" spans="1:7" ht="30" customHeight="1" x14ac:dyDescent="0.25">
      <c r="A29" s="81"/>
      <c r="B29" s="149" t="s">
        <v>750</v>
      </c>
      <c r="C29" s="91" t="s">
        <v>100</v>
      </c>
      <c r="D29" s="92" t="s">
        <v>59</v>
      </c>
      <c r="E29" s="89">
        <v>1096</v>
      </c>
      <c r="F29" s="84">
        <v>8000</v>
      </c>
      <c r="G29" s="150">
        <v>8768000</v>
      </c>
    </row>
    <row r="30" spans="1:7" ht="30" customHeight="1" thickBot="1" x14ac:dyDescent="0.3">
      <c r="A30" s="81"/>
      <c r="B30" s="151"/>
      <c r="C30" s="101" t="s">
        <v>101</v>
      </c>
      <c r="D30" s="102"/>
      <c r="E30" s="102"/>
      <c r="F30" s="103"/>
      <c r="G30" s="152">
        <v>653425569.70000005</v>
      </c>
    </row>
    <row r="31" spans="1:7" ht="30" customHeight="1" thickTop="1" x14ac:dyDescent="0.25">
      <c r="A31" s="81"/>
      <c r="B31" s="153">
        <v>2</v>
      </c>
      <c r="C31" s="82" t="s">
        <v>102</v>
      </c>
      <c r="D31" s="83"/>
      <c r="E31" s="83"/>
      <c r="F31" s="84"/>
      <c r="G31" s="150"/>
    </row>
    <row r="32" spans="1:7" ht="30" customHeight="1" x14ac:dyDescent="0.25">
      <c r="A32" s="81"/>
      <c r="B32" s="149" t="s">
        <v>103</v>
      </c>
      <c r="C32" s="91" t="s">
        <v>104</v>
      </c>
      <c r="D32" s="92" t="s">
        <v>56</v>
      </c>
      <c r="E32" s="89">
        <v>374.2</v>
      </c>
      <c r="F32" s="84">
        <v>32615</v>
      </c>
      <c r="G32" s="150">
        <v>12204533</v>
      </c>
    </row>
    <row r="33" spans="1:11" ht="30" customHeight="1" x14ac:dyDescent="0.25">
      <c r="A33" s="81"/>
      <c r="B33" s="149" t="s">
        <v>105</v>
      </c>
      <c r="C33" s="91" t="s">
        <v>617</v>
      </c>
      <c r="D33" s="92" t="s">
        <v>64</v>
      </c>
      <c r="E33" s="89">
        <v>168.25</v>
      </c>
      <c r="F33" s="84">
        <v>693778</v>
      </c>
      <c r="G33" s="150">
        <v>116728148.5</v>
      </c>
    </row>
    <row r="34" spans="1:11" ht="30" customHeight="1" x14ac:dyDescent="0.25">
      <c r="A34" s="81"/>
      <c r="B34" s="149" t="s">
        <v>106</v>
      </c>
      <c r="C34" s="91" t="s">
        <v>618</v>
      </c>
      <c r="D34" s="92" t="s">
        <v>64</v>
      </c>
      <c r="E34" s="89">
        <v>52.5</v>
      </c>
      <c r="F34" s="84">
        <v>748778</v>
      </c>
      <c r="G34" s="150">
        <v>39310845</v>
      </c>
    </row>
    <row r="35" spans="1:11" ht="30" customHeight="1" x14ac:dyDescent="0.25">
      <c r="A35" s="81"/>
      <c r="B35" s="149" t="s">
        <v>107</v>
      </c>
      <c r="C35" s="91" t="s">
        <v>619</v>
      </c>
      <c r="D35" s="92" t="s">
        <v>64</v>
      </c>
      <c r="E35" s="89">
        <v>287.5</v>
      </c>
      <c r="F35" s="84">
        <v>723778</v>
      </c>
      <c r="G35" s="150">
        <v>208086175</v>
      </c>
    </row>
    <row r="36" spans="1:11" ht="30" customHeight="1" x14ac:dyDescent="0.25">
      <c r="A36" s="81"/>
      <c r="B36" s="149" t="s">
        <v>108</v>
      </c>
      <c r="C36" s="91" t="s">
        <v>620</v>
      </c>
      <c r="D36" s="92" t="s">
        <v>64</v>
      </c>
      <c r="E36" s="89">
        <v>119.4</v>
      </c>
      <c r="F36" s="84">
        <v>827326</v>
      </c>
      <c r="G36" s="150">
        <v>98782724.400000006</v>
      </c>
    </row>
    <row r="37" spans="1:11" ht="30" customHeight="1" x14ac:dyDescent="0.25">
      <c r="A37" s="81"/>
      <c r="B37" s="149" t="s">
        <v>109</v>
      </c>
      <c r="C37" s="91" t="s">
        <v>621</v>
      </c>
      <c r="D37" s="92" t="s">
        <v>64</v>
      </c>
      <c r="E37" s="89">
        <v>104.60000000000001</v>
      </c>
      <c r="F37" s="84">
        <v>800161</v>
      </c>
      <c r="G37" s="150">
        <v>83696840.600000009</v>
      </c>
    </row>
    <row r="38" spans="1:11" ht="39" customHeight="1" x14ac:dyDescent="0.25">
      <c r="A38" s="81"/>
      <c r="B38" s="149" t="s">
        <v>110</v>
      </c>
      <c r="C38" s="94" t="s">
        <v>616</v>
      </c>
      <c r="D38" s="83" t="s">
        <v>59</v>
      </c>
      <c r="E38" s="89">
        <v>824</v>
      </c>
      <c r="F38" s="84">
        <v>28055</v>
      </c>
      <c r="G38" s="150">
        <v>23117320</v>
      </c>
    </row>
    <row r="39" spans="1:11" ht="41.25" customHeight="1" x14ac:dyDescent="0.25">
      <c r="A39" s="81"/>
      <c r="B39" s="149" t="s">
        <v>111</v>
      </c>
      <c r="C39" s="94" t="s">
        <v>622</v>
      </c>
      <c r="D39" s="83" t="s">
        <v>59</v>
      </c>
      <c r="E39" s="89">
        <v>3773</v>
      </c>
      <c r="F39" s="84">
        <v>21877</v>
      </c>
      <c r="G39" s="150">
        <v>82541921</v>
      </c>
    </row>
    <row r="40" spans="1:11" ht="28.5" customHeight="1" x14ac:dyDescent="0.25">
      <c r="A40" s="81"/>
      <c r="B40" s="149" t="s">
        <v>112</v>
      </c>
      <c r="C40" s="94" t="s">
        <v>623</v>
      </c>
      <c r="D40" s="83" t="s">
        <v>56</v>
      </c>
      <c r="E40" s="89">
        <v>861</v>
      </c>
      <c r="F40" s="84">
        <v>154099</v>
      </c>
      <c r="G40" s="150">
        <v>132679239</v>
      </c>
    </row>
    <row r="41" spans="1:11" ht="28.5" customHeight="1" x14ac:dyDescent="0.25">
      <c r="A41" s="81"/>
      <c r="B41" s="149" t="s">
        <v>113</v>
      </c>
      <c r="C41" s="94" t="s">
        <v>114</v>
      </c>
      <c r="D41" s="83" t="s">
        <v>115</v>
      </c>
      <c r="E41" s="89">
        <v>34973.06</v>
      </c>
      <c r="F41" s="440">
        <v>14619</v>
      </c>
      <c r="G41" s="150">
        <v>511271132</v>
      </c>
      <c r="I41" s="441"/>
      <c r="J41" s="441"/>
      <c r="K41" s="442"/>
    </row>
    <row r="42" spans="1:11" ht="30" customHeight="1" x14ac:dyDescent="0.25">
      <c r="A42" s="81"/>
      <c r="B42" s="149" t="s">
        <v>116</v>
      </c>
      <c r="C42" s="94" t="s">
        <v>117</v>
      </c>
      <c r="D42" s="83" t="s">
        <v>115</v>
      </c>
      <c r="E42" s="89">
        <v>97101</v>
      </c>
      <c r="F42" s="84">
        <v>4292</v>
      </c>
      <c r="G42" s="150">
        <v>416757492</v>
      </c>
    </row>
    <row r="43" spans="1:11" ht="30" customHeight="1" x14ac:dyDescent="0.25">
      <c r="A43" s="81"/>
      <c r="B43" s="149" t="s">
        <v>118</v>
      </c>
      <c r="C43" s="94" t="s">
        <v>751</v>
      </c>
      <c r="D43" s="83" t="s">
        <v>59</v>
      </c>
      <c r="E43" s="89">
        <v>1605</v>
      </c>
      <c r="F43" s="84">
        <v>39152</v>
      </c>
      <c r="G43" s="150">
        <v>62838960</v>
      </c>
    </row>
    <row r="44" spans="1:11" ht="30" customHeight="1" x14ac:dyDescent="0.25">
      <c r="A44" s="81"/>
      <c r="B44" s="149" t="s">
        <v>119</v>
      </c>
      <c r="C44" s="94" t="s">
        <v>120</v>
      </c>
      <c r="D44" s="83" t="s">
        <v>98</v>
      </c>
      <c r="E44" s="89">
        <v>300</v>
      </c>
      <c r="F44" s="84">
        <v>115240</v>
      </c>
      <c r="G44" s="150">
        <v>34572000</v>
      </c>
    </row>
    <row r="45" spans="1:11" ht="42.75" customHeight="1" x14ac:dyDescent="0.25">
      <c r="A45" s="81"/>
      <c r="B45" s="149" t="s">
        <v>121</v>
      </c>
      <c r="C45" s="94" t="s">
        <v>122</v>
      </c>
      <c r="D45" s="83" t="s">
        <v>56</v>
      </c>
      <c r="E45" s="89">
        <v>800</v>
      </c>
      <c r="F45" s="84">
        <v>41688</v>
      </c>
      <c r="G45" s="150">
        <v>33350400</v>
      </c>
    </row>
    <row r="46" spans="1:11" ht="30" customHeight="1" thickBot="1" x14ac:dyDescent="0.3">
      <c r="A46" s="81"/>
      <c r="B46" s="151"/>
      <c r="C46" s="101" t="s">
        <v>123</v>
      </c>
      <c r="D46" s="102"/>
      <c r="E46" s="102"/>
      <c r="F46" s="103"/>
      <c r="G46" s="152">
        <v>1855937730.6399999</v>
      </c>
    </row>
    <row r="47" spans="1:11" ht="30" customHeight="1" thickTop="1" x14ac:dyDescent="0.25">
      <c r="A47" s="81"/>
      <c r="B47" s="153">
        <v>3</v>
      </c>
      <c r="C47" s="82" t="s">
        <v>124</v>
      </c>
      <c r="D47" s="83"/>
      <c r="E47" s="83"/>
      <c r="F47" s="84"/>
      <c r="G47" s="150"/>
    </row>
    <row r="48" spans="1:11" ht="54.75" customHeight="1" x14ac:dyDescent="0.25">
      <c r="A48" s="81"/>
      <c r="B48" s="149" t="s">
        <v>125</v>
      </c>
      <c r="C48" s="90" t="s">
        <v>126</v>
      </c>
      <c r="D48" s="88" t="s">
        <v>56</v>
      </c>
      <c r="E48" s="89">
        <v>1430</v>
      </c>
      <c r="F48" s="84">
        <v>84109</v>
      </c>
      <c r="G48" s="150">
        <v>120275870</v>
      </c>
    </row>
    <row r="49" spans="1:9" ht="30" customHeight="1" x14ac:dyDescent="0.25">
      <c r="A49" s="81"/>
      <c r="B49" s="149" t="s">
        <v>127</v>
      </c>
      <c r="C49" s="90" t="s">
        <v>128</v>
      </c>
      <c r="D49" s="88" t="s">
        <v>56</v>
      </c>
      <c r="E49" s="89">
        <v>954</v>
      </c>
      <c r="F49" s="84">
        <v>68434</v>
      </c>
      <c r="G49" s="150">
        <v>65286036</v>
      </c>
    </row>
    <row r="50" spans="1:9" ht="30" customHeight="1" thickBot="1" x14ac:dyDescent="0.3">
      <c r="A50" s="81"/>
      <c r="B50" s="151"/>
      <c r="C50" s="101" t="s">
        <v>129</v>
      </c>
      <c r="D50" s="102"/>
      <c r="E50" s="102"/>
      <c r="F50" s="103"/>
      <c r="G50" s="152">
        <v>185561906</v>
      </c>
    </row>
    <row r="51" spans="1:9" ht="30" customHeight="1" thickTop="1" x14ac:dyDescent="0.25">
      <c r="A51" s="81"/>
      <c r="B51" s="153">
        <v>4</v>
      </c>
      <c r="C51" s="82" t="s">
        <v>130</v>
      </c>
      <c r="D51" s="83"/>
      <c r="E51" s="83"/>
      <c r="F51" s="84"/>
      <c r="G51" s="150"/>
    </row>
    <row r="52" spans="1:9" ht="31.5" customHeight="1" x14ac:dyDescent="0.25">
      <c r="A52" s="81"/>
      <c r="B52" s="149" t="s">
        <v>131</v>
      </c>
      <c r="C52" s="90" t="s">
        <v>132</v>
      </c>
      <c r="D52" s="88" t="s">
        <v>56</v>
      </c>
      <c r="E52" s="89">
        <v>3280</v>
      </c>
      <c r="F52" s="84">
        <v>18645</v>
      </c>
      <c r="G52" s="150">
        <v>61155600</v>
      </c>
    </row>
    <row r="53" spans="1:9" ht="31.5" customHeight="1" x14ac:dyDescent="0.25">
      <c r="A53" s="81"/>
      <c r="B53" s="149" t="s">
        <v>133</v>
      </c>
      <c r="C53" s="90" t="s">
        <v>132</v>
      </c>
      <c r="D53" s="88" t="s">
        <v>59</v>
      </c>
      <c r="E53" s="89">
        <v>210</v>
      </c>
      <c r="F53" s="84">
        <v>11627</v>
      </c>
      <c r="G53" s="150">
        <v>2441670</v>
      </c>
    </row>
    <row r="54" spans="1:9" ht="31.5" customHeight="1" x14ac:dyDescent="0.25">
      <c r="A54" s="81"/>
      <c r="B54" s="149" t="s">
        <v>134</v>
      </c>
      <c r="C54" s="90" t="s">
        <v>135</v>
      </c>
      <c r="D54" s="88" t="s">
        <v>56</v>
      </c>
      <c r="E54" s="89">
        <v>2850</v>
      </c>
      <c r="F54" s="84">
        <v>41538</v>
      </c>
      <c r="G54" s="150">
        <v>118383300</v>
      </c>
    </row>
    <row r="55" spans="1:9" ht="30" customHeight="1" thickBot="1" x14ac:dyDescent="0.3">
      <c r="A55" s="81"/>
      <c r="B55" s="151"/>
      <c r="C55" s="101" t="s">
        <v>136</v>
      </c>
      <c r="D55" s="102"/>
      <c r="E55" s="102"/>
      <c r="F55" s="103"/>
      <c r="G55" s="152">
        <v>181980570</v>
      </c>
    </row>
    <row r="56" spans="1:9" ht="30" customHeight="1" thickTop="1" x14ac:dyDescent="0.25">
      <c r="A56" s="81"/>
      <c r="B56" s="153">
        <v>5</v>
      </c>
      <c r="C56" s="82" t="s">
        <v>137</v>
      </c>
      <c r="D56" s="83"/>
      <c r="E56" s="83"/>
      <c r="F56" s="84"/>
      <c r="G56" s="150"/>
    </row>
    <row r="57" spans="1:9" ht="30" customHeight="1" x14ac:dyDescent="0.25">
      <c r="A57" s="81"/>
      <c r="B57" s="149" t="s">
        <v>138</v>
      </c>
      <c r="C57" s="90" t="s">
        <v>139</v>
      </c>
      <c r="D57" s="88" t="s">
        <v>56</v>
      </c>
      <c r="E57" s="89">
        <v>2189</v>
      </c>
      <c r="F57" s="84">
        <v>12083</v>
      </c>
      <c r="G57" s="150">
        <v>26449687</v>
      </c>
    </row>
    <row r="58" spans="1:9" ht="30" customHeight="1" x14ac:dyDescent="0.25">
      <c r="A58" s="81"/>
      <c r="B58" s="149" t="s">
        <v>140</v>
      </c>
      <c r="C58" s="90" t="s">
        <v>139</v>
      </c>
      <c r="D58" s="88" t="s">
        <v>59</v>
      </c>
      <c r="E58" s="89">
        <v>320</v>
      </c>
      <c r="F58" s="84">
        <v>7250</v>
      </c>
      <c r="G58" s="150">
        <v>2320000</v>
      </c>
    </row>
    <row r="59" spans="1:9" ht="30" customHeight="1" x14ac:dyDescent="0.25">
      <c r="A59" s="81"/>
      <c r="B59" s="149" t="s">
        <v>141</v>
      </c>
      <c r="C59" s="90" t="s">
        <v>142</v>
      </c>
      <c r="D59" s="88" t="s">
        <v>56</v>
      </c>
      <c r="E59" s="89">
        <v>14708</v>
      </c>
      <c r="F59" s="84">
        <v>13889</v>
      </c>
      <c r="G59" s="150">
        <v>204279412</v>
      </c>
    </row>
    <row r="60" spans="1:9" ht="30" customHeight="1" x14ac:dyDescent="0.25">
      <c r="A60" s="81"/>
      <c r="B60" s="149" t="s">
        <v>143</v>
      </c>
      <c r="C60" s="90" t="s">
        <v>142</v>
      </c>
      <c r="D60" s="88" t="s">
        <v>59</v>
      </c>
      <c r="E60" s="89">
        <v>5830</v>
      </c>
      <c r="F60" s="84">
        <v>9850</v>
      </c>
      <c r="G60" s="150">
        <v>57425500</v>
      </c>
    </row>
    <row r="61" spans="1:9" ht="30" customHeight="1" x14ac:dyDescent="0.25">
      <c r="A61" s="81"/>
      <c r="B61" s="149" t="s">
        <v>144</v>
      </c>
      <c r="C61" s="90" t="s">
        <v>145</v>
      </c>
      <c r="D61" s="88" t="s">
        <v>56</v>
      </c>
      <c r="E61" s="89">
        <v>25705.617600000001</v>
      </c>
      <c r="F61" s="84">
        <v>17000</v>
      </c>
      <c r="G61" s="150">
        <v>436995499.20000005</v>
      </c>
      <c r="I61" s="167"/>
    </row>
    <row r="62" spans="1:9" ht="30" customHeight="1" x14ac:dyDescent="0.25">
      <c r="A62" s="81"/>
      <c r="B62" s="149" t="s">
        <v>146</v>
      </c>
      <c r="C62" s="90" t="s">
        <v>145</v>
      </c>
      <c r="D62" s="88" t="s">
        <v>59</v>
      </c>
      <c r="E62" s="89">
        <v>3562</v>
      </c>
      <c r="F62" s="84">
        <v>10200</v>
      </c>
      <c r="G62" s="150">
        <v>36332400</v>
      </c>
    </row>
    <row r="63" spans="1:9" ht="30" customHeight="1" x14ac:dyDescent="0.25">
      <c r="A63" s="81"/>
      <c r="B63" s="149" t="s">
        <v>756</v>
      </c>
      <c r="C63" s="90" t="s">
        <v>148</v>
      </c>
      <c r="D63" s="88" t="s">
        <v>56</v>
      </c>
      <c r="E63" s="89">
        <v>5460</v>
      </c>
      <c r="F63" s="84">
        <v>32520</v>
      </c>
      <c r="G63" s="150">
        <v>177559200</v>
      </c>
    </row>
    <row r="64" spans="1:9" ht="30" customHeight="1" x14ac:dyDescent="0.25">
      <c r="A64" s="81"/>
      <c r="B64" s="149" t="s">
        <v>757</v>
      </c>
      <c r="C64" s="90" t="s">
        <v>149</v>
      </c>
      <c r="D64" s="88" t="s">
        <v>56</v>
      </c>
      <c r="E64" s="89">
        <v>82</v>
      </c>
      <c r="F64" s="84">
        <v>30350</v>
      </c>
      <c r="G64" s="150">
        <v>2488700</v>
      </c>
    </row>
    <row r="65" spans="1:7" ht="30" customHeight="1" x14ac:dyDescent="0.25">
      <c r="A65" s="81"/>
      <c r="B65" s="149" t="s">
        <v>147</v>
      </c>
      <c r="C65" s="90" t="s">
        <v>150</v>
      </c>
      <c r="D65" s="88" t="s">
        <v>56</v>
      </c>
      <c r="E65" s="89">
        <v>18732</v>
      </c>
      <c r="F65" s="84">
        <v>9861</v>
      </c>
      <c r="G65" s="150">
        <v>184716252</v>
      </c>
    </row>
    <row r="66" spans="1:7" ht="30" customHeight="1" thickBot="1" x14ac:dyDescent="0.3">
      <c r="A66" s="81"/>
      <c r="B66" s="151"/>
      <c r="C66" s="101" t="s">
        <v>151</v>
      </c>
      <c r="D66" s="102"/>
      <c r="E66" s="102"/>
      <c r="F66" s="103"/>
      <c r="G66" s="152">
        <v>1128566650.2</v>
      </c>
    </row>
    <row r="67" spans="1:7" ht="30" customHeight="1" thickTop="1" x14ac:dyDescent="0.25">
      <c r="A67" s="81"/>
      <c r="B67" s="153">
        <v>6</v>
      </c>
      <c r="C67" s="82" t="s">
        <v>152</v>
      </c>
      <c r="D67" s="83"/>
      <c r="E67" s="83"/>
      <c r="F67" s="84"/>
      <c r="G67" s="150"/>
    </row>
    <row r="68" spans="1:7" ht="41.25" customHeight="1" x14ac:dyDescent="0.25">
      <c r="A68" s="81"/>
      <c r="B68" s="149" t="s">
        <v>153</v>
      </c>
      <c r="C68" s="90" t="s">
        <v>154</v>
      </c>
      <c r="D68" s="88" t="s">
        <v>56</v>
      </c>
      <c r="E68" s="89">
        <v>4993</v>
      </c>
      <c r="F68" s="84">
        <v>94773</v>
      </c>
      <c r="G68" s="150">
        <v>473201589</v>
      </c>
    </row>
    <row r="69" spans="1:7" ht="41.25" customHeight="1" x14ac:dyDescent="0.25">
      <c r="A69" s="81"/>
      <c r="B69" s="149" t="s">
        <v>155</v>
      </c>
      <c r="C69" s="90" t="s">
        <v>156</v>
      </c>
      <c r="D69" s="88" t="s">
        <v>56</v>
      </c>
      <c r="E69" s="89">
        <v>2000</v>
      </c>
      <c r="F69" s="84">
        <v>72850</v>
      </c>
      <c r="G69" s="150">
        <v>145700000</v>
      </c>
    </row>
    <row r="70" spans="1:7" ht="32.25" customHeight="1" x14ac:dyDescent="0.25">
      <c r="A70" s="81"/>
      <c r="B70" s="149" t="s">
        <v>157</v>
      </c>
      <c r="C70" s="90" t="s">
        <v>158</v>
      </c>
      <c r="D70" s="88" t="s">
        <v>56</v>
      </c>
      <c r="E70" s="89">
        <v>82</v>
      </c>
      <c r="F70" s="84">
        <v>153000</v>
      </c>
      <c r="G70" s="150">
        <v>12546000</v>
      </c>
    </row>
    <row r="71" spans="1:7" ht="30" customHeight="1" thickBot="1" x14ac:dyDescent="0.3">
      <c r="A71" s="81"/>
      <c r="B71" s="151"/>
      <c r="C71" s="101" t="s">
        <v>159</v>
      </c>
      <c r="D71" s="102"/>
      <c r="E71" s="102"/>
      <c r="F71" s="103"/>
      <c r="G71" s="152">
        <v>631447589</v>
      </c>
    </row>
    <row r="72" spans="1:7" ht="30" customHeight="1" thickTop="1" x14ac:dyDescent="0.25">
      <c r="A72" s="81"/>
      <c r="B72" s="153">
        <v>7</v>
      </c>
      <c r="C72" s="82" t="s">
        <v>160</v>
      </c>
      <c r="D72" s="83"/>
      <c r="E72" s="83"/>
      <c r="F72" s="84"/>
      <c r="G72" s="150"/>
    </row>
    <row r="73" spans="1:7" ht="28.5" customHeight="1" x14ac:dyDescent="0.25">
      <c r="A73" s="81"/>
      <c r="B73" s="149" t="s">
        <v>161</v>
      </c>
      <c r="C73" s="90" t="s">
        <v>162</v>
      </c>
      <c r="D73" s="88" t="s">
        <v>56</v>
      </c>
      <c r="E73" s="89">
        <v>11315</v>
      </c>
      <c r="F73" s="84">
        <v>70250</v>
      </c>
      <c r="G73" s="150">
        <v>794878750</v>
      </c>
    </row>
    <row r="74" spans="1:7" ht="28.5" customHeight="1" x14ac:dyDescent="0.25">
      <c r="A74" s="81"/>
      <c r="B74" s="149" t="s">
        <v>163</v>
      </c>
      <c r="C74" s="90" t="s">
        <v>614</v>
      </c>
      <c r="D74" s="88" t="s">
        <v>56</v>
      </c>
      <c r="E74" s="89">
        <v>850</v>
      </c>
      <c r="F74" s="84">
        <v>103325</v>
      </c>
      <c r="G74" s="150">
        <v>87826250</v>
      </c>
    </row>
    <row r="75" spans="1:7" ht="28.5" customHeight="1" x14ac:dyDescent="0.25">
      <c r="A75" s="81"/>
      <c r="B75" s="149" t="s">
        <v>615</v>
      </c>
      <c r="C75" s="90" t="s">
        <v>164</v>
      </c>
      <c r="D75" s="88" t="s">
        <v>56</v>
      </c>
      <c r="E75" s="89">
        <v>2038</v>
      </c>
      <c r="F75" s="84">
        <v>45220</v>
      </c>
      <c r="G75" s="150">
        <v>92158360</v>
      </c>
    </row>
    <row r="76" spans="1:7" ht="30" customHeight="1" thickBot="1" x14ac:dyDescent="0.3">
      <c r="A76" s="81"/>
      <c r="B76" s="151"/>
      <c r="C76" s="101" t="s">
        <v>165</v>
      </c>
      <c r="D76" s="102"/>
      <c r="E76" s="102"/>
      <c r="F76" s="103"/>
      <c r="G76" s="152">
        <v>974863360</v>
      </c>
    </row>
    <row r="77" spans="1:7" ht="30" customHeight="1" thickTop="1" x14ac:dyDescent="0.25">
      <c r="A77" s="81"/>
      <c r="B77" s="153">
        <v>8</v>
      </c>
      <c r="C77" s="82" t="s">
        <v>166</v>
      </c>
      <c r="D77" s="83"/>
      <c r="E77" s="83"/>
      <c r="F77" s="84"/>
      <c r="G77" s="150"/>
    </row>
    <row r="78" spans="1:7" ht="30" customHeight="1" x14ac:dyDescent="0.25">
      <c r="A78" s="81"/>
      <c r="B78" s="149">
        <v>8.1</v>
      </c>
      <c r="C78" s="90" t="s">
        <v>167</v>
      </c>
      <c r="D78" s="88" t="s">
        <v>56</v>
      </c>
      <c r="E78" s="89">
        <v>149</v>
      </c>
      <c r="F78" s="84">
        <v>75780</v>
      </c>
      <c r="G78" s="150">
        <v>11291220</v>
      </c>
    </row>
    <row r="79" spans="1:7" ht="30" customHeight="1" x14ac:dyDescent="0.25">
      <c r="A79" s="81"/>
      <c r="B79" s="149">
        <v>8.1999999999999993</v>
      </c>
      <c r="C79" s="90" t="s">
        <v>168</v>
      </c>
      <c r="D79" s="88" t="s">
        <v>56</v>
      </c>
      <c r="E79" s="89">
        <v>110</v>
      </c>
      <c r="F79" s="84">
        <v>155250</v>
      </c>
      <c r="G79" s="150">
        <v>17077500</v>
      </c>
    </row>
    <row r="80" spans="1:7" ht="30" customHeight="1" x14ac:dyDescent="0.25">
      <c r="A80" s="81"/>
      <c r="B80" s="149">
        <v>8.3000000000000007</v>
      </c>
      <c r="C80" s="90" t="s">
        <v>169</v>
      </c>
      <c r="D80" s="88" t="s">
        <v>56</v>
      </c>
      <c r="E80" s="89">
        <v>2650</v>
      </c>
      <c r="F80" s="84">
        <v>130000</v>
      </c>
      <c r="G80" s="150">
        <v>344500000</v>
      </c>
    </row>
    <row r="81" spans="1:7" ht="30" customHeight="1" thickBot="1" x14ac:dyDescent="0.3">
      <c r="A81" s="81"/>
      <c r="B81" s="151"/>
      <c r="C81" s="101" t="s">
        <v>170</v>
      </c>
      <c r="D81" s="102"/>
      <c r="E81" s="102"/>
      <c r="F81" s="103"/>
      <c r="G81" s="152">
        <v>372868720</v>
      </c>
    </row>
    <row r="82" spans="1:7" ht="30" customHeight="1" thickTop="1" x14ac:dyDescent="0.25">
      <c r="A82" s="81"/>
      <c r="B82" s="153">
        <v>9</v>
      </c>
      <c r="C82" s="82" t="s">
        <v>171</v>
      </c>
      <c r="D82" s="83"/>
      <c r="E82" s="83"/>
      <c r="F82" s="84"/>
      <c r="G82" s="150"/>
    </row>
    <row r="83" spans="1:7" ht="30" customHeight="1" x14ac:dyDescent="0.25">
      <c r="A83" s="81"/>
      <c r="B83" s="149" t="s">
        <v>172</v>
      </c>
      <c r="C83" s="90" t="s">
        <v>173</v>
      </c>
      <c r="D83" s="88" t="s">
        <v>56</v>
      </c>
      <c r="E83" s="89">
        <v>622.5</v>
      </c>
      <c r="F83" s="84">
        <v>166286.00000000006</v>
      </c>
      <c r="G83" s="150">
        <v>103513035.00000003</v>
      </c>
    </row>
    <row r="84" spans="1:7" ht="30" customHeight="1" x14ac:dyDescent="0.25">
      <c r="A84" s="81"/>
      <c r="B84" s="149" t="s">
        <v>174</v>
      </c>
      <c r="C84" s="90" t="s">
        <v>175</v>
      </c>
      <c r="D84" s="88" t="s">
        <v>56</v>
      </c>
      <c r="E84" s="89">
        <v>1073</v>
      </c>
      <c r="F84" s="84">
        <v>65380</v>
      </c>
      <c r="G84" s="150">
        <v>70152740</v>
      </c>
    </row>
    <row r="85" spans="1:7" ht="30" customHeight="1" x14ac:dyDescent="0.25">
      <c r="A85" s="81"/>
      <c r="B85" s="149" t="s">
        <v>176</v>
      </c>
      <c r="C85" s="90" t="s">
        <v>177</v>
      </c>
      <c r="D85" s="88" t="s">
        <v>56</v>
      </c>
      <c r="E85" s="89">
        <v>464</v>
      </c>
      <c r="F85" s="84">
        <v>62965</v>
      </c>
      <c r="G85" s="150">
        <v>29215760</v>
      </c>
    </row>
    <row r="86" spans="1:7" ht="33.75" customHeight="1" x14ac:dyDescent="0.25">
      <c r="A86" s="81"/>
      <c r="B86" s="149" t="s">
        <v>178</v>
      </c>
      <c r="C86" s="90" t="s">
        <v>519</v>
      </c>
      <c r="D86" s="88" t="s">
        <v>56</v>
      </c>
      <c r="E86" s="89">
        <v>3864</v>
      </c>
      <c r="F86" s="84">
        <v>120350</v>
      </c>
      <c r="G86" s="150">
        <v>465032400</v>
      </c>
    </row>
    <row r="87" spans="1:7" ht="30" customHeight="1" x14ac:dyDescent="0.25">
      <c r="A87" s="81"/>
      <c r="B87" s="149" t="s">
        <v>179</v>
      </c>
      <c r="C87" s="90" t="s">
        <v>180</v>
      </c>
      <c r="D87" s="88" t="s">
        <v>59</v>
      </c>
      <c r="E87" s="89">
        <v>1677</v>
      </c>
      <c r="F87" s="84">
        <v>43580</v>
      </c>
      <c r="G87" s="150">
        <v>73083660</v>
      </c>
    </row>
    <row r="88" spans="1:7" ht="30" customHeight="1" x14ac:dyDescent="0.25">
      <c r="A88" s="81"/>
      <c r="B88" s="149" t="s">
        <v>181</v>
      </c>
      <c r="C88" s="90" t="s">
        <v>520</v>
      </c>
      <c r="D88" s="88" t="s">
        <v>56</v>
      </c>
      <c r="E88" s="89">
        <v>3030</v>
      </c>
      <c r="F88" s="84">
        <v>126337</v>
      </c>
      <c r="G88" s="150">
        <v>382801110</v>
      </c>
    </row>
    <row r="89" spans="1:7" ht="30" customHeight="1" x14ac:dyDescent="0.25">
      <c r="A89" s="81"/>
      <c r="B89" s="149" t="s">
        <v>182</v>
      </c>
      <c r="C89" s="90" t="s">
        <v>183</v>
      </c>
      <c r="D89" s="88" t="s">
        <v>56</v>
      </c>
      <c r="E89" s="89">
        <v>3150</v>
      </c>
      <c r="F89" s="84">
        <v>105000</v>
      </c>
      <c r="G89" s="150">
        <v>330750000</v>
      </c>
    </row>
    <row r="90" spans="1:7" ht="30" customHeight="1" x14ac:dyDescent="0.25">
      <c r="A90" s="81"/>
      <c r="B90" s="149" t="s">
        <v>184</v>
      </c>
      <c r="C90" s="90" t="s">
        <v>521</v>
      </c>
      <c r="D90" s="88" t="s">
        <v>56</v>
      </c>
      <c r="E90" s="89">
        <v>216</v>
      </c>
      <c r="F90" s="84">
        <v>76709</v>
      </c>
      <c r="G90" s="150">
        <v>16569144</v>
      </c>
    </row>
    <row r="91" spans="1:7" ht="30" customHeight="1" x14ac:dyDescent="0.25">
      <c r="A91" s="81"/>
      <c r="B91" s="149" t="s">
        <v>758</v>
      </c>
      <c r="C91" s="90" t="s">
        <v>185</v>
      </c>
      <c r="D91" s="88" t="s">
        <v>56</v>
      </c>
      <c r="E91" s="89">
        <v>1130.2</v>
      </c>
      <c r="F91" s="84">
        <v>75434</v>
      </c>
      <c r="G91" s="150">
        <v>85255506.799999997</v>
      </c>
    </row>
    <row r="92" spans="1:7" ht="30" customHeight="1" thickBot="1" x14ac:dyDescent="0.3">
      <c r="A92" s="81"/>
      <c r="B92" s="151"/>
      <c r="C92" s="101" t="s">
        <v>186</v>
      </c>
      <c r="D92" s="102"/>
      <c r="E92" s="102"/>
      <c r="F92" s="103"/>
      <c r="G92" s="152">
        <v>1556373355.8</v>
      </c>
    </row>
    <row r="93" spans="1:7" ht="42.75" customHeight="1" thickTop="1" x14ac:dyDescent="0.25">
      <c r="A93" s="81"/>
      <c r="B93" s="153">
        <v>10</v>
      </c>
      <c r="C93" s="82" t="s">
        <v>187</v>
      </c>
      <c r="D93" s="83"/>
      <c r="E93" s="83"/>
      <c r="F93" s="84"/>
      <c r="G93" s="150"/>
    </row>
    <row r="94" spans="1:7" ht="30" customHeight="1" x14ac:dyDescent="0.25">
      <c r="A94" s="81"/>
      <c r="B94" s="154" t="s">
        <v>188</v>
      </c>
      <c r="C94" s="87" t="s">
        <v>189</v>
      </c>
      <c r="D94" s="88"/>
      <c r="E94" s="89"/>
      <c r="F94" s="84"/>
      <c r="G94" s="150"/>
    </row>
    <row r="95" spans="1:7" ht="30" customHeight="1" x14ac:dyDescent="0.25">
      <c r="A95" s="81"/>
      <c r="B95" s="149" t="s">
        <v>190</v>
      </c>
      <c r="C95" s="90" t="s">
        <v>191</v>
      </c>
      <c r="D95" s="88" t="s">
        <v>59</v>
      </c>
      <c r="E95" s="89">
        <v>1662</v>
      </c>
      <c r="F95" s="84">
        <v>2450</v>
      </c>
      <c r="G95" s="150">
        <v>4071900</v>
      </c>
    </row>
    <row r="96" spans="1:7" ht="35.25" customHeight="1" x14ac:dyDescent="0.25">
      <c r="A96" s="81"/>
      <c r="B96" s="149" t="s">
        <v>192</v>
      </c>
      <c r="C96" s="91" t="s">
        <v>74</v>
      </c>
      <c r="D96" s="92" t="s">
        <v>64</v>
      </c>
      <c r="E96" s="89">
        <v>166.20000000000002</v>
      </c>
      <c r="F96" s="84">
        <v>28356</v>
      </c>
      <c r="G96" s="150">
        <v>4712767.2</v>
      </c>
    </row>
    <row r="97" spans="1:7" ht="30" customHeight="1" x14ac:dyDescent="0.25">
      <c r="A97" s="81"/>
      <c r="B97" s="149" t="s">
        <v>193</v>
      </c>
      <c r="C97" s="91" t="s">
        <v>80</v>
      </c>
      <c r="D97" s="92" t="s">
        <v>64</v>
      </c>
      <c r="E97" s="89">
        <v>156.20000000000002</v>
      </c>
      <c r="F97" s="84">
        <v>74771</v>
      </c>
      <c r="G97" s="150">
        <v>11679230.200000001</v>
      </c>
    </row>
    <row r="98" spans="1:7" ht="30" customHeight="1" x14ac:dyDescent="0.25">
      <c r="A98" s="81"/>
      <c r="B98" s="149" t="s">
        <v>194</v>
      </c>
      <c r="C98" s="90" t="s">
        <v>195</v>
      </c>
      <c r="D98" s="88" t="s">
        <v>59</v>
      </c>
      <c r="E98" s="89">
        <v>25</v>
      </c>
      <c r="F98" s="84">
        <v>33320</v>
      </c>
      <c r="G98" s="150">
        <v>833000</v>
      </c>
    </row>
    <row r="99" spans="1:7" ht="28.5" customHeight="1" x14ac:dyDescent="0.25">
      <c r="A99" s="81"/>
      <c r="B99" s="149" t="s">
        <v>196</v>
      </c>
      <c r="C99" s="90" t="s">
        <v>197</v>
      </c>
      <c r="D99" s="88" t="s">
        <v>59</v>
      </c>
      <c r="E99" s="89">
        <v>1203</v>
      </c>
      <c r="F99" s="84">
        <v>22635</v>
      </c>
      <c r="G99" s="150">
        <v>27229905</v>
      </c>
    </row>
    <row r="100" spans="1:7" ht="30" customHeight="1" x14ac:dyDescent="0.25">
      <c r="A100" s="81"/>
      <c r="B100" s="149" t="s">
        <v>198</v>
      </c>
      <c r="C100" s="90" t="s">
        <v>199</v>
      </c>
      <c r="D100" s="88" t="s">
        <v>59</v>
      </c>
      <c r="E100" s="89">
        <v>10</v>
      </c>
      <c r="F100" s="84">
        <v>19750</v>
      </c>
      <c r="G100" s="150">
        <v>197500</v>
      </c>
    </row>
    <row r="101" spans="1:7" ht="30" customHeight="1" x14ac:dyDescent="0.25">
      <c r="A101" s="81"/>
      <c r="B101" s="149" t="s">
        <v>200</v>
      </c>
      <c r="C101" s="90" t="s">
        <v>522</v>
      </c>
      <c r="D101" s="88" t="s">
        <v>59</v>
      </c>
      <c r="E101" s="89">
        <v>15</v>
      </c>
      <c r="F101" s="84">
        <v>16500</v>
      </c>
      <c r="G101" s="150">
        <v>247500</v>
      </c>
    </row>
    <row r="102" spans="1:7" ht="30" customHeight="1" x14ac:dyDescent="0.25">
      <c r="A102" s="81"/>
      <c r="B102" s="149" t="s">
        <v>201</v>
      </c>
      <c r="C102" s="90" t="s">
        <v>523</v>
      </c>
      <c r="D102" s="88" t="s">
        <v>59</v>
      </c>
      <c r="E102" s="89">
        <v>35</v>
      </c>
      <c r="F102" s="84">
        <v>11325</v>
      </c>
      <c r="G102" s="150">
        <v>396375</v>
      </c>
    </row>
    <row r="103" spans="1:7" ht="30" customHeight="1" x14ac:dyDescent="0.25">
      <c r="A103" s="81"/>
      <c r="B103" s="149" t="s">
        <v>202</v>
      </c>
      <c r="C103" s="90" t="s">
        <v>203</v>
      </c>
      <c r="D103" s="88" t="s">
        <v>59</v>
      </c>
      <c r="E103" s="89">
        <v>425</v>
      </c>
      <c r="F103" s="84">
        <v>8750</v>
      </c>
      <c r="G103" s="150">
        <v>3718750</v>
      </c>
    </row>
    <row r="104" spans="1:7" ht="30" customHeight="1" x14ac:dyDescent="0.25">
      <c r="A104" s="81"/>
      <c r="B104" s="149" t="s">
        <v>204</v>
      </c>
      <c r="C104" s="90" t="s">
        <v>205</v>
      </c>
      <c r="D104" s="88" t="s">
        <v>98</v>
      </c>
      <c r="E104" s="89">
        <v>311</v>
      </c>
      <c r="F104" s="84">
        <v>85955</v>
      </c>
      <c r="G104" s="150">
        <v>26732005</v>
      </c>
    </row>
    <row r="105" spans="1:7" ht="30" customHeight="1" x14ac:dyDescent="0.25">
      <c r="A105" s="81"/>
      <c r="B105" s="149" t="s">
        <v>206</v>
      </c>
      <c r="C105" s="90" t="s">
        <v>207</v>
      </c>
      <c r="D105" s="88" t="s">
        <v>98</v>
      </c>
      <c r="E105" s="89">
        <v>313</v>
      </c>
      <c r="F105" s="84">
        <v>25780</v>
      </c>
      <c r="G105" s="150">
        <v>8069140</v>
      </c>
    </row>
    <row r="106" spans="1:7" ht="30" customHeight="1" x14ac:dyDescent="0.25">
      <c r="A106" s="81"/>
      <c r="B106" s="149" t="s">
        <v>208</v>
      </c>
      <c r="C106" s="90" t="s">
        <v>209</v>
      </c>
      <c r="D106" s="88" t="s">
        <v>98</v>
      </c>
      <c r="E106" s="89">
        <v>172</v>
      </c>
      <c r="F106" s="84">
        <v>27216</v>
      </c>
      <c r="G106" s="150">
        <v>4681152</v>
      </c>
    </row>
    <row r="107" spans="1:7" ht="30" customHeight="1" x14ac:dyDescent="0.25">
      <c r="A107" s="81"/>
      <c r="B107" s="149" t="s">
        <v>210</v>
      </c>
      <c r="C107" s="90" t="s">
        <v>211</v>
      </c>
      <c r="D107" s="88" t="s">
        <v>98</v>
      </c>
      <c r="E107" s="89">
        <v>178</v>
      </c>
      <c r="F107" s="84">
        <v>66783</v>
      </c>
      <c r="G107" s="150">
        <v>11887374</v>
      </c>
    </row>
    <row r="108" spans="1:7" ht="30" customHeight="1" x14ac:dyDescent="0.25">
      <c r="A108" s="81"/>
      <c r="B108" s="149" t="s">
        <v>212</v>
      </c>
      <c r="C108" s="90" t="s">
        <v>213</v>
      </c>
      <c r="D108" s="88" t="s">
        <v>59</v>
      </c>
      <c r="E108" s="89">
        <v>1662</v>
      </c>
      <c r="F108" s="84">
        <v>1200</v>
      </c>
      <c r="G108" s="150">
        <v>1994400</v>
      </c>
    </row>
    <row r="109" spans="1:7" ht="30" customHeight="1" x14ac:dyDescent="0.25">
      <c r="A109" s="81"/>
      <c r="B109" s="154" t="s">
        <v>214</v>
      </c>
      <c r="C109" s="87" t="s">
        <v>215</v>
      </c>
      <c r="D109" s="88"/>
      <c r="E109" s="89"/>
      <c r="F109" s="84"/>
      <c r="G109" s="150"/>
    </row>
    <row r="110" spans="1:7" ht="30" customHeight="1" x14ac:dyDescent="0.25">
      <c r="A110" s="81"/>
      <c r="B110" s="149" t="s">
        <v>216</v>
      </c>
      <c r="C110" s="90" t="s">
        <v>191</v>
      </c>
      <c r="D110" s="88" t="s">
        <v>59</v>
      </c>
      <c r="E110" s="89">
        <v>2730</v>
      </c>
      <c r="F110" s="84">
        <v>2450</v>
      </c>
      <c r="G110" s="150">
        <v>6688500</v>
      </c>
    </row>
    <row r="111" spans="1:7" ht="39" customHeight="1" x14ac:dyDescent="0.25">
      <c r="A111" s="81"/>
      <c r="B111" s="149" t="s">
        <v>217</v>
      </c>
      <c r="C111" s="91" t="s">
        <v>74</v>
      </c>
      <c r="D111" s="92" t="s">
        <v>64</v>
      </c>
      <c r="E111" s="89">
        <v>409.5</v>
      </c>
      <c r="F111" s="84">
        <v>28356</v>
      </c>
      <c r="G111" s="150">
        <v>11611782</v>
      </c>
    </row>
    <row r="112" spans="1:7" ht="30" customHeight="1" x14ac:dyDescent="0.25">
      <c r="A112" s="81"/>
      <c r="B112" s="149" t="s">
        <v>218</v>
      </c>
      <c r="C112" s="91" t="s">
        <v>80</v>
      </c>
      <c r="D112" s="92" t="s">
        <v>64</v>
      </c>
      <c r="E112" s="89">
        <v>364.5</v>
      </c>
      <c r="F112" s="84">
        <v>74771</v>
      </c>
      <c r="G112" s="150">
        <v>27254029.5</v>
      </c>
    </row>
    <row r="113" spans="1:7" ht="30" customHeight="1" x14ac:dyDescent="0.25">
      <c r="A113" s="81"/>
      <c r="B113" s="149" t="s">
        <v>219</v>
      </c>
      <c r="C113" s="90" t="s">
        <v>220</v>
      </c>
      <c r="D113" s="88" t="s">
        <v>98</v>
      </c>
      <c r="E113" s="89">
        <v>116</v>
      </c>
      <c r="F113" s="84">
        <v>73264</v>
      </c>
      <c r="G113" s="150">
        <v>8498624</v>
      </c>
    </row>
    <row r="114" spans="1:7" ht="30" customHeight="1" x14ac:dyDescent="0.25">
      <c r="A114" s="93"/>
      <c r="B114" s="149" t="s">
        <v>221</v>
      </c>
      <c r="C114" s="90" t="s">
        <v>222</v>
      </c>
      <c r="D114" s="88" t="s">
        <v>98</v>
      </c>
      <c r="E114" s="89">
        <v>108</v>
      </c>
      <c r="F114" s="84">
        <v>54350</v>
      </c>
      <c r="G114" s="150">
        <v>5869800</v>
      </c>
    </row>
    <row r="115" spans="1:7" ht="30" customHeight="1" x14ac:dyDescent="0.25">
      <c r="A115" s="93"/>
      <c r="B115" s="149" t="s">
        <v>223</v>
      </c>
      <c r="C115" s="90" t="s">
        <v>224</v>
      </c>
      <c r="D115" s="88" t="s">
        <v>98</v>
      </c>
      <c r="E115" s="89">
        <v>126</v>
      </c>
      <c r="F115" s="84">
        <v>36830</v>
      </c>
      <c r="G115" s="150">
        <v>4640580</v>
      </c>
    </row>
    <row r="116" spans="1:7" ht="30" customHeight="1" x14ac:dyDescent="0.25">
      <c r="A116" s="93"/>
      <c r="B116" s="149" t="s">
        <v>225</v>
      </c>
      <c r="C116" s="90" t="s">
        <v>226</v>
      </c>
      <c r="D116" s="88" t="s">
        <v>59</v>
      </c>
      <c r="E116" s="89">
        <v>1005</v>
      </c>
      <c r="F116" s="84">
        <v>37238</v>
      </c>
      <c r="G116" s="150">
        <v>37424190</v>
      </c>
    </row>
    <row r="117" spans="1:7" ht="30" customHeight="1" x14ac:dyDescent="0.25">
      <c r="A117" s="93"/>
      <c r="B117" s="149" t="s">
        <v>227</v>
      </c>
      <c r="C117" s="90" t="s">
        <v>228</v>
      </c>
      <c r="D117" s="88" t="s">
        <v>59</v>
      </c>
      <c r="E117" s="89">
        <v>125</v>
      </c>
      <c r="F117" s="84">
        <v>46750</v>
      </c>
      <c r="G117" s="150">
        <v>5843750</v>
      </c>
    </row>
    <row r="118" spans="1:7" ht="30" customHeight="1" x14ac:dyDescent="0.25">
      <c r="A118" s="93"/>
      <c r="B118" s="149" t="s">
        <v>229</v>
      </c>
      <c r="C118" s="90" t="s">
        <v>230</v>
      </c>
      <c r="D118" s="88" t="s">
        <v>59</v>
      </c>
      <c r="E118" s="89">
        <v>1108</v>
      </c>
      <c r="F118" s="84">
        <v>57222</v>
      </c>
      <c r="G118" s="150">
        <v>63401976</v>
      </c>
    </row>
    <row r="119" spans="1:7" ht="30" customHeight="1" x14ac:dyDescent="0.25">
      <c r="A119" s="93"/>
      <c r="B119" s="149" t="s">
        <v>231</v>
      </c>
      <c r="C119" s="90" t="s">
        <v>232</v>
      </c>
      <c r="D119" s="88" t="s">
        <v>59</v>
      </c>
      <c r="E119" s="89">
        <v>624</v>
      </c>
      <c r="F119" s="84">
        <v>87163</v>
      </c>
      <c r="G119" s="150">
        <v>54389712</v>
      </c>
    </row>
    <row r="120" spans="1:7" ht="30" customHeight="1" x14ac:dyDescent="0.25">
      <c r="A120" s="93"/>
      <c r="B120" s="149" t="s">
        <v>233</v>
      </c>
      <c r="C120" s="90" t="s">
        <v>234</v>
      </c>
      <c r="D120" s="88" t="s">
        <v>98</v>
      </c>
      <c r="E120" s="89">
        <v>8</v>
      </c>
      <c r="F120" s="84">
        <v>417900</v>
      </c>
      <c r="G120" s="150">
        <v>3343200</v>
      </c>
    </row>
    <row r="121" spans="1:7" ht="39" customHeight="1" x14ac:dyDescent="0.25">
      <c r="A121" s="93"/>
      <c r="B121" s="149" t="s">
        <v>235</v>
      </c>
      <c r="C121" s="90" t="s">
        <v>524</v>
      </c>
      <c r="D121" s="88" t="s">
        <v>98</v>
      </c>
      <c r="E121" s="89">
        <v>11</v>
      </c>
      <c r="F121" s="84">
        <v>933198</v>
      </c>
      <c r="G121" s="150">
        <v>10265178</v>
      </c>
    </row>
    <row r="122" spans="1:7" ht="30" customHeight="1" x14ac:dyDescent="0.25">
      <c r="A122" s="93"/>
      <c r="B122" s="149" t="s">
        <v>236</v>
      </c>
      <c r="C122" s="90" t="s">
        <v>237</v>
      </c>
      <c r="D122" s="88" t="s">
        <v>59</v>
      </c>
      <c r="E122" s="89">
        <v>2730</v>
      </c>
      <c r="F122" s="84">
        <v>1200</v>
      </c>
      <c r="G122" s="150">
        <v>3276000</v>
      </c>
    </row>
    <row r="123" spans="1:7" ht="30" customHeight="1" x14ac:dyDescent="0.25">
      <c r="A123" s="93"/>
      <c r="B123" s="154" t="s">
        <v>238</v>
      </c>
      <c r="C123" s="87" t="s">
        <v>239</v>
      </c>
      <c r="D123" s="88"/>
      <c r="E123" s="89"/>
      <c r="F123" s="84"/>
      <c r="G123" s="150"/>
    </row>
    <row r="124" spans="1:7" ht="30" customHeight="1" x14ac:dyDescent="0.25">
      <c r="A124" s="93"/>
      <c r="B124" s="149" t="s">
        <v>240</v>
      </c>
      <c r="C124" s="90" t="s">
        <v>191</v>
      </c>
      <c r="D124" s="88" t="s">
        <v>59</v>
      </c>
      <c r="E124" s="89">
        <v>960</v>
      </c>
      <c r="F124" s="84">
        <v>2450</v>
      </c>
      <c r="G124" s="150">
        <v>2352000</v>
      </c>
    </row>
    <row r="125" spans="1:7" ht="35.25" customHeight="1" x14ac:dyDescent="0.25">
      <c r="A125" s="93"/>
      <c r="B125" s="149" t="s">
        <v>241</v>
      </c>
      <c r="C125" s="91" t="s">
        <v>74</v>
      </c>
      <c r="D125" s="92" t="s">
        <v>64</v>
      </c>
      <c r="E125" s="89">
        <v>144</v>
      </c>
      <c r="F125" s="84">
        <v>28356</v>
      </c>
      <c r="G125" s="150">
        <v>4083264</v>
      </c>
    </row>
    <row r="126" spans="1:7" ht="30" customHeight="1" x14ac:dyDescent="0.25">
      <c r="A126" s="93"/>
      <c r="B126" s="149" t="s">
        <v>242</v>
      </c>
      <c r="C126" s="91" t="s">
        <v>80</v>
      </c>
      <c r="D126" s="92" t="s">
        <v>64</v>
      </c>
      <c r="E126" s="89">
        <v>129</v>
      </c>
      <c r="F126" s="84">
        <v>74771</v>
      </c>
      <c r="G126" s="150">
        <v>9645459</v>
      </c>
    </row>
    <row r="127" spans="1:7" ht="30" customHeight="1" x14ac:dyDescent="0.25">
      <c r="A127" s="93"/>
      <c r="B127" s="149" t="s">
        <v>243</v>
      </c>
      <c r="C127" s="90" t="s">
        <v>244</v>
      </c>
      <c r="D127" s="88" t="s">
        <v>59</v>
      </c>
      <c r="E127" s="89">
        <v>385</v>
      </c>
      <c r="F127" s="84">
        <v>87163</v>
      </c>
      <c r="G127" s="150">
        <v>33557755</v>
      </c>
    </row>
    <row r="128" spans="1:7" ht="30" customHeight="1" x14ac:dyDescent="0.25">
      <c r="A128" s="93"/>
      <c r="B128" s="149" t="s">
        <v>245</v>
      </c>
      <c r="C128" s="90" t="s">
        <v>246</v>
      </c>
      <c r="D128" s="88" t="s">
        <v>59</v>
      </c>
      <c r="E128" s="89">
        <v>575</v>
      </c>
      <c r="F128" s="84">
        <v>57222</v>
      </c>
      <c r="G128" s="150">
        <v>32902650</v>
      </c>
    </row>
    <row r="129" spans="1:7" ht="30" customHeight="1" x14ac:dyDescent="0.25">
      <c r="A129" s="93"/>
      <c r="B129" s="149" t="s">
        <v>247</v>
      </c>
      <c r="C129" s="90" t="s">
        <v>248</v>
      </c>
      <c r="D129" s="88" t="s">
        <v>98</v>
      </c>
      <c r="E129" s="89">
        <v>10</v>
      </c>
      <c r="F129" s="84">
        <v>417900</v>
      </c>
      <c r="G129" s="150">
        <v>4179000</v>
      </c>
    </row>
    <row r="130" spans="1:7" ht="36.75" customHeight="1" x14ac:dyDescent="0.25">
      <c r="A130" s="81"/>
      <c r="B130" s="149" t="s">
        <v>249</v>
      </c>
      <c r="C130" s="90" t="s">
        <v>524</v>
      </c>
      <c r="D130" s="88" t="s">
        <v>98</v>
      </c>
      <c r="E130" s="89">
        <v>10</v>
      </c>
      <c r="F130" s="84">
        <v>933198</v>
      </c>
      <c r="G130" s="150">
        <v>9331980</v>
      </c>
    </row>
    <row r="131" spans="1:7" ht="36.75" customHeight="1" x14ac:dyDescent="0.25">
      <c r="A131" s="81"/>
      <c r="B131" s="154" t="s">
        <v>250</v>
      </c>
      <c r="C131" s="87" t="s">
        <v>45</v>
      </c>
      <c r="D131" s="88"/>
      <c r="E131" s="89"/>
      <c r="F131" s="84"/>
      <c r="G131" s="150"/>
    </row>
    <row r="132" spans="1:7" ht="33" customHeight="1" x14ac:dyDescent="0.25">
      <c r="A132" s="81"/>
      <c r="B132" s="154" t="s">
        <v>251</v>
      </c>
      <c r="C132" s="87" t="s">
        <v>252</v>
      </c>
      <c r="D132" s="88"/>
      <c r="E132" s="89"/>
      <c r="F132" s="84"/>
      <c r="G132" s="150"/>
    </row>
    <row r="133" spans="1:7" ht="30" customHeight="1" x14ac:dyDescent="0.25">
      <c r="A133" s="81"/>
      <c r="B133" s="155" t="s">
        <v>253</v>
      </c>
      <c r="C133" s="104" t="s">
        <v>537</v>
      </c>
      <c r="D133" s="105" t="s">
        <v>277</v>
      </c>
      <c r="E133" s="89">
        <v>1</v>
      </c>
      <c r="F133" s="85">
        <v>27126400</v>
      </c>
      <c r="G133" s="150">
        <v>27126400</v>
      </c>
    </row>
    <row r="134" spans="1:7" ht="23.25" customHeight="1" x14ac:dyDescent="0.25">
      <c r="A134" s="81"/>
      <c r="B134" s="155" t="s">
        <v>254</v>
      </c>
      <c r="C134" s="104" t="s">
        <v>538</v>
      </c>
      <c r="D134" s="105" t="s">
        <v>56</v>
      </c>
      <c r="E134" s="89">
        <v>146</v>
      </c>
      <c r="F134" s="85">
        <v>127400</v>
      </c>
      <c r="G134" s="150">
        <v>18600400</v>
      </c>
    </row>
    <row r="135" spans="1:7" ht="37.5" customHeight="1" x14ac:dyDescent="0.25">
      <c r="A135" s="81"/>
      <c r="B135" s="155" t="s">
        <v>255</v>
      </c>
      <c r="C135" s="104" t="s">
        <v>539</v>
      </c>
      <c r="D135" s="105" t="s">
        <v>277</v>
      </c>
      <c r="E135" s="89">
        <v>20</v>
      </c>
      <c r="F135" s="85">
        <v>16016000</v>
      </c>
      <c r="G135" s="150">
        <v>320320000</v>
      </c>
    </row>
    <row r="136" spans="1:7" ht="24.75" customHeight="1" x14ac:dyDescent="0.25">
      <c r="A136" s="81"/>
      <c r="B136" s="155" t="s">
        <v>256</v>
      </c>
      <c r="C136" s="104" t="s">
        <v>540</v>
      </c>
      <c r="D136" s="105" t="s">
        <v>277</v>
      </c>
      <c r="E136" s="89">
        <v>20</v>
      </c>
      <c r="F136" s="85">
        <v>1799280</v>
      </c>
      <c r="G136" s="150">
        <v>35985600</v>
      </c>
    </row>
    <row r="137" spans="1:7" ht="36.75" customHeight="1" x14ac:dyDescent="0.25">
      <c r="A137" s="81"/>
      <c r="B137" s="155" t="s">
        <v>257</v>
      </c>
      <c r="C137" s="104" t="s">
        <v>541</v>
      </c>
      <c r="D137" s="105" t="s">
        <v>59</v>
      </c>
      <c r="E137" s="89">
        <v>25</v>
      </c>
      <c r="F137" s="85">
        <v>321048</v>
      </c>
      <c r="G137" s="150">
        <v>8026200</v>
      </c>
    </row>
    <row r="138" spans="1:7" ht="36.75" customHeight="1" x14ac:dyDescent="0.25">
      <c r="A138" s="81"/>
      <c r="B138" s="155" t="s">
        <v>258</v>
      </c>
      <c r="C138" s="104" t="s">
        <v>542</v>
      </c>
      <c r="D138" s="105" t="s">
        <v>277</v>
      </c>
      <c r="E138" s="89">
        <v>4</v>
      </c>
      <c r="F138" s="85">
        <v>543200</v>
      </c>
      <c r="G138" s="150">
        <v>2172800</v>
      </c>
    </row>
    <row r="139" spans="1:7" ht="57" customHeight="1" x14ac:dyDescent="0.25">
      <c r="A139" s="81"/>
      <c r="B139" s="155" t="s">
        <v>259</v>
      </c>
      <c r="C139" s="104" t="s">
        <v>543</v>
      </c>
      <c r="D139" s="105" t="s">
        <v>59</v>
      </c>
      <c r="E139" s="89">
        <v>550</v>
      </c>
      <c r="F139" s="85">
        <v>20720</v>
      </c>
      <c r="G139" s="150">
        <v>11396000</v>
      </c>
    </row>
    <row r="140" spans="1:7" ht="36.75" customHeight="1" x14ac:dyDescent="0.25">
      <c r="A140" s="81"/>
      <c r="B140" s="155" t="s">
        <v>260</v>
      </c>
      <c r="C140" s="104" t="s">
        <v>544</v>
      </c>
      <c r="D140" s="105" t="s">
        <v>59</v>
      </c>
      <c r="E140" s="89">
        <v>60</v>
      </c>
      <c r="F140" s="85">
        <v>73371.199999999997</v>
      </c>
      <c r="G140" s="150">
        <v>4402272</v>
      </c>
    </row>
    <row r="141" spans="1:7" ht="36.75" customHeight="1" x14ac:dyDescent="0.25">
      <c r="A141" s="81"/>
      <c r="B141" s="155" t="s">
        <v>261</v>
      </c>
      <c r="C141" s="104" t="s">
        <v>545</v>
      </c>
      <c r="D141" s="105" t="s">
        <v>59</v>
      </c>
      <c r="E141" s="89">
        <v>60</v>
      </c>
      <c r="F141" s="85">
        <v>30002.560000000001</v>
      </c>
      <c r="G141" s="150">
        <v>1800153.6</v>
      </c>
    </row>
    <row r="142" spans="1:7" ht="36.75" customHeight="1" x14ac:dyDescent="0.25">
      <c r="A142" s="81"/>
      <c r="B142" s="155" t="s">
        <v>262</v>
      </c>
      <c r="C142" s="104" t="s">
        <v>546</v>
      </c>
      <c r="D142" s="105" t="s">
        <v>85</v>
      </c>
      <c r="E142" s="89">
        <v>1</v>
      </c>
      <c r="F142" s="85">
        <v>1436467.2</v>
      </c>
      <c r="G142" s="150">
        <v>1436467.2</v>
      </c>
    </row>
    <row r="143" spans="1:7" ht="36.75" customHeight="1" x14ac:dyDescent="0.25">
      <c r="A143" s="81"/>
      <c r="B143" s="155" t="s">
        <v>263</v>
      </c>
      <c r="C143" s="104" t="s">
        <v>547</v>
      </c>
      <c r="D143" s="105" t="s">
        <v>85</v>
      </c>
      <c r="E143" s="89">
        <v>1</v>
      </c>
      <c r="F143" s="85">
        <v>756044.80000000005</v>
      </c>
      <c r="G143" s="150">
        <v>756044.80000000005</v>
      </c>
    </row>
    <row r="144" spans="1:7" ht="36.75" customHeight="1" x14ac:dyDescent="0.25">
      <c r="A144" s="81"/>
      <c r="B144" s="155" t="s">
        <v>264</v>
      </c>
      <c r="C144" s="104" t="s">
        <v>548</v>
      </c>
      <c r="D144" s="105" t="s">
        <v>59</v>
      </c>
      <c r="E144" s="89">
        <v>55</v>
      </c>
      <c r="F144" s="85">
        <v>54331.199999999997</v>
      </c>
      <c r="G144" s="150">
        <v>2988216</v>
      </c>
    </row>
    <row r="145" spans="1:7" ht="36.75" customHeight="1" x14ac:dyDescent="0.25">
      <c r="A145" s="81"/>
      <c r="B145" s="155" t="s">
        <v>552</v>
      </c>
      <c r="C145" s="104" t="s">
        <v>549</v>
      </c>
      <c r="D145" s="105" t="s">
        <v>59</v>
      </c>
      <c r="E145" s="89">
        <v>55</v>
      </c>
      <c r="F145" s="85">
        <v>30002.560000000001</v>
      </c>
      <c r="G145" s="150">
        <v>1650140.8</v>
      </c>
    </row>
    <row r="146" spans="1:7" ht="36.75" customHeight="1" x14ac:dyDescent="0.25">
      <c r="A146" s="81"/>
      <c r="B146" s="155" t="s">
        <v>553</v>
      </c>
      <c r="C146" s="104" t="s">
        <v>550</v>
      </c>
      <c r="D146" s="105" t="s">
        <v>85</v>
      </c>
      <c r="E146" s="89">
        <v>1</v>
      </c>
      <c r="F146" s="85">
        <v>1064806.3999999999</v>
      </c>
      <c r="G146" s="150">
        <v>1064806.3999999999</v>
      </c>
    </row>
    <row r="147" spans="1:7" ht="36.75" customHeight="1" x14ac:dyDescent="0.25">
      <c r="A147" s="81"/>
      <c r="B147" s="155" t="s">
        <v>554</v>
      </c>
      <c r="C147" s="104" t="s">
        <v>551</v>
      </c>
      <c r="D147" s="105" t="s">
        <v>85</v>
      </c>
      <c r="E147" s="89">
        <v>1</v>
      </c>
      <c r="F147" s="85">
        <v>693342.71999999997</v>
      </c>
      <c r="G147" s="150">
        <v>693342.71999999997</v>
      </c>
    </row>
    <row r="148" spans="1:7" ht="36.75" customHeight="1" x14ac:dyDescent="0.25">
      <c r="A148" s="81"/>
      <c r="B148" s="156" t="s">
        <v>265</v>
      </c>
      <c r="C148" s="106" t="s">
        <v>266</v>
      </c>
      <c r="D148" s="105"/>
      <c r="E148" s="89"/>
      <c r="F148" s="84"/>
      <c r="G148" s="150"/>
    </row>
    <row r="149" spans="1:7" ht="36.75" customHeight="1" x14ac:dyDescent="0.25">
      <c r="A149" s="81"/>
      <c r="B149" s="155" t="s">
        <v>267</v>
      </c>
      <c r="C149" s="104" t="s">
        <v>555</v>
      </c>
      <c r="D149" s="105" t="s">
        <v>277</v>
      </c>
      <c r="E149" s="89">
        <v>1</v>
      </c>
      <c r="F149" s="85">
        <v>8247680</v>
      </c>
      <c r="G149" s="150">
        <v>8247680</v>
      </c>
    </row>
    <row r="150" spans="1:7" ht="48.75" customHeight="1" x14ac:dyDescent="0.25">
      <c r="A150" s="81"/>
      <c r="B150" s="155" t="s">
        <v>268</v>
      </c>
      <c r="C150" s="104" t="s">
        <v>540</v>
      </c>
      <c r="D150" s="105" t="s">
        <v>277</v>
      </c>
      <c r="E150" s="89">
        <v>1</v>
      </c>
      <c r="F150" s="85">
        <v>1799280</v>
      </c>
      <c r="G150" s="150">
        <v>1799280</v>
      </c>
    </row>
    <row r="151" spans="1:7" ht="42" customHeight="1" x14ac:dyDescent="0.25">
      <c r="A151" s="81"/>
      <c r="B151" s="155" t="s">
        <v>269</v>
      </c>
      <c r="C151" s="104" t="s">
        <v>541</v>
      </c>
      <c r="D151" s="105" t="s">
        <v>59</v>
      </c>
      <c r="E151" s="89">
        <v>10</v>
      </c>
      <c r="F151" s="85">
        <v>321048</v>
      </c>
      <c r="G151" s="150">
        <v>3210480</v>
      </c>
    </row>
    <row r="152" spans="1:7" ht="36.75" customHeight="1" x14ac:dyDescent="0.25">
      <c r="A152" s="81"/>
      <c r="B152" s="155" t="s">
        <v>270</v>
      </c>
      <c r="C152" s="104" t="s">
        <v>542</v>
      </c>
      <c r="D152" s="105" t="s">
        <v>277</v>
      </c>
      <c r="E152" s="89">
        <v>2</v>
      </c>
      <c r="F152" s="85">
        <v>543200</v>
      </c>
      <c r="G152" s="150">
        <v>1086400</v>
      </c>
    </row>
    <row r="153" spans="1:7" ht="36.75" customHeight="1" x14ac:dyDescent="0.25">
      <c r="A153" s="81"/>
      <c r="B153" s="155" t="s">
        <v>271</v>
      </c>
      <c r="C153" s="104" t="s">
        <v>556</v>
      </c>
      <c r="D153" s="105" t="s">
        <v>277</v>
      </c>
      <c r="E153" s="89">
        <v>1</v>
      </c>
      <c r="F153" s="85">
        <v>168000</v>
      </c>
      <c r="G153" s="150">
        <v>168000</v>
      </c>
    </row>
    <row r="154" spans="1:7" ht="36.75" customHeight="1" x14ac:dyDescent="0.25">
      <c r="A154" s="81"/>
      <c r="B154" s="155" t="s">
        <v>272</v>
      </c>
      <c r="C154" s="104" t="s">
        <v>557</v>
      </c>
      <c r="D154" s="105" t="s">
        <v>277</v>
      </c>
      <c r="E154" s="89">
        <v>1</v>
      </c>
      <c r="F154" s="85">
        <v>2072000</v>
      </c>
      <c r="G154" s="150">
        <v>2072000</v>
      </c>
    </row>
    <row r="155" spans="1:7" ht="36.75" customHeight="1" x14ac:dyDescent="0.25">
      <c r="A155" s="81"/>
      <c r="B155" s="155" t="s">
        <v>273</v>
      </c>
      <c r="C155" s="104" t="s">
        <v>558</v>
      </c>
      <c r="D155" s="105" t="s">
        <v>59</v>
      </c>
      <c r="E155" s="89">
        <v>70</v>
      </c>
      <c r="F155" s="85">
        <v>38016.160000000003</v>
      </c>
      <c r="G155" s="150">
        <v>2661131.2000000002</v>
      </c>
    </row>
    <row r="156" spans="1:7" ht="36.75" customHeight="1" x14ac:dyDescent="0.25">
      <c r="A156" s="81"/>
      <c r="B156" s="155" t="s">
        <v>274</v>
      </c>
      <c r="C156" s="104" t="s">
        <v>559</v>
      </c>
      <c r="D156" s="105" t="s">
        <v>59</v>
      </c>
      <c r="E156" s="89">
        <v>70</v>
      </c>
      <c r="F156" s="85">
        <v>10660.16</v>
      </c>
      <c r="G156" s="150">
        <v>746211.2</v>
      </c>
    </row>
    <row r="157" spans="1:7" ht="36.75" customHeight="1" x14ac:dyDescent="0.25">
      <c r="A157" s="81"/>
      <c r="B157" s="155" t="s">
        <v>563</v>
      </c>
      <c r="C157" s="104" t="s">
        <v>560</v>
      </c>
      <c r="D157" s="105" t="s">
        <v>85</v>
      </c>
      <c r="E157" s="89">
        <v>1</v>
      </c>
      <c r="F157" s="85">
        <v>781132.80000000005</v>
      </c>
      <c r="G157" s="150">
        <v>781132.80000000005</v>
      </c>
    </row>
    <row r="158" spans="1:7" ht="36.75" customHeight="1" x14ac:dyDescent="0.25">
      <c r="A158" s="81"/>
      <c r="B158" s="155" t="s">
        <v>564</v>
      </c>
      <c r="C158" s="104" t="s">
        <v>561</v>
      </c>
      <c r="D158" s="105" t="s">
        <v>85</v>
      </c>
      <c r="E158" s="89">
        <v>1</v>
      </c>
      <c r="F158" s="85">
        <v>468823.03999999998</v>
      </c>
      <c r="G158" s="150">
        <v>468823.03999999998</v>
      </c>
    </row>
    <row r="159" spans="1:7" ht="36.75" customHeight="1" x14ac:dyDescent="0.25">
      <c r="A159" s="81"/>
      <c r="B159" s="155" t="s">
        <v>565</v>
      </c>
      <c r="C159" s="104" t="s">
        <v>562</v>
      </c>
      <c r="D159" s="105" t="s">
        <v>85</v>
      </c>
      <c r="E159" s="89">
        <v>1</v>
      </c>
      <c r="F159" s="85">
        <v>2673664</v>
      </c>
      <c r="G159" s="150">
        <v>2673664</v>
      </c>
    </row>
    <row r="160" spans="1:7" ht="36.75" customHeight="1" x14ac:dyDescent="0.25">
      <c r="A160" s="81"/>
      <c r="B160" s="156" t="s">
        <v>275</v>
      </c>
      <c r="C160" s="106" t="s">
        <v>566</v>
      </c>
      <c r="D160" s="105"/>
      <c r="E160" s="89"/>
      <c r="F160" s="85"/>
      <c r="G160" s="150"/>
    </row>
    <row r="161" spans="1:7" ht="36.75" customHeight="1" x14ac:dyDescent="0.25">
      <c r="A161" s="81"/>
      <c r="B161" s="155" t="s">
        <v>276</v>
      </c>
      <c r="C161" s="104" t="s">
        <v>567</v>
      </c>
      <c r="D161" s="105" t="s">
        <v>277</v>
      </c>
      <c r="E161" s="89">
        <v>1</v>
      </c>
      <c r="F161" s="85">
        <v>13939519.999999143</v>
      </c>
      <c r="G161" s="150">
        <v>13939519.999999143</v>
      </c>
    </row>
    <row r="162" spans="1:7" ht="36.75" customHeight="1" x14ac:dyDescent="0.25">
      <c r="A162" s="81"/>
      <c r="B162" s="155" t="s">
        <v>278</v>
      </c>
      <c r="C162" s="104" t="s">
        <v>540</v>
      </c>
      <c r="D162" s="105" t="s">
        <v>277</v>
      </c>
      <c r="E162" s="89">
        <v>1</v>
      </c>
      <c r="F162" s="85">
        <v>1799280</v>
      </c>
      <c r="G162" s="150">
        <v>1799280</v>
      </c>
    </row>
    <row r="163" spans="1:7" ht="36.75" customHeight="1" x14ac:dyDescent="0.25">
      <c r="A163" s="81"/>
      <c r="B163" s="155" t="s">
        <v>279</v>
      </c>
      <c r="C163" s="104" t="s">
        <v>541</v>
      </c>
      <c r="D163" s="105" t="s">
        <v>59</v>
      </c>
      <c r="E163" s="89">
        <v>8</v>
      </c>
      <c r="F163" s="85">
        <v>321048</v>
      </c>
      <c r="G163" s="150">
        <v>2568384</v>
      </c>
    </row>
    <row r="164" spans="1:7" ht="36.75" customHeight="1" x14ac:dyDescent="0.25">
      <c r="A164" s="81"/>
      <c r="B164" s="155" t="s">
        <v>280</v>
      </c>
      <c r="C164" s="104" t="s">
        <v>542</v>
      </c>
      <c r="D164" s="105" t="s">
        <v>277</v>
      </c>
      <c r="E164" s="89">
        <v>2</v>
      </c>
      <c r="F164" s="85">
        <v>543200</v>
      </c>
      <c r="G164" s="150">
        <v>1086400</v>
      </c>
    </row>
    <row r="165" spans="1:7" ht="36.75" customHeight="1" x14ac:dyDescent="0.25">
      <c r="A165" s="81"/>
      <c r="B165" s="155" t="s">
        <v>281</v>
      </c>
      <c r="C165" s="104" t="s">
        <v>568</v>
      </c>
      <c r="D165" s="105" t="s">
        <v>59</v>
      </c>
      <c r="E165" s="89">
        <v>80</v>
      </c>
      <c r="F165" s="85">
        <v>54331.199999999997</v>
      </c>
      <c r="G165" s="150">
        <v>4346496</v>
      </c>
    </row>
    <row r="166" spans="1:7" ht="36.75" customHeight="1" x14ac:dyDescent="0.25">
      <c r="A166" s="81"/>
      <c r="B166" s="155" t="s">
        <v>572</v>
      </c>
      <c r="C166" s="104" t="s">
        <v>569</v>
      </c>
      <c r="D166" s="105" t="s">
        <v>59</v>
      </c>
      <c r="E166" s="89">
        <v>80</v>
      </c>
      <c r="F166" s="85">
        <v>30002.58</v>
      </c>
      <c r="G166" s="150">
        <v>2400206.4000000004</v>
      </c>
    </row>
    <row r="167" spans="1:7" ht="36.75" customHeight="1" x14ac:dyDescent="0.25">
      <c r="A167" s="81"/>
      <c r="B167" s="155" t="s">
        <v>573</v>
      </c>
      <c r="C167" s="104" t="s">
        <v>570</v>
      </c>
      <c r="D167" s="105" t="s">
        <v>85</v>
      </c>
      <c r="E167" s="89">
        <v>1</v>
      </c>
      <c r="F167" s="85">
        <v>1064806.3999999999</v>
      </c>
      <c r="G167" s="150">
        <v>1064806.3999999999</v>
      </c>
    </row>
    <row r="168" spans="1:7" ht="36.75" customHeight="1" x14ac:dyDescent="0.25">
      <c r="A168" s="81"/>
      <c r="B168" s="155" t="s">
        <v>574</v>
      </c>
      <c r="C168" s="104" t="s">
        <v>571</v>
      </c>
      <c r="D168" s="105" t="s">
        <v>85</v>
      </c>
      <c r="E168" s="89">
        <v>1</v>
      </c>
      <c r="F168" s="85">
        <v>693342.71999999997</v>
      </c>
      <c r="G168" s="150">
        <v>693342.71999999997</v>
      </c>
    </row>
    <row r="169" spans="1:7" ht="36.75" customHeight="1" x14ac:dyDescent="0.25">
      <c r="A169" s="81"/>
      <c r="B169" s="156" t="s">
        <v>282</v>
      </c>
      <c r="C169" s="106" t="s">
        <v>283</v>
      </c>
      <c r="D169" s="105"/>
      <c r="E169" s="89"/>
      <c r="F169" s="85"/>
      <c r="G169" s="150"/>
    </row>
    <row r="170" spans="1:7" ht="36.75" customHeight="1" x14ac:dyDescent="0.25">
      <c r="A170" s="81"/>
      <c r="B170" s="155" t="s">
        <v>284</v>
      </c>
      <c r="C170" s="104" t="s">
        <v>575</v>
      </c>
      <c r="D170" s="105" t="s">
        <v>277</v>
      </c>
      <c r="E170" s="89">
        <v>1</v>
      </c>
      <c r="F170" s="85">
        <v>13939520</v>
      </c>
      <c r="G170" s="150">
        <v>13939520</v>
      </c>
    </row>
    <row r="171" spans="1:7" ht="48.75" customHeight="1" x14ac:dyDescent="0.25">
      <c r="A171" s="81"/>
      <c r="B171" s="155" t="s">
        <v>285</v>
      </c>
      <c r="C171" s="104" t="s">
        <v>538</v>
      </c>
      <c r="D171" s="105" t="s">
        <v>56</v>
      </c>
      <c r="E171" s="89">
        <v>73</v>
      </c>
      <c r="F171" s="85">
        <v>127400</v>
      </c>
      <c r="G171" s="150">
        <v>9300200</v>
      </c>
    </row>
    <row r="172" spans="1:7" ht="36.75" customHeight="1" x14ac:dyDescent="0.25">
      <c r="A172" s="81"/>
      <c r="B172" s="155" t="s">
        <v>286</v>
      </c>
      <c r="C172" s="104" t="s">
        <v>539</v>
      </c>
      <c r="D172" s="105" t="s">
        <v>277</v>
      </c>
      <c r="E172" s="89">
        <v>10</v>
      </c>
      <c r="F172" s="85">
        <v>16016000</v>
      </c>
      <c r="G172" s="150">
        <v>160160000</v>
      </c>
    </row>
    <row r="173" spans="1:7" ht="36.75" customHeight="1" x14ac:dyDescent="0.25">
      <c r="A173" s="81"/>
      <c r="B173" s="155" t="s">
        <v>287</v>
      </c>
      <c r="C173" s="104" t="s">
        <v>540</v>
      </c>
      <c r="D173" s="105" t="s">
        <v>277</v>
      </c>
      <c r="E173" s="89">
        <v>10</v>
      </c>
      <c r="F173" s="85">
        <v>1799280</v>
      </c>
      <c r="G173" s="150">
        <v>17992800</v>
      </c>
    </row>
    <row r="174" spans="1:7" ht="36.75" customHeight="1" x14ac:dyDescent="0.25">
      <c r="A174" s="81"/>
      <c r="B174" s="155" t="s">
        <v>288</v>
      </c>
      <c r="C174" s="104" t="s">
        <v>541</v>
      </c>
      <c r="D174" s="105" t="s">
        <v>59</v>
      </c>
      <c r="E174" s="89">
        <v>25</v>
      </c>
      <c r="F174" s="85">
        <v>321048</v>
      </c>
      <c r="G174" s="150">
        <v>8026200</v>
      </c>
    </row>
    <row r="175" spans="1:7" ht="36.75" customHeight="1" x14ac:dyDescent="0.25">
      <c r="A175" s="81"/>
      <c r="B175" s="155" t="s">
        <v>289</v>
      </c>
      <c r="C175" s="104" t="s">
        <v>542</v>
      </c>
      <c r="D175" s="105" t="s">
        <v>277</v>
      </c>
      <c r="E175" s="89">
        <v>7</v>
      </c>
      <c r="F175" s="85">
        <v>543200</v>
      </c>
      <c r="G175" s="150">
        <v>3802400</v>
      </c>
    </row>
    <row r="176" spans="1:7" ht="36.75" customHeight="1" x14ac:dyDescent="0.25">
      <c r="A176" s="81"/>
      <c r="B176" s="155" t="s">
        <v>290</v>
      </c>
      <c r="C176" s="104" t="s">
        <v>576</v>
      </c>
      <c r="D176" s="105" t="s">
        <v>59</v>
      </c>
      <c r="E176" s="89">
        <v>70</v>
      </c>
      <c r="F176" s="85">
        <v>50046.080000000002</v>
      </c>
      <c r="G176" s="150">
        <v>3503225.6</v>
      </c>
    </row>
    <row r="177" spans="1:7" ht="36.75" customHeight="1" x14ac:dyDescent="0.25">
      <c r="A177" s="81"/>
      <c r="B177" s="155" t="s">
        <v>291</v>
      </c>
      <c r="C177" s="104" t="s">
        <v>577</v>
      </c>
      <c r="D177" s="105" t="s">
        <v>59</v>
      </c>
      <c r="E177" s="89">
        <v>70</v>
      </c>
      <c r="F177" s="85">
        <v>18100.32</v>
      </c>
      <c r="G177" s="150">
        <v>1267022.3999999999</v>
      </c>
    </row>
    <row r="178" spans="1:7" ht="36.75" customHeight="1" x14ac:dyDescent="0.25">
      <c r="A178" s="81"/>
      <c r="B178" s="155" t="s">
        <v>580</v>
      </c>
      <c r="C178" s="104" t="s">
        <v>578</v>
      </c>
      <c r="D178" s="105" t="s">
        <v>85</v>
      </c>
      <c r="E178" s="89">
        <v>1</v>
      </c>
      <c r="F178" s="85">
        <v>781132.80000000005</v>
      </c>
      <c r="G178" s="150">
        <v>781132.80000000005</v>
      </c>
    </row>
    <row r="179" spans="1:7" ht="36.75" customHeight="1" x14ac:dyDescent="0.25">
      <c r="A179" s="81"/>
      <c r="B179" s="155" t="s">
        <v>581</v>
      </c>
      <c r="C179" s="104" t="s">
        <v>579</v>
      </c>
      <c r="D179" s="105" t="s">
        <v>85</v>
      </c>
      <c r="E179" s="89">
        <v>1</v>
      </c>
      <c r="F179" s="85">
        <v>468823.03999999998</v>
      </c>
      <c r="G179" s="150">
        <v>468823.03999999998</v>
      </c>
    </row>
    <row r="180" spans="1:7" ht="36.75" customHeight="1" x14ac:dyDescent="0.25">
      <c r="A180" s="81"/>
      <c r="B180" s="156" t="s">
        <v>292</v>
      </c>
      <c r="C180" s="106" t="s">
        <v>293</v>
      </c>
      <c r="D180" s="105"/>
      <c r="E180" s="89"/>
      <c r="F180" s="85"/>
      <c r="G180" s="150"/>
    </row>
    <row r="181" spans="1:7" ht="57.75" customHeight="1" x14ac:dyDescent="0.25">
      <c r="A181" s="81"/>
      <c r="B181" s="155" t="s">
        <v>294</v>
      </c>
      <c r="C181" s="104" t="s">
        <v>587</v>
      </c>
      <c r="D181" s="105" t="s">
        <v>277</v>
      </c>
      <c r="E181" s="89">
        <v>1</v>
      </c>
      <c r="F181" s="85">
        <v>7988960</v>
      </c>
      <c r="G181" s="150">
        <v>7988960</v>
      </c>
    </row>
    <row r="182" spans="1:7" ht="36.75" customHeight="1" x14ac:dyDescent="0.25">
      <c r="A182" s="81"/>
      <c r="B182" s="155" t="s">
        <v>295</v>
      </c>
      <c r="C182" s="104" t="s">
        <v>538</v>
      </c>
      <c r="D182" s="105" t="s">
        <v>277</v>
      </c>
      <c r="E182" s="89">
        <v>14.6</v>
      </c>
      <c r="F182" s="85">
        <v>127400</v>
      </c>
      <c r="G182" s="150">
        <v>1860040</v>
      </c>
    </row>
    <row r="183" spans="1:7" ht="36.75" customHeight="1" x14ac:dyDescent="0.25">
      <c r="A183" s="81"/>
      <c r="B183" s="155" t="s">
        <v>296</v>
      </c>
      <c r="C183" s="104" t="s">
        <v>539</v>
      </c>
      <c r="D183" s="105" t="s">
        <v>56</v>
      </c>
      <c r="E183" s="89">
        <v>2</v>
      </c>
      <c r="F183" s="85">
        <v>16016000</v>
      </c>
      <c r="G183" s="150">
        <v>32032000</v>
      </c>
    </row>
    <row r="184" spans="1:7" ht="36.75" customHeight="1" x14ac:dyDescent="0.25">
      <c r="A184" s="81"/>
      <c r="B184" s="155" t="s">
        <v>297</v>
      </c>
      <c r="C184" s="104" t="s">
        <v>540</v>
      </c>
      <c r="D184" s="105" t="s">
        <v>277</v>
      </c>
      <c r="E184" s="89">
        <v>2</v>
      </c>
      <c r="F184" s="85">
        <v>1799280</v>
      </c>
      <c r="G184" s="150">
        <v>3598560</v>
      </c>
    </row>
    <row r="185" spans="1:7" ht="36.75" customHeight="1" x14ac:dyDescent="0.25">
      <c r="A185" s="81"/>
      <c r="B185" s="155" t="s">
        <v>298</v>
      </c>
      <c r="C185" s="104" t="s">
        <v>541</v>
      </c>
      <c r="D185" s="105" t="s">
        <v>277</v>
      </c>
      <c r="E185" s="89">
        <v>7</v>
      </c>
      <c r="F185" s="85">
        <v>321048</v>
      </c>
      <c r="G185" s="150">
        <v>2247336</v>
      </c>
    </row>
    <row r="186" spans="1:7" ht="36.75" customHeight="1" x14ac:dyDescent="0.25">
      <c r="A186" s="81"/>
      <c r="B186" s="155" t="s">
        <v>582</v>
      </c>
      <c r="C186" s="104" t="s">
        <v>542</v>
      </c>
      <c r="D186" s="105" t="s">
        <v>59</v>
      </c>
      <c r="E186" s="89">
        <v>4</v>
      </c>
      <c r="F186" s="85">
        <v>543200</v>
      </c>
      <c r="G186" s="150">
        <v>2172800</v>
      </c>
    </row>
    <row r="187" spans="1:7" ht="36.75" customHeight="1" x14ac:dyDescent="0.25">
      <c r="A187" s="81"/>
      <c r="B187" s="155" t="s">
        <v>583</v>
      </c>
      <c r="C187" s="104" t="s">
        <v>576</v>
      </c>
      <c r="D187" s="105" t="s">
        <v>277</v>
      </c>
      <c r="E187" s="89">
        <v>70</v>
      </c>
      <c r="F187" s="85">
        <v>50046.080000000002</v>
      </c>
      <c r="G187" s="150">
        <v>3503225.6</v>
      </c>
    </row>
    <row r="188" spans="1:7" ht="36.75" customHeight="1" x14ac:dyDescent="0.25">
      <c r="A188" s="81"/>
      <c r="B188" s="155" t="s">
        <v>584</v>
      </c>
      <c r="C188" s="104" t="s">
        <v>577</v>
      </c>
      <c r="D188" s="105" t="s">
        <v>59</v>
      </c>
      <c r="E188" s="89">
        <v>70</v>
      </c>
      <c r="F188" s="85">
        <v>18100.32</v>
      </c>
      <c r="G188" s="150">
        <v>1267022.3999999999</v>
      </c>
    </row>
    <row r="189" spans="1:7" ht="36.75" customHeight="1" x14ac:dyDescent="0.25">
      <c r="A189" s="81"/>
      <c r="B189" s="155" t="s">
        <v>585</v>
      </c>
      <c r="C189" s="104" t="s">
        <v>578</v>
      </c>
      <c r="D189" s="105" t="s">
        <v>59</v>
      </c>
      <c r="E189" s="89">
        <v>1</v>
      </c>
      <c r="F189" s="85">
        <v>781132.80000000005</v>
      </c>
      <c r="G189" s="150">
        <v>781132.80000000005</v>
      </c>
    </row>
    <row r="190" spans="1:7" ht="36.75" customHeight="1" x14ac:dyDescent="0.25">
      <c r="A190" s="81"/>
      <c r="B190" s="155" t="s">
        <v>586</v>
      </c>
      <c r="C190" s="104" t="s">
        <v>579</v>
      </c>
      <c r="D190" s="105" t="s">
        <v>85</v>
      </c>
      <c r="E190" s="89">
        <v>1</v>
      </c>
      <c r="F190" s="85">
        <v>468823.03999999998</v>
      </c>
      <c r="G190" s="150">
        <v>468823.03999999998</v>
      </c>
    </row>
    <row r="191" spans="1:7" ht="42.75" customHeight="1" thickBot="1" x14ac:dyDescent="0.3">
      <c r="A191" s="81"/>
      <c r="B191" s="151"/>
      <c r="C191" s="101" t="s">
        <v>299</v>
      </c>
      <c r="D191" s="102"/>
      <c r="E191" s="102"/>
      <c r="F191" s="103"/>
      <c r="G191" s="152">
        <v>1210403732.8599989</v>
      </c>
    </row>
    <row r="192" spans="1:7" ht="30" customHeight="1" thickTop="1" x14ac:dyDescent="0.25">
      <c r="A192" s="81"/>
      <c r="B192" s="153">
        <v>11</v>
      </c>
      <c r="C192" s="82" t="s">
        <v>300</v>
      </c>
      <c r="D192" s="83"/>
      <c r="E192" s="83"/>
      <c r="F192" s="84"/>
      <c r="G192" s="150"/>
    </row>
    <row r="193" spans="1:7" ht="30" customHeight="1" x14ac:dyDescent="0.25">
      <c r="A193" s="81"/>
      <c r="B193" s="149" t="s">
        <v>301</v>
      </c>
      <c r="C193" s="90" t="s">
        <v>302</v>
      </c>
      <c r="D193" s="88" t="s">
        <v>56</v>
      </c>
      <c r="E193" s="89">
        <v>2225.4</v>
      </c>
      <c r="F193" s="84">
        <v>565013</v>
      </c>
      <c r="G193" s="150">
        <v>1257379930.2</v>
      </c>
    </row>
    <row r="194" spans="1:7" ht="30" customHeight="1" x14ac:dyDescent="0.25">
      <c r="A194" s="81"/>
      <c r="B194" s="149" t="s">
        <v>303</v>
      </c>
      <c r="C194" s="90" t="s">
        <v>304</v>
      </c>
      <c r="D194" s="88" t="s">
        <v>98</v>
      </c>
      <c r="E194" s="89">
        <v>1068</v>
      </c>
      <c r="F194" s="84">
        <v>38950</v>
      </c>
      <c r="G194" s="150">
        <v>41598600</v>
      </c>
    </row>
    <row r="195" spans="1:7" ht="30" customHeight="1" thickBot="1" x14ac:dyDescent="0.3">
      <c r="A195" s="81"/>
      <c r="B195" s="151"/>
      <c r="C195" s="101" t="s">
        <v>305</v>
      </c>
      <c r="D195" s="102"/>
      <c r="E195" s="102"/>
      <c r="F195" s="103"/>
      <c r="G195" s="152">
        <v>1298978530.2</v>
      </c>
    </row>
    <row r="196" spans="1:7" ht="30" customHeight="1" thickTop="1" x14ac:dyDescent="0.25">
      <c r="A196" s="81"/>
      <c r="B196" s="153">
        <v>12</v>
      </c>
      <c r="C196" s="82" t="s">
        <v>306</v>
      </c>
      <c r="D196" s="83"/>
      <c r="E196" s="83"/>
      <c r="F196" s="84"/>
      <c r="G196" s="150"/>
    </row>
    <row r="197" spans="1:7" ht="36" customHeight="1" x14ac:dyDescent="0.25">
      <c r="A197" s="81"/>
      <c r="B197" s="149" t="s">
        <v>307</v>
      </c>
      <c r="C197" s="90" t="s">
        <v>309</v>
      </c>
      <c r="D197" s="88" t="s">
        <v>56</v>
      </c>
      <c r="E197" s="99">
        <v>435</v>
      </c>
      <c r="F197" s="84">
        <v>684975</v>
      </c>
      <c r="G197" s="150">
        <v>297964125</v>
      </c>
    </row>
    <row r="198" spans="1:7" ht="36" customHeight="1" x14ac:dyDescent="0.25">
      <c r="A198" s="81"/>
      <c r="B198" s="149" t="s">
        <v>308</v>
      </c>
      <c r="C198" s="90" t="s">
        <v>311</v>
      </c>
      <c r="D198" s="88" t="s">
        <v>56</v>
      </c>
      <c r="E198" s="99">
        <v>48</v>
      </c>
      <c r="F198" s="84">
        <v>684975</v>
      </c>
      <c r="G198" s="150">
        <v>32878800</v>
      </c>
    </row>
    <row r="199" spans="1:7" ht="26.25" customHeight="1" x14ac:dyDescent="0.25">
      <c r="A199" s="81"/>
      <c r="B199" s="149" t="s">
        <v>310</v>
      </c>
      <c r="C199" s="90" t="s">
        <v>313</v>
      </c>
      <c r="D199" s="88" t="s">
        <v>56</v>
      </c>
      <c r="E199" s="99">
        <v>800</v>
      </c>
      <c r="F199" s="84">
        <v>428930</v>
      </c>
      <c r="G199" s="150">
        <v>343144000</v>
      </c>
    </row>
    <row r="200" spans="1:7" ht="30" customHeight="1" x14ac:dyDescent="0.25">
      <c r="A200" s="81"/>
      <c r="B200" s="149" t="s">
        <v>312</v>
      </c>
      <c r="C200" s="90" t="s">
        <v>752</v>
      </c>
      <c r="D200" s="88" t="s">
        <v>98</v>
      </c>
      <c r="E200" s="99">
        <v>239</v>
      </c>
      <c r="F200" s="84">
        <v>971035</v>
      </c>
      <c r="G200" s="150">
        <v>232077365</v>
      </c>
    </row>
    <row r="201" spans="1:7" ht="30" customHeight="1" x14ac:dyDescent="0.25">
      <c r="A201" s="81"/>
      <c r="B201" s="149" t="s">
        <v>314</v>
      </c>
      <c r="C201" s="90" t="s">
        <v>753</v>
      </c>
      <c r="D201" s="88" t="s">
        <v>98</v>
      </c>
      <c r="E201" s="99">
        <v>20</v>
      </c>
      <c r="F201" s="84">
        <v>1868506</v>
      </c>
      <c r="G201" s="150">
        <v>37370120</v>
      </c>
    </row>
    <row r="202" spans="1:7" ht="43.5" customHeight="1" x14ac:dyDescent="0.25">
      <c r="A202" s="81"/>
      <c r="B202" s="149" t="s">
        <v>315</v>
      </c>
      <c r="C202" s="94" t="s">
        <v>317</v>
      </c>
      <c r="D202" s="88" t="s">
        <v>98</v>
      </c>
      <c r="E202" s="99">
        <v>240</v>
      </c>
      <c r="F202" s="84">
        <v>350000</v>
      </c>
      <c r="G202" s="150">
        <v>84000000</v>
      </c>
    </row>
    <row r="203" spans="1:7" ht="30" customHeight="1" x14ac:dyDescent="0.25">
      <c r="A203" s="81"/>
      <c r="B203" s="149" t="s">
        <v>316</v>
      </c>
      <c r="C203" s="90" t="s">
        <v>319</v>
      </c>
      <c r="D203" s="88" t="s">
        <v>59</v>
      </c>
      <c r="E203" s="99">
        <v>1017</v>
      </c>
      <c r="F203" s="84">
        <v>198720</v>
      </c>
      <c r="G203" s="150">
        <v>202098240</v>
      </c>
    </row>
    <row r="204" spans="1:7" ht="54.75" customHeight="1" x14ac:dyDescent="0.25">
      <c r="A204" s="81"/>
      <c r="B204" s="149" t="s">
        <v>318</v>
      </c>
      <c r="C204" s="90" t="s">
        <v>321</v>
      </c>
      <c r="D204" s="88" t="s">
        <v>56</v>
      </c>
      <c r="E204" s="99">
        <v>415.2</v>
      </c>
      <c r="F204" s="84">
        <v>172749</v>
      </c>
      <c r="G204" s="150">
        <v>71725384.799999997</v>
      </c>
    </row>
    <row r="205" spans="1:7" ht="30" customHeight="1" x14ac:dyDescent="0.25">
      <c r="A205" s="81"/>
      <c r="B205" s="149" t="s">
        <v>320</v>
      </c>
      <c r="C205" s="90" t="s">
        <v>323</v>
      </c>
      <c r="D205" s="88" t="s">
        <v>59</v>
      </c>
      <c r="E205" s="99">
        <v>1400</v>
      </c>
      <c r="F205" s="84">
        <v>62856</v>
      </c>
      <c r="G205" s="150">
        <v>87998400</v>
      </c>
    </row>
    <row r="206" spans="1:7" ht="30" customHeight="1" x14ac:dyDescent="0.25">
      <c r="A206" s="81"/>
      <c r="B206" s="149" t="s">
        <v>322</v>
      </c>
      <c r="C206" s="90" t="s">
        <v>325</v>
      </c>
      <c r="D206" s="88" t="s">
        <v>59</v>
      </c>
      <c r="E206" s="99">
        <v>8050</v>
      </c>
      <c r="F206" s="84">
        <v>22646</v>
      </c>
      <c r="G206" s="150">
        <v>182300300</v>
      </c>
    </row>
    <row r="207" spans="1:7" ht="30" customHeight="1" x14ac:dyDescent="0.25">
      <c r="A207" s="81"/>
      <c r="B207" s="149" t="s">
        <v>324</v>
      </c>
      <c r="C207" s="90" t="s">
        <v>327</v>
      </c>
      <c r="D207" s="88" t="s">
        <v>56</v>
      </c>
      <c r="E207" s="99">
        <v>259</v>
      </c>
      <c r="F207" s="84">
        <v>107270</v>
      </c>
      <c r="G207" s="150">
        <v>27782930</v>
      </c>
    </row>
    <row r="208" spans="1:7" ht="30" customHeight="1" x14ac:dyDescent="0.25">
      <c r="A208" s="81"/>
      <c r="B208" s="149" t="s">
        <v>326</v>
      </c>
      <c r="C208" s="90" t="s">
        <v>329</v>
      </c>
      <c r="D208" s="88" t="s">
        <v>56</v>
      </c>
      <c r="E208" s="99">
        <v>233</v>
      </c>
      <c r="F208" s="84">
        <v>19380</v>
      </c>
      <c r="G208" s="150">
        <v>4515540</v>
      </c>
    </row>
    <row r="209" spans="1:9" ht="30" customHeight="1" x14ac:dyDescent="0.25">
      <c r="A209" s="81"/>
      <c r="B209" s="149" t="s">
        <v>328</v>
      </c>
      <c r="C209" s="90" t="s">
        <v>331</v>
      </c>
      <c r="D209" s="88" t="s">
        <v>85</v>
      </c>
      <c r="E209" s="99">
        <v>1</v>
      </c>
      <c r="F209" s="84">
        <v>2850000</v>
      </c>
      <c r="G209" s="150">
        <v>2850000</v>
      </c>
      <c r="H209" s="441"/>
    </row>
    <row r="210" spans="1:9" ht="35.25" customHeight="1" x14ac:dyDescent="0.25">
      <c r="A210" s="81"/>
      <c r="B210" s="149" t="s">
        <v>330</v>
      </c>
      <c r="C210" s="90" t="s">
        <v>333</v>
      </c>
      <c r="D210" s="88" t="s">
        <v>85</v>
      </c>
      <c r="E210" s="99">
        <v>1</v>
      </c>
      <c r="F210" s="84">
        <v>5870900</v>
      </c>
      <c r="G210" s="150">
        <v>5870900</v>
      </c>
      <c r="H210" s="441"/>
      <c r="I210" s="443"/>
    </row>
    <row r="211" spans="1:9" ht="35.25" customHeight="1" x14ac:dyDescent="0.25">
      <c r="A211" s="81"/>
      <c r="B211" s="149" t="s">
        <v>332</v>
      </c>
      <c r="C211" s="90" t="s">
        <v>335</v>
      </c>
      <c r="D211" s="88" t="s">
        <v>98</v>
      </c>
      <c r="E211" s="99">
        <v>31</v>
      </c>
      <c r="F211" s="84">
        <v>767436</v>
      </c>
      <c r="G211" s="150">
        <v>23790516</v>
      </c>
    </row>
    <row r="212" spans="1:9" ht="35.25" customHeight="1" x14ac:dyDescent="0.25">
      <c r="A212" s="81"/>
      <c r="B212" s="149" t="s">
        <v>334</v>
      </c>
      <c r="C212" s="90" t="s">
        <v>337</v>
      </c>
      <c r="D212" s="88" t="s">
        <v>56</v>
      </c>
      <c r="E212" s="99">
        <v>32</v>
      </c>
      <c r="F212" s="84">
        <v>550000</v>
      </c>
      <c r="G212" s="150">
        <v>17600000</v>
      </c>
    </row>
    <row r="213" spans="1:9" ht="35.25" customHeight="1" x14ac:dyDescent="0.25">
      <c r="A213" s="81"/>
      <c r="B213" s="149" t="s">
        <v>336</v>
      </c>
      <c r="C213" s="90" t="s">
        <v>338</v>
      </c>
      <c r="D213" s="88" t="s">
        <v>59</v>
      </c>
      <c r="E213" s="99">
        <v>31</v>
      </c>
      <c r="F213" s="84">
        <v>35800</v>
      </c>
      <c r="G213" s="150">
        <v>1109800</v>
      </c>
    </row>
    <row r="214" spans="1:9" ht="30" customHeight="1" thickBot="1" x14ac:dyDescent="0.3">
      <c r="A214" s="81"/>
      <c r="B214" s="151"/>
      <c r="C214" s="101" t="s">
        <v>339</v>
      </c>
      <c r="D214" s="102"/>
      <c r="E214" s="102"/>
      <c r="F214" s="103"/>
      <c r="G214" s="152">
        <v>1655076420.8</v>
      </c>
    </row>
    <row r="215" spans="1:9" ht="30" customHeight="1" thickTop="1" x14ac:dyDescent="0.25">
      <c r="A215" s="81"/>
      <c r="B215" s="153">
        <v>13</v>
      </c>
      <c r="C215" s="82" t="s">
        <v>340</v>
      </c>
      <c r="D215" s="83"/>
      <c r="E215" s="83"/>
      <c r="F215" s="84"/>
      <c r="G215" s="150"/>
    </row>
    <row r="216" spans="1:9" ht="26.25" customHeight="1" x14ac:dyDescent="0.25">
      <c r="A216" s="81"/>
      <c r="B216" s="149" t="s">
        <v>341</v>
      </c>
      <c r="C216" s="90" t="s">
        <v>624</v>
      </c>
      <c r="D216" s="88" t="s">
        <v>98</v>
      </c>
      <c r="E216" s="99">
        <v>31</v>
      </c>
      <c r="F216" s="84">
        <v>506765</v>
      </c>
      <c r="G216" s="150">
        <v>15709715</v>
      </c>
    </row>
    <row r="217" spans="1:9" ht="28.5" customHeight="1" x14ac:dyDescent="0.25">
      <c r="A217" s="81"/>
      <c r="B217" s="149" t="s">
        <v>342</v>
      </c>
      <c r="C217" s="90" t="s">
        <v>343</v>
      </c>
      <c r="D217" s="88" t="s">
        <v>98</v>
      </c>
      <c r="E217" s="99">
        <v>116</v>
      </c>
      <c r="F217" s="84">
        <v>1086010</v>
      </c>
      <c r="G217" s="150">
        <v>125977160</v>
      </c>
    </row>
    <row r="218" spans="1:9" ht="28.5" customHeight="1" x14ac:dyDescent="0.25">
      <c r="A218" s="81"/>
      <c r="B218" s="149" t="s">
        <v>344</v>
      </c>
      <c r="C218" s="90" t="s">
        <v>525</v>
      </c>
      <c r="D218" s="88" t="s">
        <v>98</v>
      </c>
      <c r="E218" s="99">
        <v>55</v>
      </c>
      <c r="F218" s="84">
        <v>840350</v>
      </c>
      <c r="G218" s="150">
        <v>46219250</v>
      </c>
    </row>
    <row r="219" spans="1:9" ht="38.25" customHeight="1" x14ac:dyDescent="0.25">
      <c r="A219" s="81"/>
      <c r="B219" s="149" t="s">
        <v>345</v>
      </c>
      <c r="C219" s="90" t="s">
        <v>346</v>
      </c>
      <c r="D219" s="88" t="s">
        <v>98</v>
      </c>
      <c r="E219" s="99">
        <v>32</v>
      </c>
      <c r="F219" s="84">
        <v>195780</v>
      </c>
      <c r="G219" s="150">
        <v>6264960</v>
      </c>
    </row>
    <row r="220" spans="1:9" ht="28.5" customHeight="1" x14ac:dyDescent="0.25">
      <c r="A220" s="81"/>
      <c r="B220" s="149" t="s">
        <v>347</v>
      </c>
      <c r="C220" s="90" t="s">
        <v>348</v>
      </c>
      <c r="D220" s="88" t="s">
        <v>98</v>
      </c>
      <c r="E220" s="99">
        <v>32</v>
      </c>
      <c r="F220" s="84">
        <v>187790</v>
      </c>
      <c r="G220" s="150">
        <v>6009280</v>
      </c>
    </row>
    <row r="221" spans="1:9" ht="42.75" customHeight="1" x14ac:dyDescent="0.25">
      <c r="A221" s="81"/>
      <c r="B221" s="149" t="s">
        <v>349</v>
      </c>
      <c r="C221" s="90" t="s">
        <v>350</v>
      </c>
      <c r="D221" s="88" t="s">
        <v>98</v>
      </c>
      <c r="E221" s="99">
        <v>27</v>
      </c>
      <c r="F221" s="84">
        <v>145780</v>
      </c>
      <c r="G221" s="150">
        <v>3936060</v>
      </c>
    </row>
    <row r="222" spans="1:9" ht="32.25" customHeight="1" x14ac:dyDescent="0.25">
      <c r="A222" s="81"/>
      <c r="B222" s="149" t="s">
        <v>351</v>
      </c>
      <c r="C222" s="90" t="s">
        <v>352</v>
      </c>
      <c r="D222" s="88" t="s">
        <v>98</v>
      </c>
      <c r="E222" s="99">
        <v>31</v>
      </c>
      <c r="F222" s="84">
        <v>67830</v>
      </c>
      <c r="G222" s="150">
        <v>2102730</v>
      </c>
    </row>
    <row r="223" spans="1:9" ht="42.75" customHeight="1" x14ac:dyDescent="0.25">
      <c r="A223" s="81"/>
      <c r="B223" s="149" t="s">
        <v>353</v>
      </c>
      <c r="C223" s="90" t="s">
        <v>354</v>
      </c>
      <c r="D223" s="88" t="s">
        <v>56</v>
      </c>
      <c r="E223" s="99">
        <v>52</v>
      </c>
      <c r="F223" s="84">
        <v>488111</v>
      </c>
      <c r="G223" s="150">
        <v>25381772</v>
      </c>
    </row>
    <row r="224" spans="1:9" ht="35.25" customHeight="1" x14ac:dyDescent="0.25">
      <c r="A224" s="81"/>
      <c r="B224" s="149" t="s">
        <v>355</v>
      </c>
      <c r="C224" s="90" t="s">
        <v>356</v>
      </c>
      <c r="D224" s="88" t="s">
        <v>98</v>
      </c>
      <c r="E224" s="99">
        <v>108</v>
      </c>
      <c r="F224" s="84">
        <v>25784</v>
      </c>
      <c r="G224" s="150">
        <v>2784672</v>
      </c>
    </row>
    <row r="225" spans="1:7" ht="30" customHeight="1" thickBot="1" x14ac:dyDescent="0.3">
      <c r="A225" s="81"/>
      <c r="B225" s="151"/>
      <c r="C225" s="101" t="s">
        <v>357</v>
      </c>
      <c r="D225" s="102"/>
      <c r="E225" s="102"/>
      <c r="F225" s="103"/>
      <c r="G225" s="152">
        <v>234385599</v>
      </c>
    </row>
    <row r="226" spans="1:7" ht="30" customHeight="1" thickTop="1" x14ac:dyDescent="0.25">
      <c r="A226" s="81"/>
      <c r="B226" s="153">
        <v>14</v>
      </c>
      <c r="C226" s="82" t="s">
        <v>358</v>
      </c>
      <c r="D226" s="83"/>
      <c r="E226" s="83"/>
      <c r="F226" s="84"/>
      <c r="G226" s="150"/>
    </row>
    <row r="227" spans="1:7" ht="30" customHeight="1" x14ac:dyDescent="0.25">
      <c r="A227" s="81"/>
      <c r="B227" s="149" t="s">
        <v>359</v>
      </c>
      <c r="C227" s="90" t="s">
        <v>360</v>
      </c>
      <c r="D227" s="88" t="s">
        <v>98</v>
      </c>
      <c r="E227" s="89">
        <v>2</v>
      </c>
      <c r="F227" s="123">
        <v>35175000</v>
      </c>
      <c r="G227" s="150">
        <v>70350000</v>
      </c>
    </row>
    <row r="228" spans="1:7" ht="54" customHeight="1" x14ac:dyDescent="0.25">
      <c r="A228" s="81"/>
      <c r="B228" s="149" t="s">
        <v>361</v>
      </c>
      <c r="C228" s="90" t="s">
        <v>362</v>
      </c>
      <c r="D228" s="88" t="s">
        <v>98</v>
      </c>
      <c r="E228" s="89">
        <v>2</v>
      </c>
      <c r="F228" s="84">
        <v>166400000</v>
      </c>
      <c r="G228" s="150">
        <v>332800000</v>
      </c>
    </row>
    <row r="229" spans="1:7" ht="30" customHeight="1" thickBot="1" x14ac:dyDescent="0.3">
      <c r="A229" s="81"/>
      <c r="B229" s="151"/>
      <c r="C229" s="101" t="s">
        <v>363</v>
      </c>
      <c r="D229" s="102"/>
      <c r="E229" s="102"/>
      <c r="F229" s="103"/>
      <c r="G229" s="152">
        <v>403150000</v>
      </c>
    </row>
    <row r="230" spans="1:7" ht="30" customHeight="1" thickTop="1" x14ac:dyDescent="0.25">
      <c r="A230" s="81"/>
      <c r="B230" s="153">
        <v>15</v>
      </c>
      <c r="C230" s="82" t="s">
        <v>364</v>
      </c>
      <c r="D230" s="83"/>
      <c r="E230" s="83"/>
      <c r="F230" s="84"/>
      <c r="G230" s="150"/>
    </row>
    <row r="231" spans="1:7" ht="39.75" customHeight="1" x14ac:dyDescent="0.25">
      <c r="A231" s="81"/>
      <c r="B231" s="149" t="s">
        <v>365</v>
      </c>
      <c r="C231" s="90" t="s">
        <v>526</v>
      </c>
      <c r="D231" s="88" t="s">
        <v>56</v>
      </c>
      <c r="E231" s="89">
        <v>520</v>
      </c>
      <c r="F231" s="84">
        <v>35870</v>
      </c>
      <c r="G231" s="150">
        <v>18652400</v>
      </c>
    </row>
    <row r="232" spans="1:7" ht="30" customHeight="1" thickBot="1" x14ac:dyDescent="0.3">
      <c r="A232" s="81"/>
      <c r="B232" s="151"/>
      <c r="C232" s="101" t="s">
        <v>366</v>
      </c>
      <c r="D232" s="102"/>
      <c r="E232" s="102"/>
      <c r="F232" s="103"/>
      <c r="G232" s="152">
        <v>18652400</v>
      </c>
    </row>
    <row r="233" spans="1:7" ht="30" customHeight="1" thickTop="1" x14ac:dyDescent="0.25">
      <c r="A233" s="81"/>
      <c r="B233" s="153">
        <v>16</v>
      </c>
      <c r="C233" s="82" t="s">
        <v>367</v>
      </c>
      <c r="D233" s="83"/>
      <c r="E233" s="83"/>
      <c r="F233" s="84"/>
      <c r="G233" s="150"/>
    </row>
    <row r="234" spans="1:7" ht="30" customHeight="1" x14ac:dyDescent="0.25">
      <c r="A234" s="81"/>
      <c r="B234" s="149" t="s">
        <v>368</v>
      </c>
      <c r="C234" s="90" t="s">
        <v>369</v>
      </c>
      <c r="D234" s="88" t="s">
        <v>59</v>
      </c>
      <c r="E234" s="89">
        <v>340</v>
      </c>
      <c r="F234" s="84">
        <v>31619</v>
      </c>
      <c r="G234" s="150">
        <v>10750460</v>
      </c>
    </row>
    <row r="235" spans="1:7" ht="30" customHeight="1" x14ac:dyDescent="0.25">
      <c r="A235" s="81"/>
      <c r="B235" s="149" t="s">
        <v>370</v>
      </c>
      <c r="C235" s="90" t="s">
        <v>371</v>
      </c>
      <c r="D235" s="88" t="s">
        <v>59</v>
      </c>
      <c r="E235" s="89">
        <v>1980</v>
      </c>
      <c r="F235" s="84">
        <v>67770</v>
      </c>
      <c r="G235" s="150">
        <v>134184600</v>
      </c>
    </row>
    <row r="236" spans="1:7" ht="30" customHeight="1" x14ac:dyDescent="0.25">
      <c r="A236" s="81"/>
      <c r="B236" s="149" t="s">
        <v>372</v>
      </c>
      <c r="C236" s="90" t="s">
        <v>373</v>
      </c>
      <c r="D236" s="88" t="s">
        <v>56</v>
      </c>
      <c r="E236" s="89">
        <v>7928</v>
      </c>
      <c r="F236" s="84">
        <v>11250</v>
      </c>
      <c r="G236" s="150">
        <v>89190000</v>
      </c>
    </row>
    <row r="237" spans="1:7" ht="30" customHeight="1" x14ac:dyDescent="0.25">
      <c r="A237" s="81"/>
      <c r="B237" s="149" t="s">
        <v>374</v>
      </c>
      <c r="C237" s="90" t="s">
        <v>375</v>
      </c>
      <c r="D237" s="88" t="s">
        <v>64</v>
      </c>
      <c r="E237" s="89">
        <v>1189.2</v>
      </c>
      <c r="F237" s="84">
        <v>135420</v>
      </c>
      <c r="G237" s="150">
        <v>161041464</v>
      </c>
    </row>
    <row r="238" spans="1:7" ht="30" customHeight="1" x14ac:dyDescent="0.25">
      <c r="A238" s="81"/>
      <c r="B238" s="149" t="s">
        <v>376</v>
      </c>
      <c r="C238" s="90" t="s">
        <v>377</v>
      </c>
      <c r="D238" s="88" t="s">
        <v>64</v>
      </c>
      <c r="E238" s="89">
        <v>792.8</v>
      </c>
      <c r="F238" s="84">
        <v>98350</v>
      </c>
      <c r="G238" s="150">
        <v>77971880</v>
      </c>
    </row>
    <row r="239" spans="1:7" ht="30" customHeight="1" x14ac:dyDescent="0.25">
      <c r="A239" s="81"/>
      <c r="B239" s="149" t="s">
        <v>378</v>
      </c>
      <c r="C239" s="90" t="s">
        <v>426</v>
      </c>
      <c r="D239" s="88" t="s">
        <v>56</v>
      </c>
      <c r="E239" s="89">
        <v>7928</v>
      </c>
      <c r="F239" s="84">
        <v>4262</v>
      </c>
      <c r="G239" s="150">
        <v>33789136</v>
      </c>
    </row>
    <row r="240" spans="1:7" ht="30" customHeight="1" x14ac:dyDescent="0.25">
      <c r="A240" s="81"/>
      <c r="B240" s="149" t="s">
        <v>379</v>
      </c>
      <c r="C240" s="90" t="s">
        <v>380</v>
      </c>
      <c r="D240" s="88" t="s">
        <v>56</v>
      </c>
      <c r="E240" s="89">
        <v>7992</v>
      </c>
      <c r="F240" s="84">
        <v>104000</v>
      </c>
      <c r="G240" s="150">
        <v>831168000</v>
      </c>
    </row>
    <row r="241" spans="1:7" ht="30" customHeight="1" x14ac:dyDescent="0.25">
      <c r="A241" s="81"/>
      <c r="B241" s="149" t="s">
        <v>381</v>
      </c>
      <c r="C241" s="90" t="s">
        <v>382</v>
      </c>
      <c r="D241" s="88" t="s">
        <v>56</v>
      </c>
      <c r="E241" s="89">
        <v>7992</v>
      </c>
      <c r="F241" s="84">
        <v>59700</v>
      </c>
      <c r="G241" s="150">
        <v>477122400</v>
      </c>
    </row>
    <row r="242" spans="1:7" ht="30" customHeight="1" x14ac:dyDescent="0.25">
      <c r="A242" s="81"/>
      <c r="B242" s="149" t="s">
        <v>383</v>
      </c>
      <c r="C242" s="90" t="s">
        <v>384</v>
      </c>
      <c r="D242" s="88" t="s">
        <v>385</v>
      </c>
      <c r="E242" s="89">
        <v>1</v>
      </c>
      <c r="F242" s="84">
        <v>10626830</v>
      </c>
      <c r="G242" s="150">
        <v>10626830</v>
      </c>
    </row>
    <row r="243" spans="1:7" ht="30" customHeight="1" thickBot="1" x14ac:dyDescent="0.3">
      <c r="A243" s="81"/>
      <c r="B243" s="151"/>
      <c r="C243" s="101" t="s">
        <v>386</v>
      </c>
      <c r="D243" s="102"/>
      <c r="E243" s="102"/>
      <c r="F243" s="103"/>
      <c r="G243" s="152">
        <v>1825844770</v>
      </c>
    </row>
    <row r="244" spans="1:7" ht="30" customHeight="1" thickTop="1" x14ac:dyDescent="0.25">
      <c r="A244" s="81"/>
      <c r="B244" s="153">
        <v>17</v>
      </c>
      <c r="C244" s="82" t="s">
        <v>387</v>
      </c>
      <c r="D244" s="83"/>
      <c r="E244" s="83"/>
      <c r="F244" s="84"/>
      <c r="G244" s="150"/>
    </row>
    <row r="245" spans="1:7" ht="30" customHeight="1" x14ac:dyDescent="0.25">
      <c r="A245" s="81"/>
      <c r="B245" s="149" t="s">
        <v>388</v>
      </c>
      <c r="C245" s="90" t="s">
        <v>754</v>
      </c>
      <c r="D245" s="88" t="s">
        <v>85</v>
      </c>
      <c r="E245" s="89">
        <v>1</v>
      </c>
      <c r="F245" s="84">
        <v>2048000</v>
      </c>
      <c r="G245" s="150">
        <v>2048000</v>
      </c>
    </row>
    <row r="246" spans="1:7" ht="30" customHeight="1" x14ac:dyDescent="0.25">
      <c r="A246" s="81"/>
      <c r="B246" s="149" t="s">
        <v>389</v>
      </c>
      <c r="C246" s="90" t="s">
        <v>390</v>
      </c>
      <c r="D246" s="88" t="s">
        <v>56</v>
      </c>
      <c r="E246" s="89">
        <v>145</v>
      </c>
      <c r="F246" s="84">
        <v>79950</v>
      </c>
      <c r="G246" s="150">
        <v>11592750</v>
      </c>
    </row>
    <row r="247" spans="1:7" ht="30" customHeight="1" x14ac:dyDescent="0.25">
      <c r="A247" s="81"/>
      <c r="B247" s="149" t="s">
        <v>391</v>
      </c>
      <c r="C247" s="90" t="s">
        <v>392</v>
      </c>
      <c r="D247" s="88" t="s">
        <v>56</v>
      </c>
      <c r="E247" s="89">
        <v>173</v>
      </c>
      <c r="F247" s="84">
        <v>34260</v>
      </c>
      <c r="G247" s="150">
        <v>5926980</v>
      </c>
    </row>
    <row r="248" spans="1:7" ht="30" customHeight="1" x14ac:dyDescent="0.25">
      <c r="A248" s="81"/>
      <c r="B248" s="149" t="s">
        <v>393</v>
      </c>
      <c r="C248" s="90" t="s">
        <v>394</v>
      </c>
      <c r="D248" s="88" t="s">
        <v>56</v>
      </c>
      <c r="E248" s="89">
        <v>123.5</v>
      </c>
      <c r="F248" s="84">
        <v>44580</v>
      </c>
      <c r="G248" s="150">
        <v>5505630</v>
      </c>
    </row>
    <row r="249" spans="1:7" ht="30" customHeight="1" x14ac:dyDescent="0.25">
      <c r="A249" s="81"/>
      <c r="B249" s="149" t="s">
        <v>395</v>
      </c>
      <c r="C249" s="90" t="s">
        <v>396</v>
      </c>
      <c r="D249" s="88" t="s">
        <v>56</v>
      </c>
      <c r="E249" s="89">
        <v>133.80000000000001</v>
      </c>
      <c r="F249" s="84">
        <v>50760</v>
      </c>
      <c r="G249" s="150">
        <v>6791688.0000000009</v>
      </c>
    </row>
    <row r="250" spans="1:7" ht="30" customHeight="1" x14ac:dyDescent="0.25">
      <c r="A250" s="81"/>
      <c r="B250" s="149" t="s">
        <v>397</v>
      </c>
      <c r="C250" s="90" t="s">
        <v>398</v>
      </c>
      <c r="D250" s="88" t="s">
        <v>59</v>
      </c>
      <c r="E250" s="89">
        <v>44</v>
      </c>
      <c r="F250" s="84">
        <v>971730</v>
      </c>
      <c r="G250" s="150">
        <v>42756120</v>
      </c>
    </row>
    <row r="251" spans="1:7" ht="30" customHeight="1" x14ac:dyDescent="0.25">
      <c r="A251" s="81"/>
      <c r="B251" s="149" t="s">
        <v>399</v>
      </c>
      <c r="C251" s="90" t="s">
        <v>400</v>
      </c>
      <c r="D251" s="88" t="s">
        <v>59</v>
      </c>
      <c r="E251" s="89">
        <v>2</v>
      </c>
      <c r="F251" s="84">
        <v>1183220</v>
      </c>
      <c r="G251" s="150">
        <v>2366440</v>
      </c>
    </row>
    <row r="252" spans="1:7" ht="30" customHeight="1" x14ac:dyDescent="0.25">
      <c r="A252" s="81"/>
      <c r="B252" s="149" t="s">
        <v>401</v>
      </c>
      <c r="C252" s="90" t="s">
        <v>402</v>
      </c>
      <c r="D252" s="88" t="s">
        <v>98</v>
      </c>
      <c r="E252" s="89">
        <v>16</v>
      </c>
      <c r="F252" s="84">
        <v>874800</v>
      </c>
      <c r="G252" s="150">
        <v>13996800</v>
      </c>
    </row>
    <row r="253" spans="1:7" ht="30" customHeight="1" x14ac:dyDescent="0.25">
      <c r="A253" s="81"/>
      <c r="B253" s="149" t="s">
        <v>403</v>
      </c>
      <c r="C253" s="90" t="s">
        <v>404</v>
      </c>
      <c r="D253" s="88" t="s">
        <v>98</v>
      </c>
      <c r="E253" s="89">
        <v>32</v>
      </c>
      <c r="F253" s="84">
        <v>1014780</v>
      </c>
      <c r="G253" s="150">
        <v>32472960</v>
      </c>
    </row>
    <row r="254" spans="1:7" ht="30" customHeight="1" x14ac:dyDescent="0.25">
      <c r="A254" s="81"/>
      <c r="B254" s="149" t="s">
        <v>405</v>
      </c>
      <c r="C254" s="90" t="s">
        <v>406</v>
      </c>
      <c r="D254" s="88" t="s">
        <v>98</v>
      </c>
      <c r="E254" s="89">
        <v>14</v>
      </c>
      <c r="F254" s="84">
        <v>1025810</v>
      </c>
      <c r="G254" s="150">
        <v>14361340</v>
      </c>
    </row>
    <row r="255" spans="1:7" ht="30" customHeight="1" x14ac:dyDescent="0.25">
      <c r="A255" s="81"/>
      <c r="B255" s="149" t="s">
        <v>407</v>
      </c>
      <c r="C255" s="90" t="s">
        <v>408</v>
      </c>
      <c r="D255" s="88" t="s">
        <v>98</v>
      </c>
      <c r="E255" s="89">
        <v>2</v>
      </c>
      <c r="F255" s="84">
        <v>995370</v>
      </c>
      <c r="G255" s="150">
        <v>1990740</v>
      </c>
    </row>
    <row r="256" spans="1:7" ht="30" customHeight="1" x14ac:dyDescent="0.25">
      <c r="A256" s="81"/>
      <c r="B256" s="149" t="s">
        <v>409</v>
      </c>
      <c r="C256" s="90" t="s">
        <v>410</v>
      </c>
      <c r="D256" s="88" t="s">
        <v>98</v>
      </c>
      <c r="E256" s="89">
        <v>4</v>
      </c>
      <c r="F256" s="84">
        <v>1124780</v>
      </c>
      <c r="G256" s="150">
        <v>4499120</v>
      </c>
    </row>
    <row r="257" spans="1:7" ht="30" customHeight="1" x14ac:dyDescent="0.25">
      <c r="A257" s="81"/>
      <c r="B257" s="149" t="s">
        <v>411</v>
      </c>
      <c r="C257" s="90" t="s">
        <v>600</v>
      </c>
      <c r="D257" s="88" t="s">
        <v>98</v>
      </c>
      <c r="E257" s="89">
        <v>48</v>
      </c>
      <c r="F257" s="84">
        <v>39188</v>
      </c>
      <c r="G257" s="150">
        <v>1881024</v>
      </c>
    </row>
    <row r="258" spans="1:7" ht="30" customHeight="1" x14ac:dyDescent="0.25">
      <c r="A258" s="81"/>
      <c r="B258" s="149" t="s">
        <v>412</v>
      </c>
      <c r="C258" s="90" t="s">
        <v>601</v>
      </c>
      <c r="D258" s="88" t="s">
        <v>98</v>
      </c>
      <c r="E258" s="89">
        <v>88</v>
      </c>
      <c r="F258" s="84">
        <v>32938</v>
      </c>
      <c r="G258" s="150">
        <v>2898544</v>
      </c>
    </row>
    <row r="259" spans="1:7" ht="30" customHeight="1" x14ac:dyDescent="0.25">
      <c r="A259" s="81"/>
      <c r="B259" s="149" t="s">
        <v>413</v>
      </c>
      <c r="C259" s="90" t="s">
        <v>588</v>
      </c>
      <c r="D259" s="88" t="s">
        <v>56</v>
      </c>
      <c r="E259" s="89">
        <v>48</v>
      </c>
      <c r="F259" s="84">
        <v>41688</v>
      </c>
      <c r="G259" s="150">
        <v>2001024</v>
      </c>
    </row>
    <row r="260" spans="1:7" ht="30" customHeight="1" x14ac:dyDescent="0.25">
      <c r="A260" s="81"/>
      <c r="B260" s="149" t="s">
        <v>415</v>
      </c>
      <c r="C260" s="90" t="s">
        <v>589</v>
      </c>
      <c r="D260" s="88" t="s">
        <v>98</v>
      </c>
      <c r="E260" s="89">
        <v>24</v>
      </c>
      <c r="F260" s="84">
        <v>46688</v>
      </c>
      <c r="G260" s="150">
        <v>1120512</v>
      </c>
    </row>
    <row r="261" spans="1:7" ht="30" customHeight="1" x14ac:dyDescent="0.25">
      <c r="A261" s="81"/>
      <c r="B261" s="149" t="s">
        <v>417</v>
      </c>
      <c r="C261" s="90" t="s">
        <v>590</v>
      </c>
      <c r="D261" s="88" t="s">
        <v>98</v>
      </c>
      <c r="E261" s="89">
        <v>2</v>
      </c>
      <c r="F261" s="84">
        <v>400000</v>
      </c>
      <c r="G261" s="150">
        <v>800000</v>
      </c>
    </row>
    <row r="262" spans="1:7" ht="30" customHeight="1" x14ac:dyDescent="0.25">
      <c r="A262" s="81"/>
      <c r="B262" s="149" t="s">
        <v>419</v>
      </c>
      <c r="C262" s="90" t="s">
        <v>591</v>
      </c>
      <c r="D262" s="88" t="s">
        <v>56</v>
      </c>
      <c r="E262" s="89">
        <v>200</v>
      </c>
      <c r="F262" s="84">
        <v>97832</v>
      </c>
      <c r="G262" s="150">
        <v>19566400</v>
      </c>
    </row>
    <row r="263" spans="1:7" ht="30" customHeight="1" x14ac:dyDescent="0.25">
      <c r="A263" s="81"/>
      <c r="B263" s="149" t="s">
        <v>421</v>
      </c>
      <c r="C263" s="90" t="s">
        <v>135</v>
      </c>
      <c r="D263" s="88" t="s">
        <v>56</v>
      </c>
      <c r="E263" s="89">
        <v>200</v>
      </c>
      <c r="F263" s="84">
        <v>41538</v>
      </c>
      <c r="G263" s="150">
        <v>8307600</v>
      </c>
    </row>
    <row r="264" spans="1:7" ht="30" customHeight="1" x14ac:dyDescent="0.25">
      <c r="A264" s="81"/>
      <c r="B264" s="149" t="s">
        <v>602</v>
      </c>
      <c r="C264" s="90" t="s">
        <v>592</v>
      </c>
      <c r="D264" s="88" t="s">
        <v>56</v>
      </c>
      <c r="E264" s="89">
        <v>200</v>
      </c>
      <c r="F264" s="84">
        <v>83744</v>
      </c>
      <c r="G264" s="150">
        <v>16748800</v>
      </c>
    </row>
    <row r="265" spans="1:7" ht="30" customHeight="1" x14ac:dyDescent="0.25">
      <c r="A265" s="81"/>
      <c r="B265" s="149" t="s">
        <v>603</v>
      </c>
      <c r="C265" s="90" t="s">
        <v>593</v>
      </c>
      <c r="D265" s="88" t="s">
        <v>56</v>
      </c>
      <c r="E265" s="89">
        <v>200</v>
      </c>
      <c r="F265" s="84">
        <v>75434</v>
      </c>
      <c r="G265" s="150">
        <v>15086800</v>
      </c>
    </row>
    <row r="266" spans="1:7" ht="30" customHeight="1" x14ac:dyDescent="0.25">
      <c r="A266" s="81"/>
      <c r="B266" s="149" t="s">
        <v>604</v>
      </c>
      <c r="C266" s="90" t="s">
        <v>594</v>
      </c>
      <c r="D266" s="88" t="s">
        <v>98</v>
      </c>
      <c r="E266" s="89">
        <v>2</v>
      </c>
      <c r="F266" s="84">
        <v>501688</v>
      </c>
      <c r="G266" s="150">
        <v>1003376</v>
      </c>
    </row>
    <row r="267" spans="1:7" ht="30" customHeight="1" x14ac:dyDescent="0.25">
      <c r="A267" s="81"/>
      <c r="B267" s="149" t="s">
        <v>605</v>
      </c>
      <c r="C267" s="90" t="s">
        <v>595</v>
      </c>
      <c r="D267" s="88" t="s">
        <v>56</v>
      </c>
      <c r="E267" s="89">
        <v>52</v>
      </c>
      <c r="F267" s="84">
        <v>37813</v>
      </c>
      <c r="G267" s="150">
        <v>1966276</v>
      </c>
    </row>
    <row r="268" spans="1:7" ht="30" customHeight="1" x14ac:dyDescent="0.25">
      <c r="A268" s="81"/>
      <c r="B268" s="149" t="s">
        <v>606</v>
      </c>
      <c r="C268" s="90" t="s">
        <v>596</v>
      </c>
      <c r="D268" s="88" t="s">
        <v>56</v>
      </c>
      <c r="E268" s="89">
        <v>108</v>
      </c>
      <c r="F268" s="84">
        <v>24813</v>
      </c>
      <c r="G268" s="150">
        <v>2679804</v>
      </c>
    </row>
    <row r="269" spans="1:7" ht="30" customHeight="1" x14ac:dyDescent="0.25">
      <c r="A269" s="81"/>
      <c r="B269" s="149" t="s">
        <v>607</v>
      </c>
      <c r="C269" s="90" t="s">
        <v>597</v>
      </c>
      <c r="D269" s="88" t="s">
        <v>56</v>
      </c>
      <c r="E269" s="89">
        <v>108</v>
      </c>
      <c r="F269" s="84">
        <v>75434</v>
      </c>
      <c r="G269" s="150">
        <v>8146872</v>
      </c>
    </row>
    <row r="270" spans="1:7" ht="30" customHeight="1" x14ac:dyDescent="0.25">
      <c r="A270" s="81"/>
      <c r="B270" s="149" t="s">
        <v>608</v>
      </c>
      <c r="C270" s="90" t="s">
        <v>598</v>
      </c>
      <c r="D270" s="88" t="s">
        <v>56</v>
      </c>
      <c r="E270" s="89">
        <v>4000</v>
      </c>
      <c r="F270" s="84">
        <v>7500</v>
      </c>
      <c r="G270" s="150">
        <v>30000000</v>
      </c>
    </row>
    <row r="271" spans="1:7" ht="30" customHeight="1" x14ac:dyDescent="0.25">
      <c r="A271" s="81"/>
      <c r="B271" s="149" t="s">
        <v>609</v>
      </c>
      <c r="C271" s="90" t="s">
        <v>599</v>
      </c>
      <c r="D271" s="88" t="s">
        <v>85</v>
      </c>
      <c r="E271" s="89">
        <v>2</v>
      </c>
      <c r="F271" s="84">
        <v>1756250</v>
      </c>
      <c r="G271" s="150">
        <v>3512500</v>
      </c>
    </row>
    <row r="272" spans="1:7" ht="37.5" customHeight="1" x14ac:dyDescent="0.25">
      <c r="A272" s="81"/>
      <c r="B272" s="149" t="s">
        <v>610</v>
      </c>
      <c r="C272" s="90" t="s">
        <v>414</v>
      </c>
      <c r="D272" s="88" t="s">
        <v>98</v>
      </c>
      <c r="E272" s="89">
        <v>1</v>
      </c>
      <c r="F272" s="84">
        <v>49780000</v>
      </c>
      <c r="G272" s="150">
        <v>49780000</v>
      </c>
    </row>
    <row r="273" spans="1:7" ht="30" customHeight="1" x14ac:dyDescent="0.25">
      <c r="A273" s="81"/>
      <c r="B273" s="149" t="s">
        <v>611</v>
      </c>
      <c r="C273" s="90" t="s">
        <v>416</v>
      </c>
      <c r="D273" s="88" t="s">
        <v>59</v>
      </c>
      <c r="E273" s="89">
        <v>35</v>
      </c>
      <c r="F273" s="84">
        <v>255830</v>
      </c>
      <c r="G273" s="150">
        <v>8954050</v>
      </c>
    </row>
    <row r="274" spans="1:7" ht="35.25" customHeight="1" x14ac:dyDescent="0.25">
      <c r="A274" s="81"/>
      <c r="B274" s="149" t="s">
        <v>612</v>
      </c>
      <c r="C274" s="90" t="s">
        <v>418</v>
      </c>
      <c r="D274" s="88" t="s">
        <v>59</v>
      </c>
      <c r="E274" s="89">
        <v>95</v>
      </c>
      <c r="F274" s="84">
        <v>115370</v>
      </c>
      <c r="G274" s="150">
        <v>10960150</v>
      </c>
    </row>
    <row r="275" spans="1:7" ht="30" customHeight="1" x14ac:dyDescent="0.25">
      <c r="A275" s="81"/>
      <c r="B275" s="149" t="s">
        <v>613</v>
      </c>
      <c r="C275" s="90" t="s">
        <v>420</v>
      </c>
      <c r="D275" s="88" t="s">
        <v>98</v>
      </c>
      <c r="E275" s="89">
        <v>2</v>
      </c>
      <c r="F275" s="84">
        <v>4850000</v>
      </c>
      <c r="G275" s="150">
        <v>9700000</v>
      </c>
    </row>
    <row r="276" spans="1:7" ht="30" customHeight="1" thickBot="1" x14ac:dyDescent="0.3">
      <c r="A276" s="81"/>
      <c r="B276" s="151"/>
      <c r="C276" s="101" t="s">
        <v>422</v>
      </c>
      <c r="D276" s="102"/>
      <c r="E276" s="102"/>
      <c r="F276" s="103"/>
      <c r="G276" s="152">
        <v>339422300</v>
      </c>
    </row>
    <row r="277" spans="1:7" ht="30" customHeight="1" thickTop="1" x14ac:dyDescent="0.25">
      <c r="A277" s="81"/>
      <c r="B277" s="153">
        <v>18</v>
      </c>
      <c r="C277" s="82" t="s">
        <v>423</v>
      </c>
      <c r="D277" s="83"/>
      <c r="E277" s="83"/>
      <c r="F277" s="84"/>
      <c r="G277" s="150"/>
    </row>
    <row r="278" spans="1:7" ht="30" customHeight="1" x14ac:dyDescent="0.25">
      <c r="A278" s="81"/>
      <c r="B278" s="149" t="s">
        <v>527</v>
      </c>
      <c r="C278" s="90" t="s">
        <v>375</v>
      </c>
      <c r="D278" s="88" t="s">
        <v>64</v>
      </c>
      <c r="E278" s="89">
        <v>784.19999999999993</v>
      </c>
      <c r="F278" s="84">
        <v>135420</v>
      </c>
      <c r="G278" s="150">
        <v>106196363.99999999</v>
      </c>
    </row>
    <row r="279" spans="1:7" ht="30" customHeight="1" x14ac:dyDescent="0.25">
      <c r="A279" s="81"/>
      <c r="B279" s="149" t="s">
        <v>528</v>
      </c>
      <c r="C279" s="90" t="s">
        <v>535</v>
      </c>
      <c r="D279" s="88" t="s">
        <v>64</v>
      </c>
      <c r="E279" s="89">
        <v>784.19999999999993</v>
      </c>
      <c r="F279" s="84">
        <v>98350</v>
      </c>
      <c r="G279" s="150">
        <v>77126070</v>
      </c>
    </row>
    <row r="280" spans="1:7" ht="30" customHeight="1" x14ac:dyDescent="0.25">
      <c r="A280" s="81"/>
      <c r="B280" s="149" t="s">
        <v>529</v>
      </c>
      <c r="C280" s="90" t="s">
        <v>426</v>
      </c>
      <c r="D280" s="88" t="s">
        <v>56</v>
      </c>
      <c r="E280" s="89">
        <v>5228</v>
      </c>
      <c r="F280" s="84">
        <v>4262</v>
      </c>
      <c r="G280" s="150">
        <v>22281736</v>
      </c>
    </row>
    <row r="281" spans="1:7" ht="30" customHeight="1" x14ac:dyDescent="0.25">
      <c r="A281" s="81"/>
      <c r="B281" s="149" t="s">
        <v>424</v>
      </c>
      <c r="C281" s="90" t="s">
        <v>536</v>
      </c>
      <c r="D281" s="88" t="s">
        <v>56</v>
      </c>
      <c r="E281" s="89">
        <v>5228</v>
      </c>
      <c r="F281" s="84">
        <v>57364</v>
      </c>
      <c r="G281" s="150">
        <v>299898992</v>
      </c>
    </row>
    <row r="282" spans="1:7" ht="30" customHeight="1" x14ac:dyDescent="0.25">
      <c r="A282" s="81"/>
      <c r="B282" s="149" t="s">
        <v>425</v>
      </c>
      <c r="C282" s="90" t="s">
        <v>427</v>
      </c>
      <c r="D282" s="88" t="s">
        <v>56</v>
      </c>
      <c r="E282" s="89">
        <v>5228</v>
      </c>
      <c r="F282" s="124">
        <v>292215.82</v>
      </c>
      <c r="G282" s="150">
        <v>1527704295.96</v>
      </c>
    </row>
    <row r="283" spans="1:7" ht="30" customHeight="1" thickBot="1" x14ac:dyDescent="0.3">
      <c r="A283" s="81"/>
      <c r="B283" s="151"/>
      <c r="C283" s="101" t="s">
        <v>428</v>
      </c>
      <c r="D283" s="102"/>
      <c r="E283" s="102"/>
      <c r="F283" s="103"/>
      <c r="G283" s="152">
        <v>2033207457.96</v>
      </c>
    </row>
    <row r="284" spans="1:7" ht="30" customHeight="1" thickTop="1" x14ac:dyDescent="0.25">
      <c r="A284" s="81"/>
      <c r="B284" s="153">
        <v>19</v>
      </c>
      <c r="C284" s="82" t="s">
        <v>429</v>
      </c>
      <c r="D284" s="83"/>
      <c r="E284" s="83"/>
      <c r="F284" s="84"/>
      <c r="G284" s="150"/>
    </row>
    <row r="285" spans="1:7" ht="30" customHeight="1" x14ac:dyDescent="0.25">
      <c r="A285" s="81"/>
      <c r="B285" s="154" t="s">
        <v>662</v>
      </c>
      <c r="C285" s="87" t="s">
        <v>661</v>
      </c>
      <c r="D285" s="88"/>
      <c r="E285" s="125"/>
      <c r="F285" s="84"/>
      <c r="G285" s="150"/>
    </row>
    <row r="286" spans="1:7" ht="39" customHeight="1" x14ac:dyDescent="0.25">
      <c r="A286" s="81"/>
      <c r="B286" s="149" t="s">
        <v>430</v>
      </c>
      <c r="C286" s="142" t="s">
        <v>657</v>
      </c>
      <c r="D286" s="88" t="s">
        <v>627</v>
      </c>
      <c r="E286" s="89">
        <v>21</v>
      </c>
      <c r="F286" s="84">
        <v>2126988</v>
      </c>
      <c r="G286" s="157">
        <v>44666748</v>
      </c>
    </row>
    <row r="287" spans="1:7" ht="39" customHeight="1" x14ac:dyDescent="0.25">
      <c r="A287" s="81"/>
      <c r="B287" s="149" t="s">
        <v>431</v>
      </c>
      <c r="C287" s="143" t="s">
        <v>658</v>
      </c>
      <c r="D287" s="126" t="s">
        <v>627</v>
      </c>
      <c r="E287" s="89">
        <v>30</v>
      </c>
      <c r="F287" s="127">
        <v>1353539</v>
      </c>
      <c r="G287" s="157">
        <v>40606170</v>
      </c>
    </row>
    <row r="288" spans="1:7" ht="30" customHeight="1" x14ac:dyDescent="0.25">
      <c r="A288" s="81"/>
      <c r="B288" s="149" t="s">
        <v>432</v>
      </c>
      <c r="C288" s="143" t="s">
        <v>659</v>
      </c>
      <c r="D288" s="126" t="s">
        <v>627</v>
      </c>
      <c r="E288" s="89">
        <v>1</v>
      </c>
      <c r="F288" s="127">
        <v>17402627</v>
      </c>
      <c r="G288" s="157">
        <v>17402627</v>
      </c>
    </row>
    <row r="289" spans="1:7" ht="30" customHeight="1" x14ac:dyDescent="0.25">
      <c r="A289" s="81"/>
      <c r="B289" s="149" t="s">
        <v>433</v>
      </c>
      <c r="C289" s="142" t="s">
        <v>755</v>
      </c>
      <c r="D289" s="126" t="s">
        <v>627</v>
      </c>
      <c r="E289" s="89">
        <v>1</v>
      </c>
      <c r="F289" s="127">
        <v>33709538</v>
      </c>
      <c r="G289" s="157">
        <v>33709538</v>
      </c>
    </row>
    <row r="290" spans="1:7" ht="30" customHeight="1" x14ac:dyDescent="0.25">
      <c r="A290" s="81"/>
      <c r="B290" s="149" t="s">
        <v>434</v>
      </c>
      <c r="C290" s="142" t="s">
        <v>755</v>
      </c>
      <c r="D290" s="126" t="s">
        <v>627</v>
      </c>
      <c r="E290" s="89">
        <v>2</v>
      </c>
      <c r="F290" s="127">
        <v>13374243</v>
      </c>
      <c r="G290" s="157">
        <v>26748486</v>
      </c>
    </row>
    <row r="291" spans="1:7" ht="30" customHeight="1" x14ac:dyDescent="0.25">
      <c r="A291" s="81"/>
      <c r="B291" s="149" t="s">
        <v>435</v>
      </c>
      <c r="C291" s="142" t="s">
        <v>755</v>
      </c>
      <c r="D291" s="126" t="s">
        <v>627</v>
      </c>
      <c r="E291" s="89">
        <v>2</v>
      </c>
      <c r="F291" s="127">
        <v>8733543</v>
      </c>
      <c r="G291" s="157">
        <v>17467086</v>
      </c>
    </row>
    <row r="292" spans="1:7" ht="30" customHeight="1" x14ac:dyDescent="0.25">
      <c r="A292" s="81"/>
      <c r="B292" s="149" t="s">
        <v>436</v>
      </c>
      <c r="C292" s="143" t="s">
        <v>660</v>
      </c>
      <c r="D292" s="88" t="s">
        <v>627</v>
      </c>
      <c r="E292" s="125">
        <v>16</v>
      </c>
      <c r="F292" s="84">
        <v>1836944</v>
      </c>
      <c r="G292" s="157">
        <v>29391104</v>
      </c>
    </row>
    <row r="293" spans="1:7" ht="30" customHeight="1" x14ac:dyDescent="0.25">
      <c r="A293" s="81"/>
      <c r="B293" s="154" t="s">
        <v>663</v>
      </c>
      <c r="C293" s="87" t="s">
        <v>656</v>
      </c>
      <c r="D293" s="83"/>
      <c r="E293" s="125"/>
      <c r="F293" s="84"/>
      <c r="G293" s="150"/>
    </row>
    <row r="294" spans="1:7" ht="30" customHeight="1" x14ac:dyDescent="0.25">
      <c r="A294" s="81"/>
      <c r="B294" s="158" t="s">
        <v>664</v>
      </c>
      <c r="C294" s="94" t="s">
        <v>655</v>
      </c>
      <c r="D294" s="83" t="s">
        <v>98</v>
      </c>
      <c r="E294" s="89">
        <v>2</v>
      </c>
      <c r="F294" s="127">
        <v>44457910</v>
      </c>
      <c r="G294" s="157">
        <v>88915820</v>
      </c>
    </row>
    <row r="295" spans="1:7" ht="30" customHeight="1" x14ac:dyDescent="0.25">
      <c r="A295" s="81"/>
      <c r="B295" s="154" t="s">
        <v>665</v>
      </c>
      <c r="C295" s="87" t="s">
        <v>654</v>
      </c>
      <c r="D295" s="83"/>
      <c r="E295" s="125"/>
      <c r="F295" s="84"/>
      <c r="G295" s="150"/>
    </row>
    <row r="296" spans="1:7" ht="30" customHeight="1" x14ac:dyDescent="0.25">
      <c r="A296" s="81"/>
      <c r="B296" s="158" t="s">
        <v>666</v>
      </c>
      <c r="C296" s="128" t="s">
        <v>648</v>
      </c>
      <c r="D296" s="83" t="s">
        <v>627</v>
      </c>
      <c r="E296" s="89">
        <v>15</v>
      </c>
      <c r="F296" s="127">
        <v>4640701</v>
      </c>
      <c r="G296" s="157">
        <v>69610515</v>
      </c>
    </row>
    <row r="297" spans="1:7" ht="30" customHeight="1" x14ac:dyDescent="0.25">
      <c r="A297" s="81"/>
      <c r="B297" s="158" t="s">
        <v>667</v>
      </c>
      <c r="C297" s="128" t="s">
        <v>649</v>
      </c>
      <c r="D297" s="83" t="s">
        <v>627</v>
      </c>
      <c r="E297" s="89">
        <v>21</v>
      </c>
      <c r="F297" s="127">
        <v>1291662</v>
      </c>
      <c r="G297" s="157">
        <v>27124902</v>
      </c>
    </row>
    <row r="298" spans="1:7" ht="30" customHeight="1" x14ac:dyDescent="0.25">
      <c r="A298" s="81"/>
      <c r="B298" s="158" t="s">
        <v>668</v>
      </c>
      <c r="C298" s="94" t="s">
        <v>650</v>
      </c>
      <c r="D298" s="83" t="s">
        <v>627</v>
      </c>
      <c r="E298" s="89">
        <v>1</v>
      </c>
      <c r="F298" s="84">
        <v>15469002</v>
      </c>
      <c r="G298" s="157">
        <v>15469002</v>
      </c>
    </row>
    <row r="299" spans="1:7" ht="30" customHeight="1" x14ac:dyDescent="0.25">
      <c r="A299" s="81"/>
      <c r="B299" s="158" t="s">
        <v>669</v>
      </c>
      <c r="C299" s="129" t="s">
        <v>651</v>
      </c>
      <c r="D299" s="130" t="s">
        <v>627</v>
      </c>
      <c r="E299" s="125">
        <v>2</v>
      </c>
      <c r="F299" s="131">
        <v>13922101</v>
      </c>
      <c r="G299" s="157">
        <v>27844202</v>
      </c>
    </row>
    <row r="300" spans="1:7" ht="30" customHeight="1" x14ac:dyDescent="0.25">
      <c r="A300" s="81"/>
      <c r="B300" s="158" t="s">
        <v>670</v>
      </c>
      <c r="C300" s="129" t="s">
        <v>652</v>
      </c>
      <c r="D300" s="130" t="s">
        <v>627</v>
      </c>
      <c r="E300" s="125">
        <v>1</v>
      </c>
      <c r="F300" s="131">
        <v>1740263</v>
      </c>
      <c r="G300" s="157">
        <v>1740263</v>
      </c>
    </row>
    <row r="301" spans="1:7" ht="30" customHeight="1" x14ac:dyDescent="0.25">
      <c r="A301" s="81"/>
      <c r="B301" s="158" t="s">
        <v>671</v>
      </c>
      <c r="C301" s="129" t="s">
        <v>653</v>
      </c>
      <c r="D301" s="130" t="s">
        <v>627</v>
      </c>
      <c r="E301" s="125">
        <v>1</v>
      </c>
      <c r="F301" s="131">
        <v>36738879</v>
      </c>
      <c r="G301" s="157">
        <v>36738879</v>
      </c>
    </row>
    <row r="302" spans="1:7" ht="30" customHeight="1" x14ac:dyDescent="0.25">
      <c r="A302" s="81"/>
      <c r="B302" s="154" t="s">
        <v>672</v>
      </c>
      <c r="C302" s="87" t="s">
        <v>437</v>
      </c>
      <c r="D302" s="88"/>
      <c r="E302" s="125"/>
      <c r="F302" s="125"/>
      <c r="G302" s="150"/>
    </row>
    <row r="303" spans="1:7" ht="47.25" x14ac:dyDescent="0.25">
      <c r="A303" s="81"/>
      <c r="B303" s="158" t="s">
        <v>673</v>
      </c>
      <c r="C303" s="128" t="s">
        <v>632</v>
      </c>
      <c r="D303" s="126" t="s">
        <v>627</v>
      </c>
      <c r="E303" s="89">
        <v>6</v>
      </c>
      <c r="F303" s="127">
        <v>9111242</v>
      </c>
      <c r="G303" s="157">
        <v>54667452</v>
      </c>
    </row>
    <row r="304" spans="1:7" ht="30" customHeight="1" x14ac:dyDescent="0.25">
      <c r="A304" s="81"/>
      <c r="B304" s="158" t="s">
        <v>674</v>
      </c>
      <c r="C304" s="128" t="s">
        <v>633</v>
      </c>
      <c r="D304" s="126" t="s">
        <v>627</v>
      </c>
      <c r="E304" s="89">
        <v>7</v>
      </c>
      <c r="F304" s="127">
        <v>757981</v>
      </c>
      <c r="G304" s="157">
        <v>5305867</v>
      </c>
    </row>
    <row r="305" spans="1:7" ht="30" customHeight="1" x14ac:dyDescent="0.25">
      <c r="A305" s="81"/>
      <c r="B305" s="158" t="s">
        <v>675</v>
      </c>
      <c r="C305" s="128" t="s">
        <v>634</v>
      </c>
      <c r="D305" s="126" t="s">
        <v>627</v>
      </c>
      <c r="E305" s="89">
        <v>200</v>
      </c>
      <c r="F305" s="127">
        <v>23204</v>
      </c>
      <c r="G305" s="157">
        <v>4640800</v>
      </c>
    </row>
    <row r="306" spans="1:7" ht="30" customHeight="1" x14ac:dyDescent="0.25">
      <c r="A306" s="81"/>
      <c r="B306" s="158" t="s">
        <v>676</v>
      </c>
      <c r="C306" s="128" t="s">
        <v>635</v>
      </c>
      <c r="D306" s="126" t="s">
        <v>627</v>
      </c>
      <c r="E306" s="89">
        <v>1</v>
      </c>
      <c r="F306" s="127">
        <v>64575346</v>
      </c>
      <c r="G306" s="157">
        <v>64575346</v>
      </c>
    </row>
    <row r="307" spans="1:7" ht="30" customHeight="1" x14ac:dyDescent="0.25">
      <c r="A307" s="81"/>
      <c r="B307" s="158" t="s">
        <v>677</v>
      </c>
      <c r="C307" s="128" t="s">
        <v>636</v>
      </c>
      <c r="D307" s="126" t="s">
        <v>627</v>
      </c>
      <c r="E307" s="89">
        <v>1</v>
      </c>
      <c r="F307" s="127">
        <v>61876006</v>
      </c>
      <c r="G307" s="157">
        <v>61876006</v>
      </c>
    </row>
    <row r="308" spans="1:7" ht="30" customHeight="1" x14ac:dyDescent="0.25">
      <c r="A308" s="81"/>
      <c r="B308" s="158" t="s">
        <v>678</v>
      </c>
      <c r="C308" s="128" t="s">
        <v>637</v>
      </c>
      <c r="D308" s="126" t="s">
        <v>627</v>
      </c>
      <c r="E308" s="89">
        <v>2</v>
      </c>
      <c r="F308" s="127">
        <v>1454087</v>
      </c>
      <c r="G308" s="157">
        <v>2908174</v>
      </c>
    </row>
    <row r="309" spans="1:7" ht="30" customHeight="1" x14ac:dyDescent="0.25">
      <c r="A309" s="81"/>
      <c r="B309" s="158" t="s">
        <v>679</v>
      </c>
      <c r="C309" s="128" t="s">
        <v>638</v>
      </c>
      <c r="D309" s="126" t="s">
        <v>627</v>
      </c>
      <c r="E309" s="89">
        <v>1</v>
      </c>
      <c r="F309" s="127">
        <v>14927586</v>
      </c>
      <c r="G309" s="157">
        <v>14927586</v>
      </c>
    </row>
    <row r="310" spans="1:7" ht="30" customHeight="1" x14ac:dyDescent="0.25">
      <c r="A310" s="81"/>
      <c r="B310" s="158" t="s">
        <v>680</v>
      </c>
      <c r="C310" s="128" t="s">
        <v>639</v>
      </c>
      <c r="D310" s="126" t="s">
        <v>627</v>
      </c>
      <c r="E310" s="89">
        <v>1</v>
      </c>
      <c r="F310" s="127">
        <v>18980466</v>
      </c>
      <c r="G310" s="157">
        <v>18980466</v>
      </c>
    </row>
    <row r="311" spans="1:7" ht="30" customHeight="1" x14ac:dyDescent="0.25">
      <c r="A311" s="81"/>
      <c r="B311" s="158" t="s">
        <v>681</v>
      </c>
      <c r="C311" s="128" t="s">
        <v>640</v>
      </c>
      <c r="D311" s="126" t="s">
        <v>627</v>
      </c>
      <c r="E311" s="89">
        <v>1</v>
      </c>
      <c r="F311" s="127">
        <v>77345008</v>
      </c>
      <c r="G311" s="157">
        <v>77345008</v>
      </c>
    </row>
    <row r="312" spans="1:7" ht="30" customHeight="1" x14ac:dyDescent="0.25">
      <c r="A312" s="81"/>
      <c r="B312" s="158" t="s">
        <v>682</v>
      </c>
      <c r="C312" s="128" t="s">
        <v>641</v>
      </c>
      <c r="D312" s="126" t="s">
        <v>627</v>
      </c>
      <c r="E312" s="89">
        <v>6</v>
      </c>
      <c r="F312" s="127">
        <v>10054851</v>
      </c>
      <c r="G312" s="157">
        <v>60329106</v>
      </c>
    </row>
    <row r="313" spans="1:7" ht="30" customHeight="1" x14ac:dyDescent="0.25">
      <c r="A313" s="81"/>
      <c r="B313" s="158" t="s">
        <v>683</v>
      </c>
      <c r="C313" s="128" t="s">
        <v>642</v>
      </c>
      <c r="D313" s="126" t="s">
        <v>627</v>
      </c>
      <c r="E313" s="89">
        <v>5</v>
      </c>
      <c r="F313" s="127">
        <v>35888084</v>
      </c>
      <c r="G313" s="157">
        <v>179440420</v>
      </c>
    </row>
    <row r="314" spans="1:7" ht="30" customHeight="1" x14ac:dyDescent="0.25">
      <c r="A314" s="81"/>
      <c r="B314" s="158" t="s">
        <v>684</v>
      </c>
      <c r="C314" s="128" t="s">
        <v>643</v>
      </c>
      <c r="D314" s="126" t="s">
        <v>627</v>
      </c>
      <c r="E314" s="89">
        <v>3</v>
      </c>
      <c r="F314" s="127">
        <v>21304683</v>
      </c>
      <c r="G314" s="157">
        <v>63914049</v>
      </c>
    </row>
    <row r="315" spans="1:7" ht="30" customHeight="1" x14ac:dyDescent="0.25">
      <c r="A315" s="81"/>
      <c r="B315" s="158" t="s">
        <v>685</v>
      </c>
      <c r="C315" s="128" t="s">
        <v>644</v>
      </c>
      <c r="D315" s="126" t="s">
        <v>627</v>
      </c>
      <c r="E315" s="89">
        <v>3</v>
      </c>
      <c r="F315" s="127">
        <v>11818318</v>
      </c>
      <c r="G315" s="157">
        <v>35454954</v>
      </c>
    </row>
    <row r="316" spans="1:7" ht="30" customHeight="1" x14ac:dyDescent="0.25">
      <c r="A316" s="81"/>
      <c r="B316" s="158" t="s">
        <v>686</v>
      </c>
      <c r="C316" s="128" t="s">
        <v>645</v>
      </c>
      <c r="D316" s="126" t="s">
        <v>627</v>
      </c>
      <c r="E316" s="89">
        <v>5</v>
      </c>
      <c r="F316" s="127">
        <v>9147981</v>
      </c>
      <c r="G316" s="157">
        <v>45739905</v>
      </c>
    </row>
    <row r="317" spans="1:7" ht="30" customHeight="1" x14ac:dyDescent="0.25">
      <c r="A317" s="81"/>
      <c r="B317" s="158" t="s">
        <v>687</v>
      </c>
      <c r="C317" s="128" t="s">
        <v>646</v>
      </c>
      <c r="D317" s="126" t="s">
        <v>627</v>
      </c>
      <c r="E317" s="89">
        <v>1</v>
      </c>
      <c r="F317" s="127">
        <v>6284283</v>
      </c>
      <c r="G317" s="157">
        <v>6284283</v>
      </c>
    </row>
    <row r="318" spans="1:7" ht="30" customHeight="1" x14ac:dyDescent="0.25">
      <c r="A318" s="81"/>
      <c r="B318" s="158" t="s">
        <v>688</v>
      </c>
      <c r="C318" s="128" t="s">
        <v>647</v>
      </c>
      <c r="D318" s="126" t="s">
        <v>627</v>
      </c>
      <c r="E318" s="89">
        <v>1</v>
      </c>
      <c r="F318" s="127">
        <v>87013134</v>
      </c>
      <c r="G318" s="157">
        <v>87013134</v>
      </c>
    </row>
    <row r="319" spans="1:7" ht="39.75" customHeight="1" thickBot="1" x14ac:dyDescent="0.3">
      <c r="A319" s="81"/>
      <c r="B319" s="158"/>
      <c r="C319" s="101" t="s">
        <v>438</v>
      </c>
      <c r="D319" s="102"/>
      <c r="E319" s="102"/>
      <c r="F319" s="103"/>
      <c r="G319" s="152">
        <v>1260837898</v>
      </c>
    </row>
    <row r="320" spans="1:7" ht="30" customHeight="1" thickTop="1" x14ac:dyDescent="0.25">
      <c r="A320" s="81"/>
      <c r="B320" s="159">
        <v>20</v>
      </c>
      <c r="C320" s="82" t="s">
        <v>46</v>
      </c>
      <c r="D320" s="83"/>
      <c r="E320" s="83"/>
      <c r="F320" s="84"/>
      <c r="G320" s="150"/>
    </row>
    <row r="321" spans="1:7" ht="33.75" customHeight="1" x14ac:dyDescent="0.25">
      <c r="A321" s="81"/>
      <c r="B321" s="149">
        <v>20.100000000000001</v>
      </c>
      <c r="C321" s="90" t="s">
        <v>439</v>
      </c>
      <c r="D321" s="88" t="s">
        <v>98</v>
      </c>
      <c r="E321" s="89">
        <v>69</v>
      </c>
      <c r="F321" s="84">
        <v>1995790</v>
      </c>
      <c r="G321" s="150">
        <v>137709510</v>
      </c>
    </row>
    <row r="322" spans="1:7" ht="30" customHeight="1" thickBot="1" x14ac:dyDescent="0.3">
      <c r="A322" s="81"/>
      <c r="B322" s="151"/>
      <c r="C322" s="101" t="s">
        <v>440</v>
      </c>
      <c r="D322" s="102"/>
      <c r="E322" s="102"/>
      <c r="F322" s="103"/>
      <c r="G322" s="152">
        <v>137709510</v>
      </c>
    </row>
    <row r="323" spans="1:7" ht="30" customHeight="1" thickTop="1" x14ac:dyDescent="0.25">
      <c r="A323" s="81"/>
      <c r="B323" s="159">
        <v>21</v>
      </c>
      <c r="C323" s="82" t="s">
        <v>441</v>
      </c>
      <c r="D323" s="83"/>
      <c r="E323" s="83"/>
      <c r="F323" s="83"/>
      <c r="G323" s="150"/>
    </row>
    <row r="324" spans="1:7" ht="32.25" customHeight="1" x14ac:dyDescent="0.25">
      <c r="A324" s="81"/>
      <c r="B324" s="153">
        <v>21.1</v>
      </c>
      <c r="C324" s="87" t="s">
        <v>442</v>
      </c>
      <c r="D324" s="88"/>
      <c r="E324" s="89"/>
      <c r="F324" s="89"/>
      <c r="G324" s="150"/>
    </row>
    <row r="325" spans="1:7" ht="45.75" customHeight="1" x14ac:dyDescent="0.25">
      <c r="A325" s="81"/>
      <c r="B325" s="160" t="s">
        <v>759</v>
      </c>
      <c r="C325" s="144" t="s">
        <v>748</v>
      </c>
      <c r="D325" s="88" t="s">
        <v>59</v>
      </c>
      <c r="E325" s="89">
        <v>117</v>
      </c>
      <c r="F325" s="84">
        <v>903574</v>
      </c>
      <c r="G325" s="150">
        <v>105718158</v>
      </c>
    </row>
    <row r="326" spans="1:7" ht="45.75" customHeight="1" x14ac:dyDescent="0.25">
      <c r="A326" s="81"/>
      <c r="B326" s="160" t="s">
        <v>760</v>
      </c>
      <c r="C326" s="144" t="s">
        <v>747</v>
      </c>
      <c r="D326" s="88" t="s">
        <v>59</v>
      </c>
      <c r="E326" s="89">
        <v>233</v>
      </c>
      <c r="F326" s="84">
        <v>63605</v>
      </c>
      <c r="G326" s="150">
        <v>14819965</v>
      </c>
    </row>
    <row r="327" spans="1:7" ht="45.75" customHeight="1" x14ac:dyDescent="0.25">
      <c r="A327" s="81"/>
      <c r="B327" s="160" t="s">
        <v>761</v>
      </c>
      <c r="C327" s="144" t="s">
        <v>746</v>
      </c>
      <c r="D327" s="88" t="s">
        <v>59</v>
      </c>
      <c r="E327" s="89">
        <v>92.8</v>
      </c>
      <c r="F327" s="84">
        <v>48740</v>
      </c>
      <c r="G327" s="150">
        <v>4523072</v>
      </c>
    </row>
    <row r="328" spans="1:7" ht="45.75" customHeight="1" x14ac:dyDescent="0.25">
      <c r="A328" s="81"/>
      <c r="B328" s="160" t="s">
        <v>762</v>
      </c>
      <c r="C328" s="144" t="s">
        <v>745</v>
      </c>
      <c r="D328" s="88" t="s">
        <v>59</v>
      </c>
      <c r="E328" s="89">
        <v>10</v>
      </c>
      <c r="F328" s="84">
        <v>41623</v>
      </c>
      <c r="G328" s="150">
        <v>416230</v>
      </c>
    </row>
    <row r="329" spans="1:7" ht="45.75" customHeight="1" x14ac:dyDescent="0.25">
      <c r="A329" s="81"/>
      <c r="B329" s="160" t="s">
        <v>763</v>
      </c>
      <c r="C329" s="144" t="s">
        <v>744</v>
      </c>
      <c r="D329" s="88" t="s">
        <v>59</v>
      </c>
      <c r="E329" s="89">
        <v>452</v>
      </c>
      <c r="F329" s="84">
        <v>56540</v>
      </c>
      <c r="G329" s="150">
        <v>25556080</v>
      </c>
    </row>
    <row r="330" spans="1:7" ht="45.75" customHeight="1" x14ac:dyDescent="0.25">
      <c r="A330" s="81"/>
      <c r="B330" s="160" t="s">
        <v>764</v>
      </c>
      <c r="C330" s="144" t="s">
        <v>743</v>
      </c>
      <c r="D330" s="88" t="s">
        <v>59</v>
      </c>
      <c r="E330" s="89">
        <v>10.5</v>
      </c>
      <c r="F330" s="84">
        <v>57071</v>
      </c>
      <c r="G330" s="150">
        <v>599246</v>
      </c>
    </row>
    <row r="331" spans="1:7" ht="45.75" customHeight="1" x14ac:dyDescent="0.25">
      <c r="A331" s="81"/>
      <c r="B331" s="160" t="s">
        <v>765</v>
      </c>
      <c r="C331" s="107" t="s">
        <v>742</v>
      </c>
      <c r="D331" s="88" t="s">
        <v>59</v>
      </c>
      <c r="E331" s="89">
        <v>11</v>
      </c>
      <c r="F331" s="84">
        <v>62188</v>
      </c>
      <c r="G331" s="150">
        <v>684068</v>
      </c>
    </row>
    <row r="332" spans="1:7" ht="32.25" customHeight="1" x14ac:dyDescent="0.25">
      <c r="A332" s="81"/>
      <c r="B332" s="154" t="s">
        <v>689</v>
      </c>
      <c r="C332" s="87" t="s">
        <v>443</v>
      </c>
      <c r="D332" s="88"/>
      <c r="E332" s="89"/>
      <c r="F332" s="89"/>
      <c r="G332" s="150">
        <v>0</v>
      </c>
    </row>
    <row r="333" spans="1:7" ht="60" x14ac:dyDescent="0.25">
      <c r="A333" s="81"/>
      <c r="B333" s="160" t="s">
        <v>766</v>
      </c>
      <c r="C333" s="107" t="s">
        <v>741</v>
      </c>
      <c r="D333" s="88" t="s">
        <v>98</v>
      </c>
      <c r="E333" s="89">
        <v>2</v>
      </c>
      <c r="F333" s="84">
        <v>11427048</v>
      </c>
      <c r="G333" s="150">
        <v>22854096</v>
      </c>
    </row>
    <row r="334" spans="1:7" ht="30" x14ac:dyDescent="0.25">
      <c r="A334" s="81"/>
      <c r="B334" s="160" t="s">
        <v>767</v>
      </c>
      <c r="C334" s="107" t="s">
        <v>740</v>
      </c>
      <c r="D334" s="88" t="s">
        <v>98</v>
      </c>
      <c r="E334" s="89">
        <v>5</v>
      </c>
      <c r="F334" s="84">
        <v>786980</v>
      </c>
      <c r="G334" s="150">
        <v>3934900</v>
      </c>
    </row>
    <row r="335" spans="1:7" ht="63.95" customHeight="1" x14ac:dyDescent="0.25">
      <c r="A335" s="81"/>
      <c r="B335" s="160" t="s">
        <v>768</v>
      </c>
      <c r="C335" s="107" t="s">
        <v>739</v>
      </c>
      <c r="D335" s="88" t="s">
        <v>98</v>
      </c>
      <c r="E335" s="89">
        <v>4</v>
      </c>
      <c r="F335" s="84">
        <v>392200</v>
      </c>
      <c r="G335" s="150">
        <v>1568800</v>
      </c>
    </row>
    <row r="336" spans="1:7" ht="48.95" customHeight="1" x14ac:dyDescent="0.25">
      <c r="A336" s="81"/>
      <c r="B336" s="160" t="s">
        <v>769</v>
      </c>
      <c r="C336" s="107" t="s">
        <v>738</v>
      </c>
      <c r="D336" s="88" t="s">
        <v>444</v>
      </c>
      <c r="E336" s="89">
        <v>20</v>
      </c>
      <c r="F336" s="84">
        <v>3037789</v>
      </c>
      <c r="G336" s="150">
        <v>60755780</v>
      </c>
    </row>
    <row r="337" spans="1:7" s="113" customFormat="1" ht="60" customHeight="1" x14ac:dyDescent="0.25">
      <c r="A337" s="108"/>
      <c r="B337" s="160" t="s">
        <v>770</v>
      </c>
      <c r="C337" s="109" t="s">
        <v>749</v>
      </c>
      <c r="D337" s="110" t="s">
        <v>98</v>
      </c>
      <c r="E337" s="111">
        <v>25</v>
      </c>
      <c r="F337" s="112">
        <v>971035</v>
      </c>
      <c r="G337" s="161">
        <v>24275875</v>
      </c>
    </row>
    <row r="338" spans="1:7" ht="42" customHeight="1" x14ac:dyDescent="0.25">
      <c r="A338" s="81"/>
      <c r="B338" s="160" t="s">
        <v>771</v>
      </c>
      <c r="C338" s="107" t="s">
        <v>445</v>
      </c>
      <c r="D338" s="88" t="s">
        <v>98</v>
      </c>
      <c r="E338" s="89">
        <v>60</v>
      </c>
      <c r="F338" s="84">
        <v>2524085</v>
      </c>
      <c r="G338" s="150">
        <v>151445100</v>
      </c>
    </row>
    <row r="339" spans="1:7" ht="28.5" customHeight="1" x14ac:dyDescent="0.25">
      <c r="A339" s="81"/>
      <c r="B339" s="154">
        <v>21.3</v>
      </c>
      <c r="C339" s="87" t="s">
        <v>446</v>
      </c>
      <c r="D339" s="88"/>
      <c r="E339" s="89"/>
      <c r="F339" s="89"/>
      <c r="G339" s="150">
        <v>0</v>
      </c>
    </row>
    <row r="340" spans="1:7" ht="45" x14ac:dyDescent="0.25">
      <c r="A340" s="81"/>
      <c r="B340" s="149" t="s">
        <v>690</v>
      </c>
      <c r="C340" s="107" t="s">
        <v>736</v>
      </c>
      <c r="D340" s="88" t="s">
        <v>98</v>
      </c>
      <c r="E340" s="89">
        <v>273</v>
      </c>
      <c r="F340" s="84">
        <v>116427</v>
      </c>
      <c r="G340" s="150">
        <v>31784571</v>
      </c>
    </row>
    <row r="341" spans="1:7" ht="45" x14ac:dyDescent="0.25">
      <c r="A341" s="81"/>
      <c r="B341" s="149" t="s">
        <v>691</v>
      </c>
      <c r="C341" s="107" t="s">
        <v>737</v>
      </c>
      <c r="D341" s="88" t="s">
        <v>98</v>
      </c>
      <c r="E341" s="89">
        <v>77</v>
      </c>
      <c r="F341" s="84">
        <v>214430</v>
      </c>
      <c r="G341" s="150">
        <v>16511110</v>
      </c>
    </row>
    <row r="342" spans="1:7" ht="32.25" customHeight="1" x14ac:dyDescent="0.25">
      <c r="A342" s="81"/>
      <c r="B342" s="154" t="s">
        <v>692</v>
      </c>
      <c r="C342" s="87" t="s">
        <v>447</v>
      </c>
      <c r="D342" s="88"/>
      <c r="E342" s="89"/>
      <c r="F342" s="89"/>
      <c r="G342" s="150">
        <v>0</v>
      </c>
    </row>
    <row r="343" spans="1:7" ht="32.25" customHeight="1" x14ac:dyDescent="0.25">
      <c r="A343" s="81"/>
      <c r="B343" s="149" t="s">
        <v>693</v>
      </c>
      <c r="C343" s="107" t="s">
        <v>448</v>
      </c>
      <c r="D343" s="88" t="s">
        <v>98</v>
      </c>
      <c r="E343" s="89">
        <v>4</v>
      </c>
      <c r="F343" s="84">
        <v>138900</v>
      </c>
      <c r="G343" s="150">
        <v>555600</v>
      </c>
    </row>
    <row r="344" spans="1:7" ht="32.25" customHeight="1" x14ac:dyDescent="0.25">
      <c r="A344" s="81"/>
      <c r="B344" s="149" t="s">
        <v>694</v>
      </c>
      <c r="C344" s="107" t="s">
        <v>449</v>
      </c>
      <c r="D344" s="88" t="s">
        <v>98</v>
      </c>
      <c r="E344" s="89">
        <v>18</v>
      </c>
      <c r="F344" s="84">
        <v>116453</v>
      </c>
      <c r="G344" s="150">
        <v>2096154</v>
      </c>
    </row>
    <row r="345" spans="1:7" ht="32.25" customHeight="1" x14ac:dyDescent="0.25">
      <c r="A345" s="81"/>
      <c r="B345" s="149" t="s">
        <v>695</v>
      </c>
      <c r="C345" s="107" t="s">
        <v>450</v>
      </c>
      <c r="D345" s="88" t="s">
        <v>98</v>
      </c>
      <c r="E345" s="89">
        <v>42</v>
      </c>
      <c r="F345" s="84">
        <v>44281</v>
      </c>
      <c r="G345" s="150">
        <v>1859802</v>
      </c>
    </row>
    <row r="346" spans="1:7" ht="32.25" customHeight="1" x14ac:dyDescent="0.25">
      <c r="A346" s="81"/>
      <c r="B346" s="149" t="s">
        <v>696</v>
      </c>
      <c r="C346" s="107" t="s">
        <v>451</v>
      </c>
      <c r="D346" s="88" t="s">
        <v>98</v>
      </c>
      <c r="E346" s="89">
        <v>502</v>
      </c>
      <c r="F346" s="84">
        <v>41297</v>
      </c>
      <c r="G346" s="150">
        <v>20731094</v>
      </c>
    </row>
    <row r="347" spans="1:7" ht="32.25" customHeight="1" x14ac:dyDescent="0.25">
      <c r="A347" s="81"/>
      <c r="B347" s="154" t="s">
        <v>697</v>
      </c>
      <c r="C347" s="87" t="s">
        <v>452</v>
      </c>
      <c r="D347" s="88"/>
      <c r="E347" s="89"/>
      <c r="F347" s="89"/>
      <c r="G347" s="150">
        <v>0</v>
      </c>
    </row>
    <row r="348" spans="1:7" ht="15.75" x14ac:dyDescent="0.25">
      <c r="A348" s="81"/>
      <c r="B348" s="149" t="s">
        <v>698</v>
      </c>
      <c r="C348" s="107" t="s">
        <v>735</v>
      </c>
      <c r="D348" s="88" t="s">
        <v>98</v>
      </c>
      <c r="E348" s="89">
        <v>70</v>
      </c>
      <c r="F348" s="84">
        <v>163280</v>
      </c>
      <c r="G348" s="150">
        <v>11429600</v>
      </c>
    </row>
    <row r="349" spans="1:7" ht="15.75" x14ac:dyDescent="0.25">
      <c r="A349" s="81"/>
      <c r="B349" s="149" t="s">
        <v>699</v>
      </c>
      <c r="C349" s="107" t="s">
        <v>734</v>
      </c>
      <c r="D349" s="88" t="s">
        <v>98</v>
      </c>
      <c r="E349" s="89">
        <v>5</v>
      </c>
      <c r="F349" s="84">
        <v>252468</v>
      </c>
      <c r="G349" s="150">
        <v>1262340</v>
      </c>
    </row>
    <row r="350" spans="1:7" ht="30" x14ac:dyDescent="0.25">
      <c r="A350" s="81"/>
      <c r="B350" s="149" t="s">
        <v>700</v>
      </c>
      <c r="C350" s="107" t="s">
        <v>733</v>
      </c>
      <c r="D350" s="88" t="s">
        <v>98</v>
      </c>
      <c r="E350" s="89">
        <v>18</v>
      </c>
      <c r="F350" s="84">
        <v>330976</v>
      </c>
      <c r="G350" s="150">
        <v>5957568</v>
      </c>
    </row>
    <row r="351" spans="1:7" ht="30" x14ac:dyDescent="0.25">
      <c r="A351" s="81"/>
      <c r="B351" s="149" t="s">
        <v>701</v>
      </c>
      <c r="C351" s="107" t="s">
        <v>732</v>
      </c>
      <c r="D351" s="88" t="s">
        <v>98</v>
      </c>
      <c r="E351" s="89">
        <v>29</v>
      </c>
      <c r="F351" s="84">
        <v>502811</v>
      </c>
      <c r="G351" s="150">
        <v>14581519</v>
      </c>
    </row>
    <row r="352" spans="1:7" ht="15.75" x14ac:dyDescent="0.25">
      <c r="A352" s="81"/>
      <c r="B352" s="149" t="s">
        <v>702</v>
      </c>
      <c r="C352" s="107" t="s">
        <v>731</v>
      </c>
      <c r="D352" s="88" t="s">
        <v>98</v>
      </c>
      <c r="E352" s="89">
        <v>1000</v>
      </c>
      <c r="F352" s="84">
        <v>254294</v>
      </c>
      <c r="G352" s="150">
        <v>254294000</v>
      </c>
    </row>
    <row r="353" spans="1:7" ht="45" x14ac:dyDescent="0.25">
      <c r="A353" s="81"/>
      <c r="B353" s="149" t="s">
        <v>703</v>
      </c>
      <c r="C353" s="109" t="s">
        <v>453</v>
      </c>
      <c r="D353" s="88" t="s">
        <v>98</v>
      </c>
      <c r="E353" s="89">
        <v>50</v>
      </c>
      <c r="F353" s="84">
        <v>6009103</v>
      </c>
      <c r="G353" s="150">
        <v>300455150</v>
      </c>
    </row>
    <row r="354" spans="1:7" ht="30" x14ac:dyDescent="0.25">
      <c r="A354" s="81"/>
      <c r="B354" s="149" t="s">
        <v>704</v>
      </c>
      <c r="C354" s="107" t="s">
        <v>730</v>
      </c>
      <c r="D354" s="88" t="s">
        <v>98</v>
      </c>
      <c r="E354" s="89">
        <v>80</v>
      </c>
      <c r="F354" s="84">
        <v>5101682</v>
      </c>
      <c r="G354" s="150">
        <v>408134560</v>
      </c>
    </row>
    <row r="355" spans="1:7" ht="30" x14ac:dyDescent="0.25">
      <c r="A355" s="81"/>
      <c r="B355" s="149" t="s">
        <v>705</v>
      </c>
      <c r="C355" s="107" t="s">
        <v>729</v>
      </c>
      <c r="D355" s="88" t="s">
        <v>98</v>
      </c>
      <c r="E355" s="89">
        <v>10</v>
      </c>
      <c r="F355" s="84">
        <v>4736633</v>
      </c>
      <c r="G355" s="150">
        <v>47366330</v>
      </c>
    </row>
    <row r="356" spans="1:7" ht="32.25" customHeight="1" x14ac:dyDescent="0.25">
      <c r="A356" s="81"/>
      <c r="B356" s="154" t="s">
        <v>706</v>
      </c>
      <c r="C356" s="87" t="s">
        <v>454</v>
      </c>
      <c r="D356" s="88"/>
      <c r="E356" s="89"/>
      <c r="F356" s="84"/>
      <c r="G356" s="150">
        <v>0</v>
      </c>
    </row>
    <row r="357" spans="1:7" ht="39.75" customHeight="1" x14ac:dyDescent="0.25">
      <c r="A357" s="81"/>
      <c r="B357" s="149" t="s">
        <v>707</v>
      </c>
      <c r="C357" s="90" t="s">
        <v>455</v>
      </c>
      <c r="D357" s="88" t="s">
        <v>98</v>
      </c>
      <c r="E357" s="89">
        <v>22</v>
      </c>
      <c r="F357" s="84">
        <v>2052410</v>
      </c>
      <c r="G357" s="150">
        <v>45153020</v>
      </c>
    </row>
    <row r="358" spans="1:7" ht="32.25" customHeight="1" x14ac:dyDescent="0.25">
      <c r="A358" s="81"/>
      <c r="B358" s="154" t="s">
        <v>709</v>
      </c>
      <c r="C358" s="87" t="s">
        <v>456</v>
      </c>
      <c r="D358" s="88"/>
      <c r="E358" s="89"/>
      <c r="F358" s="84"/>
      <c r="G358" s="150">
        <v>0</v>
      </c>
    </row>
    <row r="359" spans="1:7" ht="32.25" customHeight="1" x14ac:dyDescent="0.25">
      <c r="A359" s="81"/>
      <c r="B359" s="149" t="s">
        <v>708</v>
      </c>
      <c r="C359" s="90" t="s">
        <v>457</v>
      </c>
      <c r="D359" s="88" t="s">
        <v>98</v>
      </c>
      <c r="E359" s="89">
        <v>2268</v>
      </c>
      <c r="F359" s="84">
        <v>24810</v>
      </c>
      <c r="G359" s="150">
        <v>56269080</v>
      </c>
    </row>
    <row r="360" spans="1:7" ht="32.25" customHeight="1" x14ac:dyDescent="0.25">
      <c r="A360" s="81"/>
      <c r="B360" s="149" t="s">
        <v>710</v>
      </c>
      <c r="C360" s="90" t="s">
        <v>458</v>
      </c>
      <c r="D360" s="88" t="s">
        <v>98</v>
      </c>
      <c r="E360" s="89">
        <v>100</v>
      </c>
      <c r="F360" s="84">
        <v>44830</v>
      </c>
      <c r="G360" s="150">
        <v>4483000</v>
      </c>
    </row>
    <row r="361" spans="1:7" ht="32.25" customHeight="1" x14ac:dyDescent="0.25">
      <c r="A361" s="81"/>
      <c r="B361" s="154" t="s">
        <v>711</v>
      </c>
      <c r="C361" s="87" t="s">
        <v>459</v>
      </c>
      <c r="D361" s="88"/>
      <c r="E361" s="89"/>
      <c r="F361" s="84"/>
      <c r="G361" s="150">
        <v>0</v>
      </c>
    </row>
    <row r="362" spans="1:7" s="113" customFormat="1" ht="63" x14ac:dyDescent="0.25">
      <c r="A362" s="108"/>
      <c r="B362" s="162" t="s">
        <v>712</v>
      </c>
      <c r="C362" s="114" t="s">
        <v>625</v>
      </c>
      <c r="D362" s="110" t="s">
        <v>98</v>
      </c>
      <c r="E362" s="111">
        <v>10</v>
      </c>
      <c r="F362" s="112">
        <v>6841426</v>
      </c>
      <c r="G362" s="161">
        <v>68414260</v>
      </c>
    </row>
    <row r="363" spans="1:7" ht="32.25" customHeight="1" x14ac:dyDescent="0.25">
      <c r="A363" s="81"/>
      <c r="B363" s="149" t="s">
        <v>713</v>
      </c>
      <c r="C363" s="90" t="s">
        <v>460</v>
      </c>
      <c r="D363" s="88" t="s">
        <v>98</v>
      </c>
      <c r="E363" s="89">
        <v>50</v>
      </c>
      <c r="F363" s="84">
        <v>629335</v>
      </c>
      <c r="G363" s="150">
        <v>31466750</v>
      </c>
    </row>
    <row r="364" spans="1:7" ht="32.25" customHeight="1" x14ac:dyDescent="0.25">
      <c r="A364" s="81"/>
      <c r="B364" s="149" t="s">
        <v>714</v>
      </c>
      <c r="C364" s="90" t="s">
        <v>461</v>
      </c>
      <c r="D364" s="88" t="s">
        <v>98</v>
      </c>
      <c r="E364" s="89">
        <v>20</v>
      </c>
      <c r="F364" s="84">
        <v>2408400</v>
      </c>
      <c r="G364" s="150">
        <v>48168000</v>
      </c>
    </row>
    <row r="365" spans="1:7" ht="32.25" customHeight="1" x14ac:dyDescent="0.25">
      <c r="A365" s="81"/>
      <c r="B365" s="154" t="s">
        <v>715</v>
      </c>
      <c r="C365" s="87" t="s">
        <v>462</v>
      </c>
      <c r="D365" s="88"/>
      <c r="E365" s="89"/>
      <c r="F365" s="84"/>
      <c r="G365" s="150">
        <v>0</v>
      </c>
    </row>
    <row r="366" spans="1:7" ht="36" customHeight="1" x14ac:dyDescent="0.25">
      <c r="A366" s="81"/>
      <c r="B366" s="149" t="s">
        <v>716</v>
      </c>
      <c r="C366" s="90" t="s">
        <v>463</v>
      </c>
      <c r="D366" s="88" t="s">
        <v>98</v>
      </c>
      <c r="E366" s="89">
        <v>6</v>
      </c>
      <c r="F366" s="84">
        <v>6780694</v>
      </c>
      <c r="G366" s="150">
        <v>40684164</v>
      </c>
    </row>
    <row r="367" spans="1:7" ht="32.25" customHeight="1" x14ac:dyDescent="0.25">
      <c r="A367" s="81"/>
      <c r="B367" s="149" t="s">
        <v>717</v>
      </c>
      <c r="C367" s="90" t="s">
        <v>464</v>
      </c>
      <c r="D367" s="88" t="s">
        <v>98</v>
      </c>
      <c r="E367" s="89">
        <v>12</v>
      </c>
      <c r="F367" s="84">
        <v>5861096</v>
      </c>
      <c r="G367" s="150">
        <v>70333152</v>
      </c>
    </row>
    <row r="368" spans="1:7" ht="32.25" customHeight="1" x14ac:dyDescent="0.25">
      <c r="A368" s="81"/>
      <c r="B368" s="149" t="s">
        <v>718</v>
      </c>
      <c r="C368" s="90" t="s">
        <v>465</v>
      </c>
      <c r="D368" s="88" t="s">
        <v>98</v>
      </c>
      <c r="E368" s="89">
        <v>1</v>
      </c>
      <c r="F368" s="84">
        <v>2000000</v>
      </c>
      <c r="G368" s="150">
        <v>2000000</v>
      </c>
    </row>
    <row r="369" spans="1:7" ht="32.25" customHeight="1" x14ac:dyDescent="0.25">
      <c r="A369" s="81"/>
      <c r="B369" s="149" t="s">
        <v>719</v>
      </c>
      <c r="C369" s="90" t="s">
        <v>466</v>
      </c>
      <c r="D369" s="88" t="s">
        <v>98</v>
      </c>
      <c r="E369" s="89">
        <v>1</v>
      </c>
      <c r="F369" s="84">
        <v>36345325</v>
      </c>
      <c r="G369" s="150">
        <v>36345325</v>
      </c>
    </row>
    <row r="370" spans="1:7" ht="32.25" customHeight="1" x14ac:dyDescent="0.25">
      <c r="A370" s="81"/>
      <c r="B370" s="149" t="s">
        <v>720</v>
      </c>
      <c r="C370" s="90" t="s">
        <v>467</v>
      </c>
      <c r="D370" s="88" t="s">
        <v>468</v>
      </c>
      <c r="E370" s="89">
        <v>1</v>
      </c>
      <c r="F370" s="84">
        <v>1925780</v>
      </c>
      <c r="G370" s="150">
        <v>1925780</v>
      </c>
    </row>
    <row r="371" spans="1:7" ht="32.25" customHeight="1" x14ac:dyDescent="0.25">
      <c r="A371" s="81"/>
      <c r="B371" s="149" t="s">
        <v>721</v>
      </c>
      <c r="C371" s="90" t="s">
        <v>626</v>
      </c>
      <c r="D371" s="88" t="s">
        <v>468</v>
      </c>
      <c r="E371" s="89">
        <v>3</v>
      </c>
      <c r="F371" s="84">
        <v>1645175</v>
      </c>
      <c r="G371" s="150">
        <v>4935525</v>
      </c>
    </row>
    <row r="372" spans="1:7" ht="32.25" customHeight="1" x14ac:dyDescent="0.25">
      <c r="A372" s="81"/>
      <c r="B372" s="149" t="s">
        <v>722</v>
      </c>
      <c r="C372" s="90" t="s">
        <v>469</v>
      </c>
      <c r="D372" s="88" t="s">
        <v>98</v>
      </c>
      <c r="E372" s="89">
        <v>3</v>
      </c>
      <c r="F372" s="84">
        <v>9961100</v>
      </c>
      <c r="G372" s="150">
        <v>29883300</v>
      </c>
    </row>
    <row r="373" spans="1:7" s="113" customFormat="1" ht="47.25" x14ac:dyDescent="0.25">
      <c r="A373" s="108"/>
      <c r="B373" s="149" t="s">
        <v>723</v>
      </c>
      <c r="C373" s="114" t="s">
        <v>628</v>
      </c>
      <c r="D373" s="110" t="s">
        <v>98</v>
      </c>
      <c r="E373" s="111">
        <v>3</v>
      </c>
      <c r="F373" s="112">
        <v>6900625</v>
      </c>
      <c r="G373" s="161">
        <v>20701875</v>
      </c>
    </row>
    <row r="374" spans="1:7" s="113" customFormat="1" ht="15.75" x14ac:dyDescent="0.25">
      <c r="A374" s="108"/>
      <c r="B374" s="149" t="s">
        <v>724</v>
      </c>
      <c r="C374" s="114" t="s">
        <v>630</v>
      </c>
      <c r="D374" s="110" t="s">
        <v>98</v>
      </c>
      <c r="E374" s="111">
        <v>5</v>
      </c>
      <c r="F374" s="112">
        <v>11909096</v>
      </c>
      <c r="G374" s="161">
        <v>59545480</v>
      </c>
    </row>
    <row r="375" spans="1:7" s="113" customFormat="1" ht="15.75" x14ac:dyDescent="0.25">
      <c r="A375" s="108"/>
      <c r="B375" s="149" t="s">
        <v>725</v>
      </c>
      <c r="C375" s="114" t="s">
        <v>631</v>
      </c>
      <c r="D375" s="110" t="s">
        <v>98</v>
      </c>
      <c r="E375" s="111">
        <v>1</v>
      </c>
      <c r="F375" s="112">
        <v>21583233</v>
      </c>
      <c r="G375" s="161">
        <v>21583233</v>
      </c>
    </row>
    <row r="376" spans="1:7" s="113" customFormat="1" ht="31.5" x14ac:dyDescent="0.25">
      <c r="A376" s="108"/>
      <c r="B376" s="149" t="s">
        <v>726</v>
      </c>
      <c r="C376" s="114" t="s">
        <v>629</v>
      </c>
      <c r="D376" s="110" t="s">
        <v>98</v>
      </c>
      <c r="E376" s="111">
        <v>20</v>
      </c>
      <c r="F376" s="112">
        <v>756350</v>
      </c>
      <c r="G376" s="161">
        <v>15127000</v>
      </c>
    </row>
    <row r="377" spans="1:7" s="113" customFormat="1" ht="47.25" x14ac:dyDescent="0.25">
      <c r="A377" s="108"/>
      <c r="B377" s="149" t="s">
        <v>727</v>
      </c>
      <c r="C377" s="114" t="s">
        <v>728</v>
      </c>
      <c r="D377" s="110" t="s">
        <v>98</v>
      </c>
      <c r="E377" s="111">
        <v>50</v>
      </c>
      <c r="F377" s="112">
        <v>395515</v>
      </c>
      <c r="G377" s="161">
        <v>19775750</v>
      </c>
    </row>
    <row r="378" spans="1:7" ht="30" customHeight="1" thickBot="1" x14ac:dyDescent="0.3">
      <c r="A378" s="81"/>
      <c r="B378" s="158"/>
      <c r="C378" s="101" t="s">
        <v>470</v>
      </c>
      <c r="D378" s="102"/>
      <c r="E378" s="102"/>
      <c r="F378" s="103"/>
      <c r="G378" s="152">
        <v>2110965462</v>
      </c>
    </row>
    <row r="379" spans="1:7" ht="30" customHeight="1" thickTop="1" thickBot="1" x14ac:dyDescent="0.3">
      <c r="A379" s="81"/>
      <c r="B379" s="168"/>
      <c r="C379" s="128"/>
      <c r="D379" s="126"/>
      <c r="E379" s="126"/>
      <c r="F379" s="127"/>
      <c r="G379" s="157"/>
    </row>
    <row r="380" spans="1:7" ht="30" customHeight="1" x14ac:dyDescent="0.25">
      <c r="A380" s="81"/>
      <c r="B380" s="169"/>
      <c r="C380" s="461" t="s">
        <v>36</v>
      </c>
      <c r="D380" s="462"/>
      <c r="E380" s="463"/>
      <c r="F380" s="170"/>
      <c r="G380" s="171">
        <v>20069659532.16</v>
      </c>
    </row>
    <row r="381" spans="1:7" ht="30" customHeight="1" x14ac:dyDescent="0.25">
      <c r="A381" s="81"/>
      <c r="B381" s="149"/>
      <c r="C381" s="458" t="s">
        <v>37</v>
      </c>
      <c r="D381" s="464"/>
      <c r="E381" s="465"/>
      <c r="F381" s="132">
        <v>0.22</v>
      </c>
      <c r="G381" s="163">
        <v>4415325097.0752001</v>
      </c>
    </row>
    <row r="382" spans="1:7" ht="30" customHeight="1" x14ac:dyDescent="0.25">
      <c r="A382" s="81"/>
      <c r="B382" s="149"/>
      <c r="C382" s="458" t="s">
        <v>38</v>
      </c>
      <c r="D382" s="464"/>
      <c r="E382" s="465"/>
      <c r="F382" s="132">
        <v>0.04</v>
      </c>
      <c r="G382" s="163">
        <v>802786381.28639996</v>
      </c>
    </row>
    <row r="383" spans="1:7" ht="30" customHeight="1" x14ac:dyDescent="0.25">
      <c r="A383" s="81"/>
      <c r="B383" s="149"/>
      <c r="C383" s="458" t="s">
        <v>39</v>
      </c>
      <c r="D383" s="464"/>
      <c r="E383" s="465"/>
      <c r="F383" s="132">
        <v>0.04</v>
      </c>
      <c r="G383" s="163">
        <v>802786381.28639996</v>
      </c>
    </row>
    <row r="384" spans="1:7" ht="30" customHeight="1" x14ac:dyDescent="0.25">
      <c r="A384" s="81"/>
      <c r="B384" s="149"/>
      <c r="C384" s="458" t="s">
        <v>40</v>
      </c>
      <c r="D384" s="464"/>
      <c r="E384" s="465"/>
      <c r="F384" s="133"/>
      <c r="G384" s="164">
        <v>6020897859.6479998</v>
      </c>
    </row>
    <row r="385" spans="1:7" ht="30" customHeight="1" x14ac:dyDescent="0.25">
      <c r="A385" s="81"/>
      <c r="B385" s="149"/>
      <c r="C385" s="458" t="s">
        <v>772</v>
      </c>
      <c r="D385" s="459"/>
      <c r="E385" s="460"/>
      <c r="F385" s="444">
        <v>0.19</v>
      </c>
      <c r="G385" s="165">
        <v>152529412</v>
      </c>
    </row>
    <row r="386" spans="1:7" ht="30" customHeight="1" thickBot="1" x14ac:dyDescent="0.3">
      <c r="A386" s="81"/>
      <c r="B386" s="172"/>
      <c r="C386" s="450" t="s">
        <v>773</v>
      </c>
      <c r="D386" s="451"/>
      <c r="E386" s="452"/>
      <c r="F386" s="173"/>
      <c r="G386" s="174">
        <v>26243086804</v>
      </c>
    </row>
    <row r="387" spans="1:7" ht="15.75" customHeight="1" x14ac:dyDescent="0.25">
      <c r="A387" s="81"/>
      <c r="B387" s="81"/>
      <c r="C387" s="115"/>
      <c r="D387" s="81"/>
      <c r="E387" s="81"/>
      <c r="F387" s="93"/>
      <c r="G387" s="93"/>
    </row>
    <row r="388" spans="1:7" ht="15.75" customHeight="1" x14ac:dyDescent="0.25">
      <c r="A388" s="134"/>
      <c r="B388" s="81"/>
      <c r="C388" s="135"/>
      <c r="D388" s="134"/>
      <c r="E388" s="134"/>
      <c r="F388" s="136"/>
      <c r="G388" s="136"/>
    </row>
    <row r="389" spans="1:7" ht="15.75" customHeight="1" x14ac:dyDescent="0.25">
      <c r="A389" s="81"/>
      <c r="B389" s="134"/>
      <c r="C389" s="115"/>
      <c r="D389" s="81"/>
      <c r="E389" s="81"/>
      <c r="F389" s="93"/>
      <c r="G389" s="137"/>
    </row>
    <row r="390" spans="1:7" ht="15.75" customHeight="1" x14ac:dyDescent="0.25">
      <c r="A390" s="81"/>
      <c r="B390" s="81"/>
      <c r="C390" s="115"/>
      <c r="D390" s="81"/>
      <c r="E390" s="81"/>
      <c r="F390" s="93"/>
      <c r="G390" s="137"/>
    </row>
    <row r="391" spans="1:7" ht="15.75" customHeight="1" x14ac:dyDescent="0.25">
      <c r="A391" s="81"/>
      <c r="B391" s="81"/>
      <c r="C391" s="115"/>
      <c r="D391" s="81"/>
      <c r="E391" s="81"/>
      <c r="F391" s="93"/>
      <c r="G391" s="137"/>
    </row>
    <row r="392" spans="1:7" ht="15.75" customHeight="1" x14ac:dyDescent="0.25">
      <c r="A392" s="81"/>
      <c r="B392" s="81"/>
      <c r="C392" s="115"/>
      <c r="D392" s="81"/>
      <c r="E392" s="81"/>
      <c r="F392" s="93"/>
      <c r="G392" s="166"/>
    </row>
    <row r="393" spans="1:7" ht="15.75" customHeight="1" x14ac:dyDescent="0.25">
      <c r="A393" s="81"/>
      <c r="B393" s="81"/>
      <c r="C393" s="115"/>
      <c r="D393" s="81"/>
      <c r="E393" s="81"/>
      <c r="F393" s="93"/>
      <c r="G393" s="166"/>
    </row>
    <row r="394" spans="1:7" ht="15.75" customHeight="1" x14ac:dyDescent="0.25">
      <c r="A394" s="81"/>
      <c r="B394" s="81"/>
      <c r="C394" s="115"/>
      <c r="D394" s="81"/>
      <c r="E394" s="81"/>
      <c r="F394" s="139"/>
      <c r="G394" s="166"/>
    </row>
    <row r="395" spans="1:7" ht="15.75" customHeight="1" x14ac:dyDescent="0.25">
      <c r="A395" s="81"/>
      <c r="B395" s="81"/>
      <c r="C395" s="115"/>
      <c r="D395" s="81"/>
      <c r="E395" s="81"/>
      <c r="F395" s="139"/>
      <c r="G395" s="138"/>
    </row>
    <row r="396" spans="1:7" ht="15.75" customHeight="1" x14ac:dyDescent="0.25">
      <c r="A396" s="81"/>
      <c r="B396" s="81"/>
      <c r="C396" s="115"/>
      <c r="D396" s="81"/>
      <c r="E396" s="81"/>
      <c r="F396" s="139"/>
      <c r="G396" s="93"/>
    </row>
    <row r="397" spans="1:7" ht="15.75" customHeight="1" x14ac:dyDescent="0.25">
      <c r="A397" s="81"/>
      <c r="B397" s="81"/>
      <c r="C397" s="115"/>
      <c r="D397" s="81"/>
      <c r="E397" s="81"/>
      <c r="F397" s="139"/>
      <c r="G397" s="93"/>
    </row>
    <row r="398" spans="1:7" ht="15.75" customHeight="1" x14ac:dyDescent="0.25">
      <c r="A398" s="81"/>
      <c r="B398" s="81"/>
      <c r="C398" s="115"/>
      <c r="D398" s="81"/>
      <c r="E398" s="81"/>
      <c r="F398" s="139"/>
      <c r="G398" s="93"/>
    </row>
    <row r="399" spans="1:7" ht="15.75" customHeight="1" x14ac:dyDescent="0.25">
      <c r="A399" s="81"/>
      <c r="B399" s="81"/>
      <c r="C399" s="115"/>
      <c r="D399" s="81"/>
      <c r="E399" s="81"/>
      <c r="F399" s="140"/>
      <c r="G399" s="93"/>
    </row>
    <row r="400" spans="1:7" ht="15" customHeight="1" x14ac:dyDescent="0.25">
      <c r="B400" s="81"/>
    </row>
  </sheetData>
  <autoFilter ref="A5:G652" xr:uid="{00000000-0009-0000-0000-000002000000}"/>
  <mergeCells count="9">
    <mergeCell ref="C386:E386"/>
    <mergeCell ref="B2:G2"/>
    <mergeCell ref="B4:G4"/>
    <mergeCell ref="C385:E385"/>
    <mergeCell ref="C380:E380"/>
    <mergeCell ref="C381:E381"/>
    <mergeCell ref="C382:E382"/>
    <mergeCell ref="C383:E383"/>
    <mergeCell ref="C384:E384"/>
  </mergeCells>
  <phoneticPr fontId="17" type="noConversion"/>
  <printOptions horizontalCentered="1" verticalCentered="1"/>
  <pageMargins left="0.31496062992125984" right="0.31496062992125984" top="0.35433070866141736" bottom="0.35433070866141736" header="0" footer="0"/>
  <pageSetup orientation="portrait" r:id="rId1"/>
  <rowBreaks count="7" manualBreakCount="7">
    <brk id="46" man="1"/>
    <brk id="130" man="1"/>
    <brk id="172" man="1"/>
    <brk id="338" man="1"/>
    <brk id="214" man="1"/>
    <brk id="254" man="1"/>
    <brk id="8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K100"/>
  <sheetViews>
    <sheetView showGridLines="0" topLeftCell="A32" workbookViewId="0"/>
  </sheetViews>
  <sheetFormatPr baseColWidth="10" defaultColWidth="12.625" defaultRowHeight="15" customHeight="1" x14ac:dyDescent="0.25"/>
  <cols>
    <col min="1" max="1" width="11" customWidth="1"/>
    <col min="2" max="2" width="28" customWidth="1"/>
    <col min="3" max="3" width="4.875" customWidth="1"/>
    <col min="4" max="4" width="9.5" customWidth="1"/>
    <col min="5" max="5" width="9.875" customWidth="1"/>
    <col min="6" max="6" width="10.125" customWidth="1"/>
    <col min="7" max="7" width="13.875" customWidth="1"/>
    <col min="8" max="8" width="16.625" customWidth="1"/>
    <col min="9" max="9" width="12.375" customWidth="1"/>
    <col min="10" max="10" width="13.5" customWidth="1"/>
    <col min="11" max="11" width="11" customWidth="1"/>
  </cols>
  <sheetData>
    <row r="1" spans="1:11" ht="13.5" customHeight="1" x14ac:dyDescent="0.3">
      <c r="A1" s="22"/>
      <c r="B1" s="22"/>
      <c r="C1" s="22"/>
      <c r="D1" s="22"/>
      <c r="E1" s="22"/>
      <c r="F1" s="22"/>
      <c r="G1" s="22"/>
      <c r="H1" s="22"/>
      <c r="I1" s="22"/>
      <c r="J1" s="22"/>
      <c r="K1" s="22"/>
    </row>
    <row r="2" spans="1:11" ht="13.5" customHeight="1" x14ac:dyDescent="0.3">
      <c r="A2" s="22"/>
      <c r="B2" s="22"/>
      <c r="C2" s="22"/>
      <c r="D2" s="22"/>
      <c r="E2" s="22"/>
      <c r="F2" s="22"/>
      <c r="G2" s="22"/>
      <c r="H2" s="22"/>
      <c r="I2" s="22"/>
      <c r="J2" s="22"/>
      <c r="K2" s="22"/>
    </row>
    <row r="3" spans="1:11" ht="29.25" customHeight="1" x14ac:dyDescent="0.25">
      <c r="A3" s="23"/>
      <c r="B3" s="23"/>
      <c r="C3" s="23"/>
      <c r="D3" s="23"/>
      <c r="E3" s="24" t="s">
        <v>471</v>
      </c>
      <c r="F3" s="23"/>
      <c r="G3" s="23"/>
      <c r="H3" s="23"/>
      <c r="I3" s="23"/>
      <c r="J3" s="23"/>
      <c r="K3" s="23"/>
    </row>
    <row r="4" spans="1:11" ht="9.75" customHeight="1" x14ac:dyDescent="0.3">
      <c r="A4" s="22"/>
      <c r="B4" s="22"/>
      <c r="C4" s="22"/>
      <c r="D4" s="22"/>
      <c r="E4" s="22"/>
      <c r="F4" s="22"/>
      <c r="G4" s="22"/>
      <c r="H4" s="22"/>
      <c r="I4" s="22"/>
      <c r="J4" s="22"/>
      <c r="K4" s="22"/>
    </row>
    <row r="5" spans="1:11" ht="30" customHeight="1" x14ac:dyDescent="0.25">
      <c r="A5" s="25"/>
      <c r="B5" s="26" t="s">
        <v>472</v>
      </c>
      <c r="C5" s="26" t="s">
        <v>473</v>
      </c>
      <c r="D5" s="27" t="s">
        <v>474</v>
      </c>
      <c r="E5" s="27" t="s">
        <v>475</v>
      </c>
      <c r="F5" s="27" t="s">
        <v>476</v>
      </c>
      <c r="G5" s="27" t="s">
        <v>477</v>
      </c>
      <c r="H5" s="27" t="s">
        <v>478</v>
      </c>
      <c r="I5" s="25"/>
      <c r="J5" s="25"/>
      <c r="K5" s="25"/>
    </row>
    <row r="6" spans="1:11" ht="21" customHeight="1" x14ac:dyDescent="0.25">
      <c r="A6" s="25"/>
      <c r="B6" s="28" t="s">
        <v>479</v>
      </c>
      <c r="C6" s="29"/>
      <c r="D6" s="30"/>
      <c r="E6" s="30"/>
      <c r="F6" s="30"/>
      <c r="G6" s="31"/>
      <c r="H6" s="31"/>
      <c r="I6" s="25"/>
      <c r="J6" s="25"/>
      <c r="K6" s="25"/>
    </row>
    <row r="7" spans="1:11" ht="21" customHeight="1" x14ac:dyDescent="0.25">
      <c r="A7" s="25"/>
      <c r="B7" s="32" t="s">
        <v>480</v>
      </c>
      <c r="C7" s="25"/>
      <c r="D7" s="33"/>
      <c r="E7" s="33"/>
      <c r="F7" s="33"/>
      <c r="G7" s="33"/>
      <c r="H7" s="31"/>
      <c r="I7" s="25"/>
      <c r="J7" s="25"/>
      <c r="K7" s="25"/>
    </row>
    <row r="8" spans="1:11" ht="18" customHeight="1" x14ac:dyDescent="0.25">
      <c r="A8" s="34"/>
      <c r="B8" s="35" t="s">
        <v>481</v>
      </c>
      <c r="C8" s="36">
        <v>1</v>
      </c>
      <c r="D8" s="37">
        <v>0.5</v>
      </c>
      <c r="E8" s="36">
        <v>12</v>
      </c>
      <c r="F8" s="36">
        <f t="shared" ref="F8:F16" si="0">+E8*D8*C8</f>
        <v>6</v>
      </c>
      <c r="G8" s="38">
        <v>6000000</v>
      </c>
      <c r="H8" s="38">
        <f t="shared" ref="H8:H16" si="1">+ROUND(G8*F8,0)</f>
        <v>36000000</v>
      </c>
      <c r="I8" s="39"/>
      <c r="J8" s="40"/>
      <c r="K8" s="34"/>
    </row>
    <row r="9" spans="1:11" ht="18" customHeight="1" x14ac:dyDescent="0.25">
      <c r="A9" s="34"/>
      <c r="B9" s="35" t="s">
        <v>482</v>
      </c>
      <c r="C9" s="36">
        <v>1</v>
      </c>
      <c r="D9" s="37">
        <v>1</v>
      </c>
      <c r="E9" s="36">
        <f>+E8</f>
        <v>12</v>
      </c>
      <c r="F9" s="36">
        <f t="shared" si="0"/>
        <v>12</v>
      </c>
      <c r="G9" s="38">
        <v>4500000</v>
      </c>
      <c r="H9" s="38">
        <f t="shared" si="1"/>
        <v>54000000</v>
      </c>
      <c r="I9" s="34"/>
      <c r="J9" s="40"/>
      <c r="K9" s="34"/>
    </row>
    <row r="10" spans="1:11" ht="18" customHeight="1" x14ac:dyDescent="0.25">
      <c r="A10" s="34"/>
      <c r="B10" s="35" t="s">
        <v>483</v>
      </c>
      <c r="C10" s="36">
        <v>1</v>
      </c>
      <c r="D10" s="37">
        <v>1</v>
      </c>
      <c r="E10" s="36">
        <v>11</v>
      </c>
      <c r="F10" s="36">
        <f t="shared" si="0"/>
        <v>11</v>
      </c>
      <c r="G10" s="38">
        <v>4000000</v>
      </c>
      <c r="H10" s="38">
        <f t="shared" si="1"/>
        <v>44000000</v>
      </c>
      <c r="I10" s="34"/>
      <c r="J10" s="40"/>
      <c r="K10" s="34"/>
    </row>
    <row r="11" spans="1:11" ht="18" customHeight="1" x14ac:dyDescent="0.25">
      <c r="A11" s="34"/>
      <c r="B11" s="35" t="s">
        <v>484</v>
      </c>
      <c r="C11" s="36">
        <v>1</v>
      </c>
      <c r="D11" s="37">
        <v>1</v>
      </c>
      <c r="E11" s="36">
        <f t="shared" ref="E11:E12" si="2">+E10</f>
        <v>11</v>
      </c>
      <c r="F11" s="36">
        <f t="shared" si="0"/>
        <v>11</v>
      </c>
      <c r="G11" s="38">
        <v>4000000</v>
      </c>
      <c r="H11" s="38">
        <f t="shared" si="1"/>
        <v>44000000</v>
      </c>
      <c r="I11" s="34"/>
      <c r="J11" s="40"/>
      <c r="K11" s="34"/>
    </row>
    <row r="12" spans="1:11" ht="18" customHeight="1" x14ac:dyDescent="0.25">
      <c r="A12" s="34"/>
      <c r="B12" s="35" t="s">
        <v>485</v>
      </c>
      <c r="C12" s="36">
        <v>1</v>
      </c>
      <c r="D12" s="37">
        <v>1</v>
      </c>
      <c r="E12" s="36">
        <f t="shared" si="2"/>
        <v>11</v>
      </c>
      <c r="F12" s="36">
        <f t="shared" si="0"/>
        <v>11</v>
      </c>
      <c r="G12" s="38">
        <v>4000000</v>
      </c>
      <c r="H12" s="38">
        <f t="shared" si="1"/>
        <v>44000000</v>
      </c>
      <c r="I12" s="34"/>
      <c r="J12" s="40"/>
      <c r="K12" s="34"/>
    </row>
    <row r="13" spans="1:11" ht="18" customHeight="1" x14ac:dyDescent="0.25">
      <c r="A13" s="34"/>
      <c r="B13" s="35" t="s">
        <v>486</v>
      </c>
      <c r="C13" s="36">
        <v>1</v>
      </c>
      <c r="D13" s="37">
        <v>1</v>
      </c>
      <c r="E13" s="36">
        <v>10</v>
      </c>
      <c r="F13" s="36">
        <f t="shared" si="0"/>
        <v>10</v>
      </c>
      <c r="G13" s="38">
        <v>4000000</v>
      </c>
      <c r="H13" s="38">
        <f t="shared" si="1"/>
        <v>40000000</v>
      </c>
      <c r="I13" s="34"/>
      <c r="J13" s="40"/>
      <c r="K13" s="34"/>
    </row>
    <row r="14" spans="1:11" ht="18" customHeight="1" x14ac:dyDescent="0.25">
      <c r="A14" s="34"/>
      <c r="B14" s="35" t="s">
        <v>487</v>
      </c>
      <c r="C14" s="36">
        <v>1</v>
      </c>
      <c r="D14" s="37">
        <v>1</v>
      </c>
      <c r="E14" s="36">
        <f>+E9</f>
        <v>12</v>
      </c>
      <c r="F14" s="36">
        <f t="shared" si="0"/>
        <v>12</v>
      </c>
      <c r="G14" s="38">
        <v>2500000</v>
      </c>
      <c r="H14" s="38">
        <f t="shared" si="1"/>
        <v>30000000</v>
      </c>
      <c r="I14" s="34"/>
      <c r="J14" s="40"/>
      <c r="K14" s="34"/>
    </row>
    <row r="15" spans="1:11" ht="18" customHeight="1" x14ac:dyDescent="0.25">
      <c r="A15" s="34"/>
      <c r="B15" s="35" t="s">
        <v>488</v>
      </c>
      <c r="C15" s="36">
        <v>1</v>
      </c>
      <c r="D15" s="37">
        <v>1</v>
      </c>
      <c r="E15" s="36">
        <f t="shared" ref="E15:E16" si="3">+E14</f>
        <v>12</v>
      </c>
      <c r="F15" s="36">
        <f t="shared" si="0"/>
        <v>12</v>
      </c>
      <c r="G15" s="38">
        <v>2500000</v>
      </c>
      <c r="H15" s="38">
        <f t="shared" si="1"/>
        <v>30000000</v>
      </c>
      <c r="I15" s="34"/>
      <c r="J15" s="40"/>
      <c r="K15" s="34"/>
    </row>
    <row r="16" spans="1:11" ht="18" customHeight="1" x14ac:dyDescent="0.25">
      <c r="A16" s="34"/>
      <c r="B16" s="35" t="s">
        <v>489</v>
      </c>
      <c r="C16" s="36">
        <v>2</v>
      </c>
      <c r="D16" s="37">
        <v>1</v>
      </c>
      <c r="E16" s="36">
        <f t="shared" si="3"/>
        <v>12</v>
      </c>
      <c r="F16" s="36">
        <f t="shared" si="0"/>
        <v>24</v>
      </c>
      <c r="G16" s="38">
        <v>2000000</v>
      </c>
      <c r="H16" s="38">
        <f t="shared" si="1"/>
        <v>48000000</v>
      </c>
      <c r="I16" s="34"/>
      <c r="J16" s="40"/>
      <c r="K16" s="34"/>
    </row>
    <row r="17" spans="1:11" ht="18" customHeight="1" x14ac:dyDescent="0.25">
      <c r="A17" s="34"/>
      <c r="B17" s="41" t="s">
        <v>490</v>
      </c>
      <c r="C17" s="36"/>
      <c r="D17" s="37"/>
      <c r="E17" s="36"/>
      <c r="F17" s="36"/>
      <c r="G17" s="38"/>
      <c r="H17" s="42"/>
      <c r="I17" s="34"/>
      <c r="J17" s="40"/>
      <c r="K17" s="34"/>
    </row>
    <row r="18" spans="1:11" ht="18" customHeight="1" x14ac:dyDescent="0.25">
      <c r="A18" s="34"/>
      <c r="B18" s="35" t="s">
        <v>491</v>
      </c>
      <c r="C18" s="36">
        <v>1</v>
      </c>
      <c r="D18" s="37">
        <v>0.25</v>
      </c>
      <c r="E18" s="36">
        <f>+E16</f>
        <v>12</v>
      </c>
      <c r="F18" s="36">
        <f t="shared" ref="F18:F22" si="4">+E18*D18*C18</f>
        <v>3</v>
      </c>
      <c r="G18" s="38">
        <v>2000000</v>
      </c>
      <c r="H18" s="38">
        <f t="shared" ref="H18:H22" si="5">+ROUND(G18*F18,0)</f>
        <v>6000000</v>
      </c>
      <c r="I18" s="34"/>
      <c r="J18" s="40"/>
      <c r="K18" s="34"/>
    </row>
    <row r="19" spans="1:11" ht="18" customHeight="1" x14ac:dyDescent="0.25">
      <c r="A19" s="34"/>
      <c r="B19" s="43" t="s">
        <v>492</v>
      </c>
      <c r="C19" s="36">
        <v>2</v>
      </c>
      <c r="D19" s="37">
        <v>1</v>
      </c>
      <c r="E19" s="36">
        <f t="shared" ref="E19:E22" si="6">+E18</f>
        <v>12</v>
      </c>
      <c r="F19" s="36">
        <f t="shared" si="4"/>
        <v>24</v>
      </c>
      <c r="G19" s="38">
        <v>1500000</v>
      </c>
      <c r="H19" s="38">
        <f t="shared" si="5"/>
        <v>36000000</v>
      </c>
      <c r="I19" s="34"/>
      <c r="J19" s="40"/>
      <c r="K19" s="34"/>
    </row>
    <row r="20" spans="1:11" ht="18" customHeight="1" x14ac:dyDescent="0.25">
      <c r="A20" s="34"/>
      <c r="B20" s="44" t="s">
        <v>493</v>
      </c>
      <c r="C20" s="36">
        <v>1</v>
      </c>
      <c r="D20" s="37">
        <v>1</v>
      </c>
      <c r="E20" s="36">
        <f t="shared" si="6"/>
        <v>12</v>
      </c>
      <c r="F20" s="36">
        <f t="shared" si="4"/>
        <v>12</v>
      </c>
      <c r="G20" s="38">
        <v>1100000</v>
      </c>
      <c r="H20" s="38">
        <f t="shared" si="5"/>
        <v>13200000</v>
      </c>
      <c r="I20" s="34"/>
      <c r="J20" s="40"/>
      <c r="K20" s="34"/>
    </row>
    <row r="21" spans="1:11" ht="18" customHeight="1" x14ac:dyDescent="0.25">
      <c r="A21" s="34"/>
      <c r="B21" s="34" t="s">
        <v>494</v>
      </c>
      <c r="C21" s="36">
        <v>2</v>
      </c>
      <c r="D21" s="37">
        <v>1</v>
      </c>
      <c r="E21" s="36">
        <f t="shared" si="6"/>
        <v>12</v>
      </c>
      <c r="F21" s="36">
        <f t="shared" si="4"/>
        <v>24</v>
      </c>
      <c r="G21" s="38">
        <v>1100000</v>
      </c>
      <c r="H21" s="38">
        <f t="shared" si="5"/>
        <v>26400000</v>
      </c>
      <c r="I21" s="34"/>
      <c r="J21" s="40"/>
      <c r="K21" s="34"/>
    </row>
    <row r="22" spans="1:11" ht="18" customHeight="1" x14ac:dyDescent="0.25">
      <c r="A22" s="34"/>
      <c r="B22" s="35" t="s">
        <v>495</v>
      </c>
      <c r="C22" s="36">
        <v>1</v>
      </c>
      <c r="D22" s="37">
        <v>1</v>
      </c>
      <c r="E22" s="36">
        <f t="shared" si="6"/>
        <v>12</v>
      </c>
      <c r="F22" s="36">
        <f t="shared" si="4"/>
        <v>12</v>
      </c>
      <c r="G22" s="38">
        <v>1400000</v>
      </c>
      <c r="H22" s="38">
        <f t="shared" si="5"/>
        <v>16800000</v>
      </c>
      <c r="I22" s="34"/>
      <c r="J22" s="40"/>
      <c r="K22" s="34"/>
    </row>
    <row r="23" spans="1:11" ht="20.25" customHeight="1" x14ac:dyDescent="0.25">
      <c r="A23" s="34"/>
      <c r="B23" s="45" t="s">
        <v>496</v>
      </c>
      <c r="C23" s="46"/>
      <c r="D23" s="46"/>
      <c r="E23" s="46"/>
      <c r="F23" s="46"/>
      <c r="G23" s="47"/>
      <c r="H23" s="48">
        <f>SUM(H8:H22)</f>
        <v>468400000</v>
      </c>
      <c r="I23" s="34"/>
      <c r="J23" s="40"/>
      <c r="K23" s="34"/>
    </row>
    <row r="24" spans="1:11" ht="13.5" customHeight="1" x14ac:dyDescent="0.25">
      <c r="A24" s="34"/>
      <c r="B24" s="49" t="s">
        <v>497</v>
      </c>
      <c r="C24" s="50"/>
      <c r="D24" s="50"/>
      <c r="E24" s="50"/>
      <c r="F24" s="50"/>
      <c r="G24" s="51"/>
      <c r="H24" s="52">
        <v>2.1</v>
      </c>
      <c r="I24" s="34"/>
      <c r="J24" s="40"/>
      <c r="K24" s="34"/>
    </row>
    <row r="25" spans="1:11" ht="19.5" customHeight="1" x14ac:dyDescent="0.25">
      <c r="A25" s="34"/>
      <c r="B25" s="53" t="s">
        <v>36</v>
      </c>
      <c r="C25" s="54"/>
      <c r="D25" s="54"/>
      <c r="E25" s="54"/>
      <c r="F25" s="54"/>
      <c r="G25" s="55"/>
      <c r="H25" s="56">
        <f>+ROUND(H23*H24,0)</f>
        <v>983640000</v>
      </c>
      <c r="I25" s="57"/>
      <c r="J25" s="40"/>
      <c r="K25" s="34"/>
    </row>
    <row r="26" spans="1:11" ht="13.5" customHeight="1" x14ac:dyDescent="0.3">
      <c r="A26" s="22"/>
      <c r="B26" s="58"/>
      <c r="C26" s="59"/>
      <c r="D26" s="59"/>
      <c r="E26" s="59"/>
      <c r="F26" s="59"/>
      <c r="G26" s="22"/>
      <c r="H26" s="60"/>
      <c r="I26" s="34"/>
      <c r="J26" s="40"/>
      <c r="K26" s="22"/>
    </row>
    <row r="27" spans="1:11" ht="13.5" customHeight="1" x14ac:dyDescent="0.3">
      <c r="A27" s="22"/>
      <c r="B27" s="22"/>
      <c r="C27" s="59"/>
      <c r="D27" s="59"/>
      <c r="E27" s="59"/>
      <c r="F27" s="59"/>
      <c r="G27" s="22"/>
      <c r="H27" s="60"/>
      <c r="I27" s="34"/>
      <c r="J27" s="40"/>
      <c r="K27" s="22"/>
    </row>
    <row r="28" spans="1:11" ht="28.5" customHeight="1" x14ac:dyDescent="0.25">
      <c r="A28" s="25"/>
      <c r="B28" s="26" t="s">
        <v>472</v>
      </c>
      <c r="C28" s="26" t="s">
        <v>473</v>
      </c>
      <c r="D28" s="27" t="s">
        <v>498</v>
      </c>
      <c r="E28" s="27" t="s">
        <v>499</v>
      </c>
      <c r="F28" s="27" t="s">
        <v>500</v>
      </c>
      <c r="G28" s="27" t="s">
        <v>477</v>
      </c>
      <c r="H28" s="61" t="s">
        <v>478</v>
      </c>
      <c r="I28" s="34"/>
      <c r="J28" s="40"/>
      <c r="K28" s="25"/>
    </row>
    <row r="29" spans="1:11" ht="17.25" customHeight="1" x14ac:dyDescent="0.25">
      <c r="A29" s="25"/>
      <c r="B29" s="62" t="s">
        <v>501</v>
      </c>
      <c r="C29" s="25"/>
      <c r="D29" s="33"/>
      <c r="E29" s="33"/>
      <c r="F29" s="33"/>
      <c r="G29" s="33"/>
      <c r="H29" s="63"/>
      <c r="I29" s="34"/>
      <c r="J29" s="40"/>
      <c r="K29" s="25"/>
    </row>
    <row r="30" spans="1:11" ht="38.25" customHeight="1" x14ac:dyDescent="0.25">
      <c r="A30" s="34"/>
      <c r="B30" s="64" t="s">
        <v>502</v>
      </c>
      <c r="C30" s="36">
        <v>2</v>
      </c>
      <c r="D30" s="36">
        <v>1</v>
      </c>
      <c r="E30" s="36">
        <f>+E22</f>
        <v>12</v>
      </c>
      <c r="F30" s="36">
        <f t="shared" ref="F30:F36" si="7">+E30*D30*C30</f>
        <v>24</v>
      </c>
      <c r="G30" s="38">
        <v>9000000</v>
      </c>
      <c r="H30" s="38">
        <f t="shared" ref="H30:H36" si="8">+ROUND(G30*F30,0)</f>
        <v>216000000</v>
      </c>
      <c r="I30" s="34"/>
      <c r="J30" s="40"/>
      <c r="K30" s="34"/>
    </row>
    <row r="31" spans="1:11" ht="42.75" customHeight="1" x14ac:dyDescent="0.25">
      <c r="A31" s="34"/>
      <c r="B31" s="65" t="s">
        <v>503</v>
      </c>
      <c r="C31" s="36">
        <v>1</v>
      </c>
      <c r="D31" s="36">
        <v>1</v>
      </c>
      <c r="E31" s="36">
        <v>2</v>
      </c>
      <c r="F31" s="36">
        <f t="shared" si="7"/>
        <v>2</v>
      </c>
      <c r="G31" s="38">
        <v>5000000</v>
      </c>
      <c r="H31" s="38">
        <f t="shared" si="8"/>
        <v>10000000</v>
      </c>
      <c r="I31" s="34"/>
      <c r="J31" s="40"/>
      <c r="K31" s="34"/>
    </row>
    <row r="32" spans="1:11" ht="32.25" customHeight="1" x14ac:dyDescent="0.25">
      <c r="A32" s="34"/>
      <c r="B32" s="65" t="s">
        <v>504</v>
      </c>
      <c r="C32" s="36">
        <v>1</v>
      </c>
      <c r="D32" s="36">
        <v>1</v>
      </c>
      <c r="E32" s="36">
        <v>9</v>
      </c>
      <c r="F32" s="36">
        <f t="shared" si="7"/>
        <v>9</v>
      </c>
      <c r="G32" s="38">
        <v>6000000</v>
      </c>
      <c r="H32" s="38">
        <f t="shared" si="8"/>
        <v>54000000</v>
      </c>
      <c r="I32" s="34"/>
      <c r="J32" s="40"/>
      <c r="K32" s="34"/>
    </row>
    <row r="33" spans="1:11" ht="18" customHeight="1" x14ac:dyDescent="0.25">
      <c r="A33" s="34"/>
      <c r="B33" s="35" t="s">
        <v>505</v>
      </c>
      <c r="C33" s="36">
        <f>+C21</f>
        <v>2</v>
      </c>
      <c r="D33" s="36">
        <v>1</v>
      </c>
      <c r="E33" s="36">
        <f t="shared" ref="E33:E36" si="9">+E30</f>
        <v>12</v>
      </c>
      <c r="F33" s="36">
        <f t="shared" si="7"/>
        <v>24</v>
      </c>
      <c r="G33" s="38">
        <v>2000000</v>
      </c>
      <c r="H33" s="38">
        <f t="shared" si="8"/>
        <v>48000000</v>
      </c>
      <c r="I33" s="34"/>
      <c r="J33" s="40"/>
      <c r="K33" s="34"/>
    </row>
    <row r="34" spans="1:11" ht="18" customHeight="1" x14ac:dyDescent="0.25">
      <c r="A34" s="34"/>
      <c r="B34" s="66" t="s">
        <v>506</v>
      </c>
      <c r="C34" s="36">
        <f>+SUM(C8:C22)-C18</f>
        <v>16</v>
      </c>
      <c r="D34" s="36">
        <v>1</v>
      </c>
      <c r="E34" s="36">
        <f t="shared" si="9"/>
        <v>2</v>
      </c>
      <c r="F34" s="36">
        <f t="shared" si="7"/>
        <v>32</v>
      </c>
      <c r="G34" s="38">
        <v>70000</v>
      </c>
      <c r="H34" s="38">
        <f t="shared" si="8"/>
        <v>2240000</v>
      </c>
      <c r="I34" s="39"/>
      <c r="J34" s="40"/>
      <c r="K34" s="34"/>
    </row>
    <row r="35" spans="1:11" ht="18" customHeight="1" x14ac:dyDescent="0.25">
      <c r="A35" s="34"/>
      <c r="B35" s="66" t="s">
        <v>507</v>
      </c>
      <c r="C35" s="36">
        <v>1</v>
      </c>
      <c r="D35" s="36">
        <v>1</v>
      </c>
      <c r="E35" s="36">
        <f t="shared" si="9"/>
        <v>9</v>
      </c>
      <c r="F35" s="36">
        <f t="shared" si="7"/>
        <v>9</v>
      </c>
      <c r="G35" s="38">
        <v>2500000</v>
      </c>
      <c r="H35" s="38">
        <f t="shared" si="8"/>
        <v>22500000</v>
      </c>
      <c r="I35" s="34"/>
      <c r="J35" s="40"/>
      <c r="K35" s="34"/>
    </row>
    <row r="36" spans="1:11" ht="18" customHeight="1" x14ac:dyDescent="0.25">
      <c r="A36" s="34"/>
      <c r="B36" s="66" t="s">
        <v>508</v>
      </c>
      <c r="C36" s="36">
        <v>2</v>
      </c>
      <c r="D36" s="36">
        <v>1</v>
      </c>
      <c r="E36" s="36">
        <f t="shared" si="9"/>
        <v>12</v>
      </c>
      <c r="F36" s="36">
        <f t="shared" si="7"/>
        <v>24</v>
      </c>
      <c r="G36" s="38">
        <v>3500000</v>
      </c>
      <c r="H36" s="38">
        <f t="shared" si="8"/>
        <v>84000000</v>
      </c>
      <c r="I36" s="34"/>
      <c r="J36" s="40"/>
      <c r="K36" s="34"/>
    </row>
    <row r="37" spans="1:11" ht="18" customHeight="1" x14ac:dyDescent="0.25">
      <c r="A37" s="34"/>
      <c r="B37" s="66" t="s">
        <v>509</v>
      </c>
      <c r="C37" s="36" t="s">
        <v>510</v>
      </c>
      <c r="D37" s="36"/>
      <c r="E37" s="36"/>
      <c r="F37" s="36"/>
      <c r="G37" s="38"/>
      <c r="H37" s="38">
        <v>8000000</v>
      </c>
      <c r="I37" s="34"/>
      <c r="J37" s="40"/>
      <c r="K37" s="34"/>
    </row>
    <row r="38" spans="1:11" ht="13.5" customHeight="1" x14ac:dyDescent="0.25">
      <c r="A38" s="34"/>
      <c r="B38" s="67" t="s">
        <v>511</v>
      </c>
      <c r="C38" s="36">
        <v>1</v>
      </c>
      <c r="D38" s="36">
        <v>1</v>
      </c>
      <c r="E38" s="36">
        <f>+E36</f>
        <v>12</v>
      </c>
      <c r="F38" s="36">
        <f>+E38*D38*C38</f>
        <v>12</v>
      </c>
      <c r="G38" s="38">
        <v>1200000</v>
      </c>
      <c r="H38" s="38">
        <f>+ROUND(G38*F38,0)</f>
        <v>14400000</v>
      </c>
      <c r="I38" s="34"/>
      <c r="J38" s="34"/>
      <c r="K38" s="34"/>
    </row>
    <row r="39" spans="1:11" ht="21.75" customHeight="1" x14ac:dyDescent="0.25">
      <c r="A39" s="34"/>
      <c r="B39" s="53" t="s">
        <v>40</v>
      </c>
      <c r="C39" s="55"/>
      <c r="D39" s="55"/>
      <c r="E39" s="55"/>
      <c r="F39" s="55"/>
      <c r="G39" s="55"/>
      <c r="H39" s="68">
        <f>SUM(H30:H38)</f>
        <v>459140000</v>
      </c>
      <c r="I39" s="57"/>
      <c r="J39" s="34"/>
      <c r="K39" s="34"/>
    </row>
    <row r="40" spans="1:11" ht="13.5" customHeight="1" x14ac:dyDescent="0.3">
      <c r="A40" s="22"/>
      <c r="B40" s="22"/>
      <c r="C40" s="22"/>
      <c r="D40" s="22"/>
      <c r="E40" s="22"/>
      <c r="F40" s="22"/>
      <c r="G40" s="22"/>
      <c r="H40" s="60"/>
      <c r="I40" s="22"/>
      <c r="J40" s="22"/>
      <c r="K40" s="22"/>
    </row>
    <row r="41" spans="1:11" ht="13.5" customHeight="1" x14ac:dyDescent="0.25">
      <c r="A41" s="34"/>
      <c r="B41" s="69" t="s">
        <v>512</v>
      </c>
      <c r="C41" s="47"/>
      <c r="D41" s="47"/>
      <c r="E41" s="47"/>
      <c r="F41" s="47"/>
      <c r="G41" s="47"/>
      <c r="H41" s="70">
        <f>+H39+H25</f>
        <v>1442780000</v>
      </c>
      <c r="I41" s="71"/>
      <c r="J41" s="34"/>
      <c r="K41" s="34"/>
    </row>
    <row r="42" spans="1:11" ht="13.5" customHeight="1" x14ac:dyDescent="0.25">
      <c r="A42" s="34"/>
      <c r="B42" s="72" t="s">
        <v>513</v>
      </c>
      <c r="C42" s="51"/>
      <c r="D42" s="51"/>
      <c r="E42" s="51"/>
      <c r="F42" s="51"/>
      <c r="G42" s="73">
        <v>0.19</v>
      </c>
      <c r="H42" s="74">
        <f>+ROUND(H41*G42,0)</f>
        <v>274128200</v>
      </c>
      <c r="I42" s="40"/>
      <c r="J42" s="34"/>
      <c r="K42" s="34"/>
    </row>
    <row r="43" spans="1:11" ht="25.5" customHeight="1" x14ac:dyDescent="0.25">
      <c r="A43" s="34"/>
      <c r="B43" s="75" t="s">
        <v>514</v>
      </c>
      <c r="C43" s="55"/>
      <c r="D43" s="55"/>
      <c r="E43" s="55"/>
      <c r="F43" s="55"/>
      <c r="G43" s="55"/>
      <c r="H43" s="68">
        <f>SUM(H41:H42)</f>
        <v>1716908200</v>
      </c>
      <c r="I43" s="40"/>
      <c r="J43" s="76"/>
      <c r="K43" s="34"/>
    </row>
    <row r="44" spans="1:11" ht="13.5" customHeight="1" x14ac:dyDescent="0.3">
      <c r="A44" s="22"/>
      <c r="B44" s="22"/>
      <c r="C44" s="22"/>
      <c r="D44" s="22"/>
      <c r="E44" s="22"/>
      <c r="F44" s="22"/>
      <c r="G44" s="22"/>
      <c r="H44" s="22"/>
      <c r="I44" s="22"/>
      <c r="J44" s="22"/>
      <c r="K44" s="22"/>
    </row>
    <row r="45" spans="1:11" ht="13.5" customHeight="1" x14ac:dyDescent="0.3">
      <c r="A45" s="22"/>
      <c r="B45" s="22"/>
      <c r="C45" s="22"/>
      <c r="D45" s="22"/>
      <c r="E45" s="22"/>
      <c r="F45" s="77"/>
      <c r="G45" s="78"/>
      <c r="H45" s="78"/>
      <c r="I45" s="22"/>
      <c r="J45" s="22"/>
      <c r="K45" s="22"/>
    </row>
    <row r="46" spans="1:11" ht="13.5" customHeight="1" x14ac:dyDescent="0.3">
      <c r="A46" s="22"/>
      <c r="B46" s="22"/>
      <c r="C46" s="22"/>
      <c r="D46" s="22"/>
      <c r="E46" s="22"/>
      <c r="F46" s="79"/>
      <c r="G46" s="78"/>
      <c r="H46" s="78"/>
      <c r="I46" s="22"/>
      <c r="J46" s="22"/>
      <c r="K46" s="22"/>
    </row>
    <row r="47" spans="1:11" ht="13.5" customHeight="1" x14ac:dyDescent="0.3">
      <c r="A47" s="22"/>
      <c r="B47" s="22"/>
      <c r="C47" s="22"/>
      <c r="D47" s="22"/>
      <c r="E47" s="22"/>
      <c r="F47" s="77"/>
      <c r="G47" s="78"/>
      <c r="H47" s="78"/>
      <c r="I47" s="22"/>
      <c r="J47" s="22"/>
      <c r="K47" s="22"/>
    </row>
    <row r="48" spans="1:11" ht="13.5" customHeight="1" x14ac:dyDescent="0.3">
      <c r="A48" s="22"/>
      <c r="B48" s="22"/>
      <c r="C48" s="22"/>
      <c r="D48" s="22"/>
      <c r="E48" s="22"/>
      <c r="F48" s="34"/>
      <c r="G48" s="39"/>
      <c r="H48" s="34"/>
      <c r="I48" s="22"/>
      <c r="J48" s="22"/>
      <c r="K48" s="22"/>
    </row>
    <row r="49" spans="1:11" ht="13.5" customHeight="1" x14ac:dyDescent="0.3">
      <c r="A49" s="22"/>
      <c r="B49" s="22"/>
      <c r="C49" s="22"/>
      <c r="D49" s="22"/>
      <c r="E49" s="22"/>
      <c r="F49" s="22"/>
      <c r="G49" s="22"/>
      <c r="H49" s="22"/>
      <c r="I49" s="22"/>
      <c r="J49" s="22"/>
      <c r="K49" s="22"/>
    </row>
    <row r="50" spans="1:11" ht="13.5" customHeight="1" x14ac:dyDescent="0.3">
      <c r="A50" s="22"/>
      <c r="B50" s="22"/>
      <c r="C50" s="22"/>
      <c r="D50" s="22"/>
      <c r="E50" s="22"/>
      <c r="F50" s="22"/>
      <c r="G50" s="80"/>
      <c r="H50" s="22"/>
      <c r="I50" s="22"/>
      <c r="J50" s="22"/>
      <c r="K50" s="22"/>
    </row>
    <row r="51" spans="1:11" ht="13.5" customHeight="1" x14ac:dyDescent="0.3">
      <c r="A51" s="22"/>
      <c r="B51" s="22"/>
      <c r="C51" s="22"/>
      <c r="D51" s="22"/>
      <c r="E51" s="22"/>
      <c r="F51" s="22"/>
      <c r="G51" s="22"/>
      <c r="H51" s="22"/>
      <c r="I51" s="22"/>
      <c r="J51" s="22"/>
      <c r="K51" s="22"/>
    </row>
    <row r="52" spans="1:11" ht="13.5" customHeight="1" x14ac:dyDescent="0.3">
      <c r="A52" s="22"/>
      <c r="B52" s="22"/>
      <c r="C52" s="22"/>
      <c r="D52" s="22"/>
      <c r="E52" s="22"/>
      <c r="F52" s="22"/>
      <c r="G52" s="22"/>
      <c r="H52" s="22"/>
      <c r="I52" s="22"/>
      <c r="J52" s="22"/>
      <c r="K52" s="22"/>
    </row>
    <row r="53" spans="1:11" ht="13.5" customHeight="1" x14ac:dyDescent="0.3">
      <c r="A53" s="22"/>
      <c r="B53" s="22"/>
      <c r="C53" s="22"/>
      <c r="D53" s="22"/>
      <c r="E53" s="22"/>
      <c r="F53" s="22"/>
      <c r="G53" s="22"/>
      <c r="H53" s="22"/>
      <c r="I53" s="22"/>
      <c r="J53" s="22"/>
      <c r="K53" s="22"/>
    </row>
    <row r="54" spans="1:11" ht="13.5" customHeight="1" x14ac:dyDescent="0.3">
      <c r="A54" s="22"/>
      <c r="B54" s="22"/>
      <c r="C54" s="22"/>
      <c r="D54" s="22"/>
      <c r="E54" s="22"/>
      <c r="F54" s="22"/>
      <c r="G54" s="22"/>
      <c r="H54" s="22"/>
      <c r="I54" s="22"/>
      <c r="J54" s="22"/>
      <c r="K54" s="22"/>
    </row>
    <row r="55" spans="1:11" ht="13.5" customHeight="1" x14ac:dyDescent="0.3">
      <c r="A55" s="22"/>
      <c r="B55" s="22"/>
      <c r="C55" s="22"/>
      <c r="D55" s="22"/>
      <c r="E55" s="22"/>
      <c r="F55" s="22"/>
      <c r="G55" s="22"/>
      <c r="H55" s="22"/>
      <c r="I55" s="22"/>
      <c r="J55" s="22"/>
      <c r="K55" s="22"/>
    </row>
    <row r="56" spans="1:11" ht="13.5" customHeight="1" x14ac:dyDescent="0.3">
      <c r="A56" s="22"/>
      <c r="B56" s="22"/>
      <c r="C56" s="22"/>
      <c r="D56" s="22"/>
      <c r="E56" s="22"/>
      <c r="F56" s="22"/>
      <c r="G56" s="22"/>
      <c r="H56" s="22"/>
      <c r="I56" s="22"/>
      <c r="J56" s="22"/>
      <c r="K56" s="22"/>
    </row>
    <row r="57" spans="1:11" ht="13.5" customHeight="1" x14ac:dyDescent="0.3">
      <c r="A57" s="22"/>
      <c r="B57" s="22"/>
      <c r="C57" s="22"/>
      <c r="D57" s="22"/>
      <c r="E57" s="22"/>
      <c r="F57" s="22"/>
      <c r="G57" s="22"/>
      <c r="H57" s="22"/>
      <c r="I57" s="22"/>
      <c r="J57" s="22"/>
      <c r="K57" s="22"/>
    </row>
    <row r="58" spans="1:11" ht="13.5" customHeight="1" x14ac:dyDescent="0.3">
      <c r="A58" s="22"/>
      <c r="B58" s="22"/>
      <c r="C58" s="22"/>
      <c r="D58" s="22"/>
      <c r="E58" s="22"/>
      <c r="F58" s="22"/>
      <c r="G58" s="22"/>
      <c r="H58" s="22"/>
      <c r="I58" s="22"/>
      <c r="J58" s="22"/>
      <c r="K58" s="22"/>
    </row>
    <row r="59" spans="1:11" ht="13.5" customHeight="1" x14ac:dyDescent="0.3">
      <c r="A59" s="22"/>
      <c r="B59" s="22"/>
      <c r="C59" s="22"/>
      <c r="D59" s="22"/>
      <c r="E59" s="22"/>
      <c r="F59" s="22"/>
      <c r="G59" s="22"/>
      <c r="H59" s="22"/>
      <c r="I59" s="22"/>
      <c r="J59" s="22"/>
      <c r="K59" s="22"/>
    </row>
    <row r="60" spans="1:11" ht="13.5" customHeight="1" x14ac:dyDescent="0.3">
      <c r="A60" s="22"/>
      <c r="B60" s="22"/>
      <c r="C60" s="22"/>
      <c r="D60" s="22"/>
      <c r="E60" s="22"/>
      <c r="F60" s="22"/>
      <c r="G60" s="22"/>
      <c r="H60" s="22"/>
      <c r="I60" s="22"/>
      <c r="J60" s="22"/>
      <c r="K60" s="22"/>
    </row>
    <row r="61" spans="1:11" ht="13.5" customHeight="1" x14ac:dyDescent="0.3">
      <c r="A61" s="22"/>
      <c r="B61" s="22"/>
      <c r="C61" s="22"/>
      <c r="D61" s="22"/>
      <c r="E61" s="22"/>
      <c r="F61" s="22"/>
      <c r="G61" s="22"/>
      <c r="H61" s="22"/>
      <c r="I61" s="22"/>
      <c r="J61" s="22"/>
      <c r="K61" s="22"/>
    </row>
    <row r="62" spans="1:11" ht="13.5" customHeight="1" x14ac:dyDescent="0.3">
      <c r="A62" s="22"/>
      <c r="B62" s="22"/>
      <c r="C62" s="22"/>
      <c r="D62" s="22"/>
      <c r="E62" s="22"/>
      <c r="F62" s="22"/>
      <c r="G62" s="22"/>
      <c r="H62" s="22"/>
      <c r="I62" s="22"/>
      <c r="J62" s="22"/>
      <c r="K62" s="22"/>
    </row>
    <row r="63" spans="1:11" ht="13.5" customHeight="1" x14ac:dyDescent="0.3">
      <c r="A63" s="22"/>
      <c r="B63" s="22"/>
      <c r="C63" s="22"/>
      <c r="D63" s="22"/>
      <c r="E63" s="22"/>
      <c r="F63" s="22"/>
      <c r="G63" s="22"/>
      <c r="H63" s="22"/>
      <c r="I63" s="22"/>
      <c r="J63" s="22"/>
      <c r="K63" s="22"/>
    </row>
    <row r="64" spans="1:11" ht="13.5" customHeight="1" x14ac:dyDescent="0.3">
      <c r="A64" s="22"/>
      <c r="B64" s="22"/>
      <c r="C64" s="22"/>
      <c r="D64" s="22"/>
      <c r="E64" s="22"/>
      <c r="F64" s="22"/>
      <c r="G64" s="22"/>
      <c r="H64" s="22"/>
      <c r="I64" s="22"/>
      <c r="J64" s="22"/>
      <c r="K64" s="22"/>
    </row>
    <row r="65" spans="1:11" ht="13.5" customHeight="1" x14ac:dyDescent="0.3">
      <c r="A65" s="22"/>
      <c r="B65" s="22"/>
      <c r="C65" s="22"/>
      <c r="D65" s="22"/>
      <c r="E65" s="22"/>
      <c r="F65" s="22"/>
      <c r="G65" s="22"/>
      <c r="H65" s="22"/>
      <c r="I65" s="22"/>
      <c r="J65" s="22"/>
      <c r="K65" s="22"/>
    </row>
    <row r="66" spans="1:11" ht="13.5" customHeight="1" x14ac:dyDescent="0.3">
      <c r="A66" s="22"/>
      <c r="B66" s="22"/>
      <c r="C66" s="22"/>
      <c r="D66" s="22"/>
      <c r="E66" s="22"/>
      <c r="F66" s="22"/>
      <c r="G66" s="22"/>
      <c r="H66" s="22"/>
      <c r="I66" s="22"/>
      <c r="J66" s="22"/>
      <c r="K66" s="22"/>
    </row>
    <row r="67" spans="1:11" ht="13.5" customHeight="1" x14ac:dyDescent="0.3">
      <c r="A67" s="22"/>
      <c r="B67" s="22"/>
      <c r="C67" s="22"/>
      <c r="D67" s="22"/>
      <c r="E67" s="22"/>
      <c r="F67" s="22"/>
      <c r="G67" s="22"/>
      <c r="H67" s="22"/>
      <c r="I67" s="22"/>
      <c r="J67" s="22"/>
      <c r="K67" s="22"/>
    </row>
    <row r="68" spans="1:11" ht="13.5" customHeight="1" x14ac:dyDescent="0.3">
      <c r="A68" s="22"/>
      <c r="B68" s="22"/>
      <c r="C68" s="22"/>
      <c r="D68" s="22"/>
      <c r="E68" s="22"/>
      <c r="F68" s="22"/>
      <c r="G68" s="22"/>
      <c r="H68" s="22"/>
      <c r="I68" s="22"/>
      <c r="J68" s="22"/>
      <c r="K68" s="22"/>
    </row>
    <row r="69" spans="1:11" ht="13.5" customHeight="1" x14ac:dyDescent="0.3">
      <c r="A69" s="22"/>
      <c r="B69" s="22"/>
      <c r="C69" s="22"/>
      <c r="D69" s="22"/>
      <c r="E69" s="22"/>
      <c r="F69" s="22"/>
      <c r="G69" s="22"/>
      <c r="H69" s="22"/>
      <c r="I69" s="22"/>
      <c r="J69" s="22"/>
      <c r="K69" s="22"/>
    </row>
    <row r="70" spans="1:11" ht="13.5" customHeight="1" x14ac:dyDescent="0.3">
      <c r="A70" s="22"/>
      <c r="B70" s="22"/>
      <c r="C70" s="22"/>
      <c r="D70" s="22"/>
      <c r="E70" s="22"/>
      <c r="F70" s="22"/>
      <c r="G70" s="22"/>
      <c r="H70" s="22"/>
      <c r="I70" s="22"/>
      <c r="J70" s="22"/>
      <c r="K70" s="22"/>
    </row>
    <row r="71" spans="1:11" ht="13.5" customHeight="1" x14ac:dyDescent="0.3">
      <c r="A71" s="22"/>
      <c r="B71" s="22"/>
      <c r="C71" s="22"/>
      <c r="D71" s="22"/>
      <c r="E71" s="22"/>
      <c r="F71" s="22"/>
      <c r="G71" s="22"/>
      <c r="H71" s="22"/>
      <c r="I71" s="22"/>
      <c r="J71" s="22"/>
      <c r="K71" s="22"/>
    </row>
    <row r="72" spans="1:11" ht="13.5" customHeight="1" x14ac:dyDescent="0.3">
      <c r="A72" s="22"/>
      <c r="B72" s="22"/>
      <c r="C72" s="22"/>
      <c r="D72" s="22"/>
      <c r="E72" s="22"/>
      <c r="F72" s="22"/>
      <c r="G72" s="22"/>
      <c r="H72" s="22"/>
      <c r="I72" s="22"/>
      <c r="J72" s="22"/>
      <c r="K72" s="22"/>
    </row>
    <row r="73" spans="1:11" ht="13.5" customHeight="1" x14ac:dyDescent="0.3">
      <c r="A73" s="22"/>
      <c r="B73" s="22"/>
      <c r="C73" s="22"/>
      <c r="D73" s="22"/>
      <c r="E73" s="22"/>
      <c r="F73" s="22"/>
      <c r="G73" s="22"/>
      <c r="H73" s="22"/>
      <c r="I73" s="22"/>
      <c r="J73" s="22"/>
      <c r="K73" s="22"/>
    </row>
    <row r="74" spans="1:11" ht="13.5" customHeight="1" x14ac:dyDescent="0.3">
      <c r="A74" s="22"/>
      <c r="B74" s="22"/>
      <c r="C74" s="22"/>
      <c r="D74" s="22"/>
      <c r="E74" s="22"/>
      <c r="F74" s="22"/>
      <c r="G74" s="22"/>
      <c r="H74" s="22"/>
      <c r="I74" s="22"/>
      <c r="J74" s="22"/>
      <c r="K74" s="22"/>
    </row>
    <row r="75" spans="1:11" ht="13.5" customHeight="1" x14ac:dyDescent="0.3">
      <c r="A75" s="22"/>
      <c r="B75" s="22"/>
      <c r="C75" s="22"/>
      <c r="D75" s="22"/>
      <c r="E75" s="22"/>
      <c r="F75" s="22"/>
      <c r="G75" s="22"/>
      <c r="H75" s="22"/>
      <c r="I75" s="22"/>
      <c r="J75" s="22"/>
      <c r="K75" s="22"/>
    </row>
    <row r="76" spans="1:11" ht="13.5" customHeight="1" x14ac:dyDescent="0.3">
      <c r="A76" s="22"/>
      <c r="B76" s="22"/>
      <c r="C76" s="22"/>
      <c r="D76" s="22"/>
      <c r="E76" s="22"/>
      <c r="F76" s="22"/>
      <c r="G76" s="22"/>
      <c r="H76" s="22"/>
      <c r="I76" s="22"/>
      <c r="J76" s="22"/>
      <c r="K76" s="22"/>
    </row>
    <row r="77" spans="1:11" ht="13.5" customHeight="1" x14ac:dyDescent="0.3">
      <c r="A77" s="22"/>
      <c r="B77" s="22"/>
      <c r="C77" s="22"/>
      <c r="D77" s="22"/>
      <c r="E77" s="22"/>
      <c r="F77" s="22"/>
      <c r="G77" s="22"/>
      <c r="H77" s="22"/>
      <c r="I77" s="22"/>
      <c r="J77" s="22"/>
      <c r="K77" s="22"/>
    </row>
    <row r="78" spans="1:11" ht="13.5" customHeight="1" x14ac:dyDescent="0.3">
      <c r="A78" s="22"/>
      <c r="B78" s="22"/>
      <c r="C78" s="22"/>
      <c r="D78" s="22"/>
      <c r="E78" s="22"/>
      <c r="F78" s="22"/>
      <c r="G78" s="22"/>
      <c r="H78" s="22"/>
      <c r="I78" s="22"/>
      <c r="J78" s="22"/>
      <c r="K78" s="22"/>
    </row>
    <row r="79" spans="1:11" ht="13.5" customHeight="1" x14ac:dyDescent="0.3">
      <c r="A79" s="22"/>
      <c r="B79" s="22"/>
      <c r="C79" s="22"/>
      <c r="D79" s="22"/>
      <c r="E79" s="22"/>
      <c r="F79" s="22"/>
      <c r="G79" s="22"/>
      <c r="H79" s="22"/>
      <c r="I79" s="22"/>
      <c r="J79" s="22"/>
      <c r="K79" s="22"/>
    </row>
    <row r="80" spans="1:11" ht="13.5" customHeight="1" x14ac:dyDescent="0.3">
      <c r="A80" s="22"/>
      <c r="B80" s="22"/>
      <c r="C80" s="22"/>
      <c r="D80" s="22"/>
      <c r="E80" s="22"/>
      <c r="F80" s="22"/>
      <c r="G80" s="22"/>
      <c r="H80" s="22"/>
      <c r="I80" s="22"/>
      <c r="J80" s="22"/>
      <c r="K80" s="22"/>
    </row>
    <row r="81" spans="1:11" ht="13.5" customHeight="1" x14ac:dyDescent="0.3">
      <c r="A81" s="22"/>
      <c r="B81" s="22"/>
      <c r="C81" s="22"/>
      <c r="D81" s="22"/>
      <c r="E81" s="22"/>
      <c r="F81" s="22"/>
      <c r="G81" s="22"/>
      <c r="H81" s="22"/>
      <c r="I81" s="22"/>
      <c r="J81" s="22"/>
      <c r="K81" s="22"/>
    </row>
    <row r="82" spans="1:11" ht="13.5" customHeight="1" x14ac:dyDescent="0.3">
      <c r="A82" s="22"/>
      <c r="B82" s="22"/>
      <c r="C82" s="22"/>
      <c r="D82" s="22"/>
      <c r="E82" s="22"/>
      <c r="F82" s="22"/>
      <c r="G82" s="22"/>
      <c r="H82" s="22"/>
      <c r="I82" s="22"/>
      <c r="J82" s="22"/>
      <c r="K82" s="22"/>
    </row>
    <row r="83" spans="1:11" ht="13.5" customHeight="1" x14ac:dyDescent="0.3">
      <c r="A83" s="22"/>
      <c r="B83" s="22"/>
      <c r="C83" s="22"/>
      <c r="D83" s="22"/>
      <c r="E83" s="22"/>
      <c r="F83" s="22"/>
      <c r="G83" s="22"/>
      <c r="H83" s="22"/>
      <c r="I83" s="22"/>
      <c r="J83" s="22"/>
      <c r="K83" s="22"/>
    </row>
    <row r="84" spans="1:11" ht="13.5" customHeight="1" x14ac:dyDescent="0.3">
      <c r="A84" s="22"/>
      <c r="B84" s="22"/>
      <c r="C84" s="22"/>
      <c r="D84" s="22"/>
      <c r="E84" s="22"/>
      <c r="F84" s="22"/>
      <c r="G84" s="22"/>
      <c r="H84" s="22"/>
      <c r="I84" s="22"/>
      <c r="J84" s="22"/>
      <c r="K84" s="22"/>
    </row>
    <row r="85" spans="1:11" ht="13.5" customHeight="1" x14ac:dyDescent="0.3">
      <c r="A85" s="22"/>
      <c r="B85" s="22"/>
      <c r="C85" s="22"/>
      <c r="D85" s="22"/>
      <c r="E85" s="22"/>
      <c r="F85" s="22"/>
      <c r="G85" s="22"/>
      <c r="H85" s="22"/>
      <c r="I85" s="22"/>
      <c r="J85" s="22"/>
      <c r="K85" s="22"/>
    </row>
    <row r="86" spans="1:11" ht="13.5" customHeight="1" x14ac:dyDescent="0.3">
      <c r="A86" s="22"/>
      <c r="B86" s="22"/>
      <c r="C86" s="22"/>
      <c r="D86" s="22"/>
      <c r="E86" s="22"/>
      <c r="F86" s="22"/>
      <c r="G86" s="22"/>
      <c r="H86" s="22"/>
      <c r="I86" s="22"/>
      <c r="J86" s="22"/>
      <c r="K86" s="22"/>
    </row>
    <row r="87" spans="1:11" ht="13.5" customHeight="1" x14ac:dyDescent="0.3">
      <c r="A87" s="22"/>
      <c r="B87" s="22"/>
      <c r="C87" s="22"/>
      <c r="D87" s="22"/>
      <c r="E87" s="22"/>
      <c r="F87" s="22"/>
      <c r="G87" s="22"/>
      <c r="H87" s="22"/>
      <c r="I87" s="22"/>
      <c r="J87" s="22"/>
      <c r="K87" s="22"/>
    </row>
    <row r="88" spans="1:11" ht="13.5" customHeight="1" x14ac:dyDescent="0.3">
      <c r="A88" s="22"/>
      <c r="B88" s="22"/>
      <c r="C88" s="22"/>
      <c r="D88" s="22"/>
      <c r="E88" s="22"/>
      <c r="F88" s="22"/>
      <c r="G88" s="22"/>
      <c r="H88" s="22"/>
      <c r="I88" s="22"/>
      <c r="J88" s="22"/>
      <c r="K88" s="22"/>
    </row>
    <row r="89" spans="1:11" ht="13.5" customHeight="1" x14ac:dyDescent="0.3">
      <c r="A89" s="22"/>
      <c r="B89" s="22"/>
      <c r="C89" s="22"/>
      <c r="D89" s="22"/>
      <c r="E89" s="22"/>
      <c r="F89" s="22"/>
      <c r="G89" s="22"/>
      <c r="H89" s="22"/>
      <c r="I89" s="22"/>
      <c r="J89" s="22"/>
      <c r="K89" s="22"/>
    </row>
    <row r="90" spans="1:11" ht="13.5" customHeight="1" x14ac:dyDescent="0.3">
      <c r="A90" s="22"/>
      <c r="B90" s="22"/>
      <c r="C90" s="22"/>
      <c r="D90" s="22"/>
      <c r="E90" s="22"/>
      <c r="F90" s="22"/>
      <c r="G90" s="22"/>
      <c r="H90" s="22"/>
      <c r="I90" s="22"/>
      <c r="J90" s="22"/>
      <c r="K90" s="22"/>
    </row>
    <row r="91" spans="1:11" ht="13.5" customHeight="1" x14ac:dyDescent="0.3">
      <c r="A91" s="22"/>
      <c r="B91" s="22"/>
      <c r="C91" s="22"/>
      <c r="D91" s="22"/>
      <c r="E91" s="22"/>
      <c r="F91" s="22"/>
      <c r="G91" s="22"/>
      <c r="H91" s="22"/>
      <c r="I91" s="22"/>
      <c r="J91" s="22"/>
      <c r="K91" s="22"/>
    </row>
    <row r="92" spans="1:11" ht="13.5" customHeight="1" x14ac:dyDescent="0.3">
      <c r="A92" s="22"/>
      <c r="B92" s="22"/>
      <c r="C92" s="22"/>
      <c r="D92" s="22"/>
      <c r="E92" s="22"/>
      <c r="F92" s="22"/>
      <c r="G92" s="22"/>
      <c r="H92" s="22"/>
      <c r="I92" s="22"/>
      <c r="J92" s="22"/>
      <c r="K92" s="22"/>
    </row>
    <row r="93" spans="1:11" ht="13.5" customHeight="1" x14ac:dyDescent="0.3">
      <c r="A93" s="22"/>
      <c r="B93" s="22"/>
      <c r="C93" s="22"/>
      <c r="D93" s="22"/>
      <c r="E93" s="22"/>
      <c r="F93" s="22"/>
      <c r="G93" s="22"/>
      <c r="H93" s="22"/>
      <c r="I93" s="22"/>
      <c r="J93" s="22"/>
      <c r="K93" s="22"/>
    </row>
    <row r="94" spans="1:11" ht="13.5" customHeight="1" x14ac:dyDescent="0.3">
      <c r="A94" s="22"/>
      <c r="B94" s="22"/>
      <c r="C94" s="22"/>
      <c r="D94" s="22"/>
      <c r="E94" s="22"/>
      <c r="F94" s="22"/>
      <c r="G94" s="22"/>
      <c r="H94" s="22"/>
      <c r="I94" s="22"/>
      <c r="J94" s="22"/>
      <c r="K94" s="22"/>
    </row>
    <row r="95" spans="1:11" ht="13.5" customHeight="1" x14ac:dyDescent="0.3">
      <c r="A95" s="22"/>
      <c r="B95" s="22"/>
      <c r="C95" s="22"/>
      <c r="D95" s="22"/>
      <c r="E95" s="22"/>
      <c r="F95" s="22"/>
      <c r="G95" s="22"/>
      <c r="H95" s="22"/>
      <c r="I95" s="22"/>
      <c r="J95" s="22"/>
      <c r="K95" s="22"/>
    </row>
    <row r="96" spans="1:11" ht="13.5" customHeight="1" x14ac:dyDescent="0.3">
      <c r="A96" s="22"/>
      <c r="B96" s="22"/>
      <c r="C96" s="22"/>
      <c r="D96" s="22"/>
      <c r="E96" s="22"/>
      <c r="F96" s="22"/>
      <c r="G96" s="22"/>
      <c r="H96" s="22"/>
      <c r="I96" s="22"/>
      <c r="J96" s="22"/>
      <c r="K96" s="22"/>
    </row>
    <row r="97" spans="1:11" ht="13.5" customHeight="1" x14ac:dyDescent="0.3">
      <c r="A97" s="22"/>
      <c r="B97" s="22"/>
      <c r="C97" s="22"/>
      <c r="D97" s="22"/>
      <c r="E97" s="22"/>
      <c r="F97" s="22"/>
      <c r="G97" s="22"/>
      <c r="H97" s="22"/>
      <c r="I97" s="22"/>
      <c r="J97" s="22"/>
      <c r="K97" s="22"/>
    </row>
    <row r="98" spans="1:11" ht="13.5" customHeight="1" x14ac:dyDescent="0.3">
      <c r="A98" s="22"/>
      <c r="B98" s="22"/>
      <c r="C98" s="22"/>
      <c r="D98" s="22"/>
      <c r="E98" s="22"/>
      <c r="F98" s="22"/>
      <c r="G98" s="22"/>
      <c r="H98" s="22"/>
      <c r="I98" s="22"/>
      <c r="J98" s="22"/>
      <c r="K98" s="22"/>
    </row>
    <row r="99" spans="1:11" ht="13.5" customHeight="1" x14ac:dyDescent="0.3">
      <c r="A99" s="22"/>
      <c r="B99" s="22"/>
      <c r="C99" s="22"/>
      <c r="D99" s="22"/>
      <c r="E99" s="22"/>
      <c r="F99" s="22"/>
      <c r="G99" s="22"/>
      <c r="H99" s="22"/>
      <c r="I99" s="22"/>
      <c r="J99" s="22"/>
      <c r="K99" s="22"/>
    </row>
    <row r="100" spans="1:11" ht="13.5" customHeight="1" x14ac:dyDescent="0.3">
      <c r="A100" s="22"/>
      <c r="B100" s="22"/>
      <c r="C100" s="22"/>
      <c r="D100" s="22"/>
      <c r="E100" s="22"/>
      <c r="F100" s="22"/>
      <c r="G100" s="22"/>
      <c r="H100" s="22"/>
      <c r="I100" s="22"/>
      <c r="J100" s="22"/>
      <c r="K100" s="22"/>
    </row>
  </sheetData>
  <pageMargins left="0.25" right="0.25" top="0.75" bottom="0.75" header="0" footer="0"/>
  <pageSetup orientation="portrait"/>
  <rowBreaks count="1" manualBreakCount="1">
    <brk id="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R296"/>
  <sheetViews>
    <sheetView showGridLines="0" topLeftCell="B4" zoomScaleNormal="100" zoomScaleSheetLayoutView="100" workbookViewId="0">
      <pane xSplit="3" ySplit="3" topLeftCell="E237" activePane="bottomRight" state="frozen"/>
      <selection activeCell="B4" sqref="B4"/>
      <selection pane="topRight" activeCell="E4" sqref="E4"/>
      <selection pane="bottomLeft" activeCell="B7" sqref="B7"/>
      <selection pane="bottomRight" activeCell="D242" sqref="D242"/>
    </sheetView>
  </sheetViews>
  <sheetFormatPr baseColWidth="10" defaultColWidth="10" defaultRowHeight="12.75" outlineLevelRow="1" outlineLevelCol="1" x14ac:dyDescent="0.25"/>
  <cols>
    <col min="1" max="1" width="6.75" style="175" customWidth="1"/>
    <col min="2" max="2" width="8.75" style="175" customWidth="1"/>
    <col min="3" max="3" width="11.875" style="175" customWidth="1"/>
    <col min="4" max="4" width="32" style="175" bestFit="1" customWidth="1"/>
    <col min="5" max="5" width="14.5" style="183" bestFit="1" customWidth="1"/>
    <col min="6" max="6" width="12" style="181" customWidth="1"/>
    <col min="7" max="7" width="13.5" style="181" bestFit="1" customWidth="1"/>
    <col min="8" max="8" width="8.5" style="175" customWidth="1"/>
    <col min="9" max="9" width="9.75" style="175" bestFit="1" customWidth="1"/>
    <col min="10" max="10" width="8" style="175" customWidth="1"/>
    <col min="11" max="11" width="9.75" style="175" customWidth="1"/>
    <col min="12" max="12" width="11" style="175" bestFit="1" customWidth="1"/>
    <col min="13" max="13" width="14.5" style="175" bestFit="1" customWidth="1"/>
    <col min="14" max="14" width="3" style="175" customWidth="1"/>
    <col min="15" max="15" width="10.125" style="183" customWidth="1" outlineLevel="1"/>
    <col min="16" max="16" width="11.375" style="183" customWidth="1" outlineLevel="1"/>
    <col min="17" max="25" width="10" style="183" customWidth="1" outlineLevel="1"/>
    <col min="26" max="26" width="11.5" style="183" customWidth="1"/>
    <col min="27" max="27" width="10" style="183"/>
    <col min="28" max="30" width="10" style="175"/>
    <col min="31" max="31" width="15.75" style="175" bestFit="1" customWidth="1"/>
    <col min="32" max="16384" width="10" style="175"/>
  </cols>
  <sheetData>
    <row r="1" spans="1:38" ht="23.25" x14ac:dyDescent="0.25">
      <c r="B1" s="176" t="s">
        <v>774</v>
      </c>
      <c r="C1" s="177"/>
      <c r="D1" s="177"/>
      <c r="E1" s="177"/>
      <c r="F1" s="177"/>
      <c r="G1" s="177"/>
      <c r="H1" s="177"/>
      <c r="I1" s="177"/>
      <c r="J1" s="177"/>
      <c r="K1" s="177"/>
      <c r="L1" s="177"/>
      <c r="M1" s="177"/>
      <c r="O1" s="175"/>
      <c r="P1" s="175"/>
      <c r="Q1" s="175"/>
      <c r="R1" s="175"/>
      <c r="S1" s="175"/>
      <c r="T1" s="175"/>
      <c r="U1" s="175"/>
      <c r="V1" s="175"/>
      <c r="W1" s="175"/>
      <c r="X1" s="175"/>
      <c r="Y1" s="175"/>
      <c r="Z1" s="175"/>
      <c r="AA1" s="175"/>
    </row>
    <row r="2" spans="1:38" ht="26.25" x14ac:dyDescent="0.25">
      <c r="B2" s="178" t="s">
        <v>775</v>
      </c>
      <c r="C2" s="179"/>
      <c r="D2" s="179"/>
      <c r="E2" s="179"/>
      <c r="F2" s="179"/>
      <c r="G2" s="179"/>
      <c r="H2" s="179"/>
      <c r="I2" s="179"/>
      <c r="J2" s="179"/>
      <c r="K2" s="179"/>
      <c r="L2" s="179"/>
      <c r="M2" s="179"/>
      <c r="O2" s="180"/>
      <c r="P2" s="175"/>
      <c r="Q2" s="175"/>
      <c r="R2" s="175"/>
      <c r="S2" s="175"/>
      <c r="T2" s="175"/>
      <c r="U2" s="175"/>
      <c r="V2" s="175"/>
      <c r="W2" s="175"/>
      <c r="X2" s="175"/>
      <c r="Y2" s="175"/>
      <c r="Z2" s="175"/>
      <c r="AA2" s="175"/>
    </row>
    <row r="3" spans="1:38" ht="13.5" thickBot="1" x14ac:dyDescent="0.3">
      <c r="E3" s="175"/>
      <c r="M3" s="182">
        <v>890000</v>
      </c>
      <c r="P3" s="175"/>
      <c r="Q3" s="175"/>
      <c r="R3" s="175"/>
      <c r="S3" s="175"/>
      <c r="T3" s="175"/>
      <c r="U3" s="175"/>
      <c r="V3" s="175"/>
      <c r="W3" s="175"/>
      <c r="X3" s="175"/>
      <c r="Y3" s="175"/>
      <c r="Z3" s="175"/>
      <c r="AA3" s="175"/>
    </row>
    <row r="4" spans="1:38" ht="13.5" thickBot="1" x14ac:dyDescent="0.25">
      <c r="B4" s="184"/>
      <c r="C4" s="185" t="s">
        <v>776</v>
      </c>
      <c r="D4" s="186"/>
      <c r="E4" s="186"/>
      <c r="F4" s="186"/>
      <c r="G4" s="186"/>
      <c r="H4" s="186"/>
      <c r="I4" s="186"/>
      <c r="J4" s="186"/>
      <c r="K4" s="186"/>
      <c r="L4" s="187"/>
      <c r="M4" s="188"/>
      <c r="O4" s="175"/>
      <c r="P4" s="175"/>
      <c r="Q4" s="175"/>
      <c r="R4" s="175"/>
      <c r="S4" s="175"/>
      <c r="T4" s="175"/>
      <c r="U4" s="175"/>
      <c r="V4" s="175"/>
      <c r="W4" s="175"/>
      <c r="X4" s="175"/>
      <c r="Y4" s="175"/>
      <c r="Z4" s="175"/>
      <c r="AA4" s="175"/>
    </row>
    <row r="5" spans="1:38" s="192" customFormat="1" ht="13.5" customHeight="1" thickBot="1" x14ac:dyDescent="0.3">
      <c r="A5" s="175"/>
      <c r="B5" s="474" t="s">
        <v>777</v>
      </c>
      <c r="C5" s="474" t="s">
        <v>778</v>
      </c>
      <c r="D5" s="475" t="s">
        <v>779</v>
      </c>
      <c r="E5" s="475" t="s">
        <v>780</v>
      </c>
      <c r="F5" s="475" t="s">
        <v>781</v>
      </c>
      <c r="G5" s="475" t="s">
        <v>782</v>
      </c>
      <c r="H5" s="189" t="s">
        <v>783</v>
      </c>
      <c r="I5" s="189"/>
      <c r="J5" s="189"/>
      <c r="K5" s="189"/>
      <c r="L5" s="189"/>
      <c r="M5" s="468" t="s">
        <v>784</v>
      </c>
      <c r="N5" s="190"/>
      <c r="O5" s="191">
        <v>1</v>
      </c>
      <c r="P5" s="191">
        <f>O5+1</f>
        <v>2</v>
      </c>
      <c r="Q5" s="191">
        <f t="shared" ref="Q5:AL5" si="0">P5+1</f>
        <v>3</v>
      </c>
      <c r="R5" s="191">
        <f t="shared" si="0"/>
        <v>4</v>
      </c>
      <c r="S5" s="191">
        <f t="shared" si="0"/>
        <v>5</v>
      </c>
      <c r="T5" s="191">
        <f t="shared" si="0"/>
        <v>6</v>
      </c>
      <c r="U5" s="191">
        <f t="shared" si="0"/>
        <v>7</v>
      </c>
      <c r="V5" s="191">
        <f t="shared" si="0"/>
        <v>8</v>
      </c>
      <c r="W5" s="191">
        <f t="shared" si="0"/>
        <v>9</v>
      </c>
      <c r="X5" s="191">
        <f t="shared" si="0"/>
        <v>10</v>
      </c>
      <c r="Y5" s="191">
        <f t="shared" si="0"/>
        <v>11</v>
      </c>
      <c r="Z5" s="191">
        <f t="shared" si="0"/>
        <v>12</v>
      </c>
      <c r="AA5" s="191">
        <f t="shared" si="0"/>
        <v>13</v>
      </c>
      <c r="AB5" s="191">
        <f t="shared" si="0"/>
        <v>14</v>
      </c>
      <c r="AC5" s="191">
        <f t="shared" si="0"/>
        <v>15</v>
      </c>
      <c r="AD5" s="191">
        <f t="shared" si="0"/>
        <v>16</v>
      </c>
      <c r="AE5" s="191">
        <f t="shared" si="0"/>
        <v>17</v>
      </c>
      <c r="AF5" s="191">
        <f t="shared" si="0"/>
        <v>18</v>
      </c>
      <c r="AG5" s="191">
        <f t="shared" si="0"/>
        <v>19</v>
      </c>
      <c r="AH5" s="191">
        <f t="shared" si="0"/>
        <v>20</v>
      </c>
      <c r="AI5" s="191">
        <f t="shared" si="0"/>
        <v>21</v>
      </c>
      <c r="AJ5" s="191">
        <f t="shared" si="0"/>
        <v>22</v>
      </c>
      <c r="AK5" s="191">
        <f t="shared" si="0"/>
        <v>23</v>
      </c>
      <c r="AL5" s="191">
        <f t="shared" si="0"/>
        <v>24</v>
      </c>
    </row>
    <row r="6" spans="1:38" s="192" customFormat="1" ht="13.5" thickBot="1" x14ac:dyDescent="0.3">
      <c r="A6" s="175"/>
      <c r="B6" s="474"/>
      <c r="C6" s="474"/>
      <c r="D6" s="475"/>
      <c r="E6" s="475"/>
      <c r="F6" s="475"/>
      <c r="G6" s="475"/>
      <c r="H6" s="193" t="s">
        <v>785</v>
      </c>
      <c r="I6" s="193" t="s">
        <v>786</v>
      </c>
      <c r="J6" s="193" t="s">
        <v>787</v>
      </c>
      <c r="K6" s="193" t="s">
        <v>788</v>
      </c>
      <c r="L6" s="193" t="s">
        <v>789</v>
      </c>
      <c r="M6" s="469"/>
      <c r="N6" s="190"/>
      <c r="O6" s="194">
        <v>44197</v>
      </c>
      <c r="P6" s="194">
        <v>44228</v>
      </c>
      <c r="Q6" s="194">
        <v>44256</v>
      </c>
      <c r="R6" s="194">
        <v>44287</v>
      </c>
      <c r="S6" s="194">
        <v>44317</v>
      </c>
      <c r="T6" s="194">
        <v>44348</v>
      </c>
      <c r="U6" s="194">
        <v>44378</v>
      </c>
      <c r="V6" s="194">
        <v>44409</v>
      </c>
      <c r="W6" s="194">
        <v>44440</v>
      </c>
      <c r="X6" s="194">
        <v>44470</v>
      </c>
      <c r="Y6" s="194">
        <v>44501</v>
      </c>
      <c r="Z6" s="194">
        <v>44531</v>
      </c>
      <c r="AA6" s="194">
        <v>44562</v>
      </c>
      <c r="AB6" s="194">
        <v>44593</v>
      </c>
      <c r="AC6" s="194">
        <v>44621</v>
      </c>
      <c r="AD6" s="194">
        <v>44652</v>
      </c>
      <c r="AE6" s="194">
        <v>44682</v>
      </c>
      <c r="AF6" s="194">
        <v>44713</v>
      </c>
      <c r="AG6" s="194">
        <v>44743</v>
      </c>
      <c r="AH6" s="194">
        <v>44774</v>
      </c>
      <c r="AI6" s="194">
        <v>44805</v>
      </c>
      <c r="AJ6" s="194">
        <v>44835</v>
      </c>
      <c r="AK6" s="194">
        <v>44866</v>
      </c>
      <c r="AL6" s="194">
        <v>44896</v>
      </c>
    </row>
    <row r="7" spans="1:38" s="192" customFormat="1" outlineLevel="1" x14ac:dyDescent="0.25">
      <c r="A7" s="175"/>
      <c r="B7" s="195"/>
      <c r="C7" s="196"/>
      <c r="D7" s="197" t="s">
        <v>790</v>
      </c>
      <c r="E7" s="198"/>
      <c r="F7" s="198"/>
      <c r="G7" s="198"/>
      <c r="H7" s="198"/>
      <c r="I7" s="198"/>
      <c r="J7" s="198"/>
      <c r="K7" s="198"/>
      <c r="L7" s="198"/>
      <c r="M7" s="199"/>
      <c r="N7" s="175"/>
      <c r="O7" s="200"/>
      <c r="P7" s="200"/>
      <c r="Q7" s="200"/>
      <c r="R7" s="200"/>
      <c r="S7" s="200"/>
      <c r="T7" s="200"/>
      <c r="U7" s="200"/>
      <c r="V7" s="200"/>
      <c r="W7" s="200"/>
      <c r="X7" s="200"/>
      <c r="Y7" s="200"/>
      <c r="Z7" s="200"/>
      <c r="AA7" s="175"/>
      <c r="AB7" s="201"/>
      <c r="AC7" s="201"/>
      <c r="AD7" s="201"/>
      <c r="AE7" s="201"/>
      <c r="AF7" s="201"/>
      <c r="AG7" s="201"/>
    </row>
    <row r="8" spans="1:38" s="192" customFormat="1" ht="12.75" customHeight="1" outlineLevel="1" x14ac:dyDescent="0.25">
      <c r="A8" s="202"/>
      <c r="B8" s="203">
        <v>1</v>
      </c>
      <c r="C8" s="204">
        <v>0.5</v>
      </c>
      <c r="D8" s="205" t="s">
        <v>791</v>
      </c>
      <c r="E8" s="206">
        <f t="shared" ref="E8:E30" si="1">+IF(F8&lt;&gt;"",$F8/$M$3,"")</f>
        <v>6.7415730337078648</v>
      </c>
      <c r="F8" s="207">
        <v>6000000</v>
      </c>
      <c r="G8" s="207">
        <f>B8*F8*C8</f>
        <v>3000000</v>
      </c>
      <c r="H8" s="208">
        <v>1</v>
      </c>
      <c r="I8" s="209">
        <f>+IF($H8&lt;&gt;"",HLOOKUP($H8,$O$5:$AL$6,2,FALSE),"")</f>
        <v>44197</v>
      </c>
      <c r="J8" s="208">
        <v>24</v>
      </c>
      <c r="K8" s="209">
        <f>+IF($J8&lt;&gt;"",HLOOKUP($J8,$O$5:$AL$6,2,FALSE),"")</f>
        <v>44896</v>
      </c>
      <c r="L8" s="208">
        <f>+IF($J8&lt;&gt;"",$J8-$H8+1,"")</f>
        <v>24</v>
      </c>
      <c r="M8" s="210">
        <f>+IF($L8&lt;&gt;"",G8*L8,"")</f>
        <v>72000000</v>
      </c>
      <c r="O8" s="211"/>
      <c r="P8" s="211"/>
      <c r="Q8" s="211"/>
      <c r="R8" s="211"/>
      <c r="S8" s="211"/>
      <c r="T8" s="211"/>
      <c r="U8" s="211"/>
      <c r="V8" s="211"/>
      <c r="W8" s="211"/>
      <c r="X8" s="211"/>
      <c r="Y8" s="211"/>
      <c r="Z8" s="211"/>
      <c r="AA8" s="175"/>
      <c r="AB8" s="201"/>
      <c r="AC8" s="201"/>
      <c r="AD8" s="201"/>
      <c r="AE8" s="201"/>
      <c r="AF8" s="201"/>
      <c r="AG8" s="201"/>
    </row>
    <row r="9" spans="1:38" s="192" customFormat="1" outlineLevel="1" x14ac:dyDescent="0.25">
      <c r="A9" s="175"/>
      <c r="B9" s="203"/>
      <c r="C9" s="212"/>
      <c r="D9" s="213" t="s">
        <v>792</v>
      </c>
      <c r="E9" s="206" t="str">
        <f t="shared" si="1"/>
        <v/>
      </c>
      <c r="F9" s="207"/>
      <c r="G9" s="207"/>
      <c r="H9" s="208"/>
      <c r="I9" s="209" t="str">
        <f t="shared" ref="I9:I22" si="2">+IF($H9&lt;&gt;"",HLOOKUP($H9,$O$5:$Z$6,2,FALSE),"")</f>
        <v/>
      </c>
      <c r="J9" s="208"/>
      <c r="K9" s="209" t="str">
        <f t="shared" ref="K9:K22" si="3">+IF($J9&lt;&gt;"",HLOOKUP($J9,$O$5:$Z$6,2,FALSE),"")</f>
        <v/>
      </c>
      <c r="L9" s="208" t="str">
        <f t="shared" ref="L9:L31" si="4">+IF($J9&lt;&gt;"",$J9-$H9+1,"")</f>
        <v/>
      </c>
      <c r="M9" s="214" t="str">
        <f>+IF($L9&lt;&gt;"",G9*L9/1000000,"")</f>
        <v/>
      </c>
      <c r="N9" s="175"/>
      <c r="O9" s="211"/>
      <c r="P9" s="211"/>
      <c r="Q9" s="211"/>
      <c r="R9" s="211"/>
      <c r="S9" s="211"/>
      <c r="T9" s="211"/>
      <c r="U9" s="211"/>
      <c r="V9" s="211"/>
      <c r="W9" s="211"/>
      <c r="X9" s="211"/>
      <c r="Y9" s="211"/>
      <c r="Z9" s="211"/>
      <c r="AA9" s="211"/>
      <c r="AB9" s="201"/>
      <c r="AC9" s="201"/>
      <c r="AD9" s="201"/>
      <c r="AE9" s="201"/>
      <c r="AF9" s="201"/>
      <c r="AG9" s="201"/>
    </row>
    <row r="10" spans="1:38" s="192" customFormat="1" outlineLevel="1" x14ac:dyDescent="0.25">
      <c r="A10" s="175"/>
      <c r="B10" s="203">
        <v>1</v>
      </c>
      <c r="C10" s="204">
        <v>1</v>
      </c>
      <c r="D10" s="205" t="s">
        <v>793</v>
      </c>
      <c r="E10" s="206">
        <f t="shared" si="1"/>
        <v>5.617977528089888</v>
      </c>
      <c r="F10" s="207">
        <v>5000000</v>
      </c>
      <c r="G10" s="207">
        <f>B10*F10*C10</f>
        <v>5000000</v>
      </c>
      <c r="H10" s="208">
        <v>1</v>
      </c>
      <c r="I10" s="209">
        <f t="shared" ref="I10:I14" si="5">+IF($H10&lt;&gt;"",HLOOKUP($H10,$O$5:$AL$6,2,FALSE),"")</f>
        <v>44197</v>
      </c>
      <c r="J10" s="208">
        <v>24</v>
      </c>
      <c r="K10" s="209">
        <f t="shared" ref="K10:K31" si="6">+IF($J10&lt;&gt;"",HLOOKUP($J10,$O$5:$AL$6,2,FALSE),"")</f>
        <v>44896</v>
      </c>
      <c r="L10" s="208">
        <f t="shared" si="4"/>
        <v>24</v>
      </c>
      <c r="M10" s="210">
        <f>+IF($L10&lt;&gt;"",G10*L10,"")</f>
        <v>120000000</v>
      </c>
      <c r="N10" s="175"/>
      <c r="O10" s="211"/>
      <c r="P10" s="211"/>
      <c r="Q10" s="211"/>
      <c r="R10" s="211"/>
      <c r="S10" s="211"/>
      <c r="T10" s="211"/>
      <c r="U10" s="211"/>
      <c r="V10" s="211"/>
      <c r="W10" s="211"/>
      <c r="X10" s="211"/>
      <c r="Y10" s="211"/>
      <c r="Z10" s="211"/>
      <c r="AA10" s="211"/>
      <c r="AB10" s="201"/>
      <c r="AC10" s="201"/>
      <c r="AD10" s="201"/>
      <c r="AE10" s="201"/>
      <c r="AF10" s="201"/>
      <c r="AG10" s="201"/>
    </row>
    <row r="11" spans="1:38" s="192" customFormat="1" outlineLevel="1" x14ac:dyDescent="0.25">
      <c r="A11" s="175"/>
      <c r="B11" s="203">
        <v>1</v>
      </c>
      <c r="C11" s="204">
        <v>1</v>
      </c>
      <c r="D11" s="205" t="s">
        <v>1008</v>
      </c>
      <c r="E11" s="206">
        <f t="shared" si="1"/>
        <v>4.4943820224719104</v>
      </c>
      <c r="F11" s="207">
        <v>4000000</v>
      </c>
      <c r="G11" s="207">
        <f>B11*F11*C11</f>
        <v>4000000</v>
      </c>
      <c r="H11" s="208">
        <v>6</v>
      </c>
      <c r="I11" s="209">
        <f t="shared" si="5"/>
        <v>44348</v>
      </c>
      <c r="J11" s="208">
        <v>18</v>
      </c>
      <c r="K11" s="209">
        <f t="shared" si="6"/>
        <v>44713</v>
      </c>
      <c r="L11" s="208">
        <f t="shared" si="4"/>
        <v>13</v>
      </c>
      <c r="M11" s="210">
        <f t="shared" ref="M11:M30" si="7">+IF($L11&lt;&gt;"",G11*L11,"")</f>
        <v>52000000</v>
      </c>
      <c r="N11" s="175"/>
      <c r="O11" s="211"/>
      <c r="P11" s="211"/>
      <c r="Q11" s="211"/>
      <c r="R11" s="211"/>
      <c r="S11" s="211"/>
      <c r="T11" s="211"/>
      <c r="U11" s="211"/>
      <c r="V11" s="211"/>
      <c r="W11" s="211"/>
      <c r="X11" s="211"/>
      <c r="Y11" s="211"/>
      <c r="Z11" s="211"/>
      <c r="AA11" s="211"/>
      <c r="AB11" s="201"/>
      <c r="AC11" s="201"/>
      <c r="AD11" s="201"/>
      <c r="AE11" s="201"/>
      <c r="AF11" s="201"/>
      <c r="AG11" s="201"/>
    </row>
    <row r="12" spans="1:38" s="192" customFormat="1" outlineLevel="1" x14ac:dyDescent="0.25">
      <c r="A12" s="175"/>
      <c r="B12" s="203">
        <v>1</v>
      </c>
      <c r="C12" s="204">
        <v>1</v>
      </c>
      <c r="D12" s="205" t="s">
        <v>1009</v>
      </c>
      <c r="E12" s="206">
        <f t="shared" si="1"/>
        <v>4.4943820224719104</v>
      </c>
      <c r="F12" s="207">
        <v>4000000</v>
      </c>
      <c r="G12" s="207">
        <f>B12*F12*C12</f>
        <v>4000000</v>
      </c>
      <c r="H12" s="208">
        <v>6</v>
      </c>
      <c r="I12" s="209">
        <f t="shared" si="5"/>
        <v>44348</v>
      </c>
      <c r="J12" s="208">
        <v>12</v>
      </c>
      <c r="K12" s="209">
        <f t="shared" si="6"/>
        <v>44531</v>
      </c>
      <c r="L12" s="208">
        <f t="shared" si="4"/>
        <v>7</v>
      </c>
      <c r="M12" s="210">
        <f t="shared" si="7"/>
        <v>28000000</v>
      </c>
      <c r="N12" s="175"/>
      <c r="O12" s="211"/>
      <c r="P12" s="211"/>
      <c r="Q12" s="211"/>
      <c r="R12" s="211"/>
      <c r="S12" s="211"/>
      <c r="T12" s="211"/>
      <c r="U12" s="211"/>
      <c r="V12" s="211"/>
      <c r="W12" s="211"/>
      <c r="X12" s="211"/>
      <c r="Y12" s="211"/>
      <c r="Z12" s="211"/>
      <c r="AA12" s="211"/>
      <c r="AB12" s="201"/>
      <c r="AC12" s="201"/>
      <c r="AD12" s="201"/>
      <c r="AE12" s="201"/>
      <c r="AF12" s="201"/>
      <c r="AG12" s="201"/>
    </row>
    <row r="13" spans="1:38" s="192" customFormat="1" outlineLevel="1" x14ac:dyDescent="0.25">
      <c r="A13" s="175"/>
      <c r="B13" s="203">
        <v>1</v>
      </c>
      <c r="C13" s="204">
        <v>1</v>
      </c>
      <c r="D13" s="205" t="s">
        <v>485</v>
      </c>
      <c r="E13" s="206">
        <f t="shared" si="1"/>
        <v>3.9325842696629212</v>
      </c>
      <c r="F13" s="207">
        <v>3500000</v>
      </c>
      <c r="G13" s="207">
        <f>B13*F13*C13</f>
        <v>3500000</v>
      </c>
      <c r="H13" s="208">
        <v>6</v>
      </c>
      <c r="I13" s="209">
        <f t="shared" si="5"/>
        <v>44348</v>
      </c>
      <c r="J13" s="208">
        <v>22</v>
      </c>
      <c r="K13" s="209">
        <f t="shared" si="6"/>
        <v>44835</v>
      </c>
      <c r="L13" s="208">
        <f t="shared" si="4"/>
        <v>17</v>
      </c>
      <c r="M13" s="210">
        <f t="shared" si="7"/>
        <v>59500000</v>
      </c>
      <c r="N13" s="175"/>
      <c r="O13" s="211"/>
      <c r="P13" s="211"/>
      <c r="Q13" s="211"/>
      <c r="R13" s="211"/>
      <c r="S13" s="211"/>
      <c r="T13" s="211"/>
      <c r="U13" s="211"/>
      <c r="V13" s="211"/>
      <c r="W13" s="211"/>
      <c r="X13" s="211"/>
      <c r="Y13" s="211"/>
      <c r="Z13" s="211"/>
      <c r="AA13" s="211"/>
      <c r="AB13" s="201"/>
      <c r="AC13" s="201"/>
      <c r="AD13" s="201"/>
      <c r="AE13" s="201"/>
      <c r="AF13" s="201"/>
      <c r="AG13" s="201"/>
    </row>
    <row r="14" spans="1:38" s="192" customFormat="1" outlineLevel="1" x14ac:dyDescent="0.25">
      <c r="A14" s="175"/>
      <c r="B14" s="203">
        <v>1</v>
      </c>
      <c r="C14" s="204">
        <v>1</v>
      </c>
      <c r="D14" s="205" t="s">
        <v>492</v>
      </c>
      <c r="E14" s="206">
        <f t="shared" si="1"/>
        <v>2.0224719101123596</v>
      </c>
      <c r="F14" s="207">
        <v>1800000</v>
      </c>
      <c r="G14" s="207">
        <f>B14*F14*C14</f>
        <v>1800000</v>
      </c>
      <c r="H14" s="208">
        <v>2</v>
      </c>
      <c r="I14" s="209">
        <f t="shared" si="5"/>
        <v>44228</v>
      </c>
      <c r="J14" s="208">
        <v>24</v>
      </c>
      <c r="K14" s="209">
        <f t="shared" si="6"/>
        <v>44896</v>
      </c>
      <c r="L14" s="208">
        <f t="shared" si="4"/>
        <v>23</v>
      </c>
      <c r="M14" s="210">
        <f t="shared" si="7"/>
        <v>41400000</v>
      </c>
      <c r="N14" s="175"/>
      <c r="O14" s="211"/>
      <c r="P14" s="211"/>
      <c r="Q14" s="211"/>
      <c r="R14" s="211"/>
      <c r="S14" s="211"/>
      <c r="T14" s="211"/>
      <c r="U14" s="211"/>
      <c r="V14" s="211"/>
      <c r="W14" s="211"/>
      <c r="X14" s="211"/>
      <c r="Y14" s="211"/>
      <c r="Z14" s="211"/>
      <c r="AA14" s="211"/>
      <c r="AB14" s="201"/>
      <c r="AC14" s="201"/>
      <c r="AD14" s="201"/>
      <c r="AE14" s="201"/>
      <c r="AF14" s="201"/>
      <c r="AG14" s="201"/>
    </row>
    <row r="15" spans="1:38" s="192" customFormat="1" outlineLevel="1" x14ac:dyDescent="0.25">
      <c r="A15" s="175"/>
      <c r="B15" s="203"/>
      <c r="C15" s="212"/>
      <c r="D15" s="213" t="s">
        <v>794</v>
      </c>
      <c r="E15" s="206" t="str">
        <f t="shared" si="1"/>
        <v/>
      </c>
      <c r="F15" s="207"/>
      <c r="G15" s="208"/>
      <c r="H15" s="208"/>
      <c r="I15" s="209" t="str">
        <f t="shared" si="2"/>
        <v/>
      </c>
      <c r="J15" s="208"/>
      <c r="K15" s="209" t="str">
        <f t="shared" si="3"/>
        <v/>
      </c>
      <c r="L15" s="208" t="str">
        <f t="shared" si="4"/>
        <v/>
      </c>
      <c r="M15" s="214" t="str">
        <f>+IF($L15&lt;&gt;"",G15*L15/1000000,"")</f>
        <v/>
      </c>
      <c r="N15" s="175"/>
      <c r="O15" s="211"/>
      <c r="P15" s="211"/>
      <c r="Q15" s="211"/>
      <c r="R15" s="211"/>
      <c r="S15" s="211"/>
      <c r="T15" s="211"/>
      <c r="U15" s="211"/>
      <c r="V15" s="211"/>
      <c r="W15" s="211"/>
      <c r="X15" s="211"/>
      <c r="Y15" s="211"/>
      <c r="Z15" s="211"/>
      <c r="AA15" s="211"/>
      <c r="AB15" s="201"/>
      <c r="AC15" s="201"/>
      <c r="AD15" s="201"/>
      <c r="AE15" s="201"/>
      <c r="AF15" s="201"/>
      <c r="AG15" s="201"/>
    </row>
    <row r="16" spans="1:38" s="192" customFormat="1" outlineLevel="1" x14ac:dyDescent="0.25">
      <c r="A16" s="175"/>
      <c r="B16" s="203">
        <v>1</v>
      </c>
      <c r="C16" s="204">
        <v>1</v>
      </c>
      <c r="D16" s="205" t="s">
        <v>795</v>
      </c>
      <c r="E16" s="206">
        <f t="shared" si="1"/>
        <v>1.797752808988764</v>
      </c>
      <c r="F16" s="207">
        <v>1600000</v>
      </c>
      <c r="G16" s="207">
        <f>B16*F16*C16</f>
        <v>1600000</v>
      </c>
      <c r="H16" s="208">
        <v>1</v>
      </c>
      <c r="I16" s="209">
        <f t="shared" ref="I16:I19" si="8">+IF($H16&lt;&gt;"",HLOOKUP($H16,$O$5:$AL$6,2,FALSE),"")</f>
        <v>44197</v>
      </c>
      <c r="J16" s="208">
        <v>24</v>
      </c>
      <c r="K16" s="209">
        <f t="shared" si="6"/>
        <v>44896</v>
      </c>
      <c r="L16" s="208">
        <f t="shared" si="4"/>
        <v>24</v>
      </c>
      <c r="M16" s="210">
        <f t="shared" si="7"/>
        <v>38400000</v>
      </c>
      <c r="N16" s="175"/>
      <c r="O16" s="211"/>
      <c r="P16" s="211"/>
      <c r="Q16" s="211"/>
      <c r="R16" s="211"/>
      <c r="S16" s="211"/>
      <c r="T16" s="211"/>
      <c r="U16" s="211"/>
      <c r="V16" s="211"/>
      <c r="W16" s="211"/>
      <c r="X16" s="211"/>
      <c r="Y16" s="211"/>
      <c r="Z16" s="211"/>
      <c r="AA16" s="211"/>
      <c r="AB16" s="201"/>
      <c r="AC16" s="201"/>
      <c r="AD16" s="201"/>
      <c r="AE16" s="201"/>
      <c r="AF16" s="201"/>
      <c r="AG16" s="201"/>
    </row>
    <row r="17" spans="1:33" s="192" customFormat="1" outlineLevel="1" x14ac:dyDescent="0.25">
      <c r="A17" s="175"/>
      <c r="B17" s="203">
        <v>1</v>
      </c>
      <c r="C17" s="204">
        <v>1</v>
      </c>
      <c r="D17" s="205" t="s">
        <v>796</v>
      </c>
      <c r="E17" s="206">
        <f t="shared" si="1"/>
        <v>2.303370786516854</v>
      </c>
      <c r="F17" s="207">
        <v>2050000</v>
      </c>
      <c r="G17" s="207">
        <f>B17*F17*C17</f>
        <v>2050000</v>
      </c>
      <c r="H17" s="208">
        <v>1</v>
      </c>
      <c r="I17" s="209">
        <f t="shared" si="8"/>
        <v>44197</v>
      </c>
      <c r="J17" s="208">
        <v>24</v>
      </c>
      <c r="K17" s="209">
        <f t="shared" si="6"/>
        <v>44896</v>
      </c>
      <c r="L17" s="208">
        <f t="shared" si="4"/>
        <v>24</v>
      </c>
      <c r="M17" s="210">
        <f t="shared" si="7"/>
        <v>49200000</v>
      </c>
      <c r="N17" s="175"/>
      <c r="O17" s="211"/>
      <c r="P17" s="211"/>
      <c r="Q17" s="211"/>
      <c r="R17" s="211"/>
      <c r="S17" s="211"/>
      <c r="T17" s="211"/>
      <c r="U17" s="211"/>
      <c r="V17" s="211"/>
      <c r="W17" s="211"/>
      <c r="X17" s="211"/>
      <c r="Y17" s="211"/>
      <c r="Z17" s="211"/>
      <c r="AA17" s="211"/>
      <c r="AB17" s="201"/>
      <c r="AC17" s="201"/>
      <c r="AD17" s="201"/>
      <c r="AE17" s="201"/>
      <c r="AF17" s="201"/>
      <c r="AG17" s="201"/>
    </row>
    <row r="18" spans="1:33" s="192" customFormat="1" outlineLevel="1" x14ac:dyDescent="0.25">
      <c r="A18" s="175"/>
      <c r="B18" s="203">
        <f>+B17</f>
        <v>1</v>
      </c>
      <c r="C18" s="204">
        <v>1</v>
      </c>
      <c r="D18" s="205" t="s">
        <v>797</v>
      </c>
      <c r="E18" s="206">
        <f t="shared" si="1"/>
        <v>1.5730337078651686</v>
      </c>
      <c r="F18" s="207">
        <v>1400000</v>
      </c>
      <c r="G18" s="207">
        <f>B18*F18*C18</f>
        <v>1400000</v>
      </c>
      <c r="H18" s="208">
        <v>1</v>
      </c>
      <c r="I18" s="209">
        <f t="shared" si="8"/>
        <v>44197</v>
      </c>
      <c r="J18" s="208">
        <v>24</v>
      </c>
      <c r="K18" s="209">
        <f t="shared" si="6"/>
        <v>44896</v>
      </c>
      <c r="L18" s="208">
        <f t="shared" si="4"/>
        <v>24</v>
      </c>
      <c r="M18" s="210">
        <f t="shared" si="7"/>
        <v>33600000</v>
      </c>
      <c r="N18" s="175"/>
      <c r="O18" s="211"/>
      <c r="P18" s="211"/>
      <c r="Q18" s="211"/>
      <c r="R18" s="211"/>
      <c r="S18" s="211"/>
      <c r="T18" s="211"/>
      <c r="U18" s="211"/>
      <c r="V18" s="211"/>
      <c r="W18" s="211"/>
      <c r="X18" s="211"/>
      <c r="Y18" s="211"/>
      <c r="Z18" s="211"/>
      <c r="AA18" s="211"/>
      <c r="AB18" s="201"/>
      <c r="AC18" s="201"/>
      <c r="AD18" s="201"/>
      <c r="AE18" s="201"/>
      <c r="AF18" s="201"/>
      <c r="AG18" s="201"/>
    </row>
    <row r="19" spans="1:33" s="192" customFormat="1" outlineLevel="1" x14ac:dyDescent="0.25">
      <c r="A19" s="175"/>
      <c r="B19" s="203">
        <f>B18</f>
        <v>1</v>
      </c>
      <c r="C19" s="204">
        <v>1</v>
      </c>
      <c r="D19" s="205" t="s">
        <v>798</v>
      </c>
      <c r="E19" s="206">
        <f t="shared" si="1"/>
        <v>1.1235955056179776</v>
      </c>
      <c r="F19" s="207">
        <v>1000000</v>
      </c>
      <c r="G19" s="207">
        <f>B19*F19*C19</f>
        <v>1000000</v>
      </c>
      <c r="H19" s="208">
        <v>1</v>
      </c>
      <c r="I19" s="209">
        <f t="shared" si="8"/>
        <v>44197</v>
      </c>
      <c r="J19" s="208">
        <v>24</v>
      </c>
      <c r="K19" s="209">
        <f t="shared" si="6"/>
        <v>44896</v>
      </c>
      <c r="L19" s="208">
        <f t="shared" si="4"/>
        <v>24</v>
      </c>
      <c r="M19" s="210">
        <f t="shared" si="7"/>
        <v>24000000</v>
      </c>
      <c r="N19" s="175"/>
      <c r="O19" s="211"/>
      <c r="P19" s="211"/>
      <c r="Q19" s="211"/>
      <c r="R19" s="211"/>
      <c r="S19" s="211"/>
      <c r="T19" s="211"/>
      <c r="U19" s="211"/>
      <c r="V19" s="211"/>
      <c r="W19" s="211"/>
      <c r="X19" s="211"/>
      <c r="Y19" s="211"/>
      <c r="Z19" s="211"/>
      <c r="AA19" s="211"/>
      <c r="AB19" s="201"/>
      <c r="AC19" s="201"/>
      <c r="AD19" s="201"/>
      <c r="AE19" s="201"/>
      <c r="AF19" s="201"/>
      <c r="AG19" s="201"/>
    </row>
    <row r="20" spans="1:33" s="192" customFormat="1" outlineLevel="1" x14ac:dyDescent="0.25">
      <c r="A20" s="175"/>
      <c r="B20" s="203"/>
      <c r="C20" s="212"/>
      <c r="D20" s="213" t="s">
        <v>799</v>
      </c>
      <c r="E20" s="206" t="str">
        <f t="shared" si="1"/>
        <v/>
      </c>
      <c r="F20" s="207"/>
      <c r="G20" s="207"/>
      <c r="H20" s="208"/>
      <c r="I20" s="209" t="str">
        <f t="shared" si="2"/>
        <v/>
      </c>
      <c r="J20" s="208"/>
      <c r="K20" s="209" t="str">
        <f t="shared" si="3"/>
        <v/>
      </c>
      <c r="L20" s="208" t="str">
        <f t="shared" si="4"/>
        <v/>
      </c>
      <c r="M20" s="214" t="str">
        <f>+IF($L20&lt;&gt;"",G20*L20/1000000,"")</f>
        <v/>
      </c>
      <c r="N20" s="175"/>
      <c r="O20" s="211"/>
      <c r="P20" s="211"/>
      <c r="Q20" s="211"/>
      <c r="R20" s="211"/>
      <c r="S20" s="211"/>
      <c r="T20" s="211"/>
      <c r="U20" s="211"/>
      <c r="V20" s="211"/>
      <c r="W20" s="211"/>
      <c r="X20" s="211"/>
      <c r="Y20" s="211"/>
      <c r="Z20" s="211"/>
      <c r="AA20" s="211"/>
      <c r="AB20" s="201"/>
      <c r="AC20" s="201"/>
      <c r="AD20" s="201"/>
      <c r="AE20" s="201"/>
      <c r="AF20" s="201"/>
      <c r="AG20" s="201"/>
    </row>
    <row r="21" spans="1:33" s="192" customFormat="1" outlineLevel="1" x14ac:dyDescent="0.25">
      <c r="A21" s="175"/>
      <c r="B21" s="203">
        <v>1</v>
      </c>
      <c r="C21" s="204">
        <v>1</v>
      </c>
      <c r="D21" s="205" t="s">
        <v>800</v>
      </c>
      <c r="E21" s="206">
        <f t="shared" si="1"/>
        <v>1.6853932584269662</v>
      </c>
      <c r="F21" s="207">
        <v>1500000</v>
      </c>
      <c r="G21" s="207">
        <f>B21*F21*C21</f>
        <v>1500000</v>
      </c>
      <c r="H21" s="208">
        <v>2</v>
      </c>
      <c r="I21" s="209">
        <f>+IF($H21&lt;&gt;"",HLOOKUP($H21,$O$5:$AL$6,2,FALSE),"")</f>
        <v>44228</v>
      </c>
      <c r="J21" s="208">
        <v>24</v>
      </c>
      <c r="K21" s="209">
        <f t="shared" si="6"/>
        <v>44896</v>
      </c>
      <c r="L21" s="208">
        <f t="shared" si="4"/>
        <v>23</v>
      </c>
      <c r="M21" s="210">
        <f t="shared" si="7"/>
        <v>34500000</v>
      </c>
      <c r="O21" s="211"/>
      <c r="P21" s="211"/>
      <c r="Q21" s="211"/>
      <c r="R21" s="211"/>
      <c r="S21" s="211"/>
      <c r="T21" s="211"/>
      <c r="U21" s="211"/>
      <c r="V21" s="211"/>
      <c r="W21" s="211"/>
      <c r="X21" s="211"/>
      <c r="Y21" s="211"/>
      <c r="Z21" s="211"/>
      <c r="AA21" s="211"/>
      <c r="AB21" s="201"/>
      <c r="AC21" s="201"/>
      <c r="AD21" s="201"/>
      <c r="AE21" s="201"/>
      <c r="AF21" s="201"/>
      <c r="AG21" s="201"/>
    </row>
    <row r="22" spans="1:33" s="192" customFormat="1" outlineLevel="1" x14ac:dyDescent="0.25">
      <c r="A22" s="175"/>
      <c r="B22" s="203"/>
      <c r="C22" s="212"/>
      <c r="D22" s="213" t="s">
        <v>801</v>
      </c>
      <c r="E22" s="206" t="str">
        <f t="shared" si="1"/>
        <v/>
      </c>
      <c r="F22" s="215"/>
      <c r="G22" s="207"/>
      <c r="H22" s="208"/>
      <c r="I22" s="209" t="str">
        <f t="shared" si="2"/>
        <v/>
      </c>
      <c r="J22" s="208"/>
      <c r="K22" s="209" t="str">
        <f t="shared" si="3"/>
        <v/>
      </c>
      <c r="L22" s="208" t="str">
        <f t="shared" si="4"/>
        <v/>
      </c>
      <c r="M22" s="214" t="str">
        <f>+IF($L22&lt;&gt;"",G22*L22/1000000,"")</f>
        <v/>
      </c>
      <c r="N22" s="175"/>
      <c r="O22" s="211"/>
      <c r="P22" s="211"/>
      <c r="Q22" s="211"/>
      <c r="R22" s="211"/>
      <c r="S22" s="211"/>
      <c r="T22" s="211"/>
      <c r="U22" s="211"/>
      <c r="V22" s="211"/>
      <c r="W22" s="211"/>
      <c r="X22" s="211"/>
      <c r="Y22" s="211"/>
      <c r="Z22" s="211"/>
      <c r="AA22" s="211"/>
      <c r="AB22" s="201"/>
      <c r="AC22" s="201"/>
      <c r="AD22" s="201"/>
      <c r="AE22" s="201"/>
      <c r="AF22" s="201"/>
      <c r="AG22" s="201"/>
    </row>
    <row r="23" spans="1:33" s="192" customFormat="1" outlineLevel="1" x14ac:dyDescent="0.25">
      <c r="A23" s="175"/>
      <c r="B23" s="203">
        <v>0</v>
      </c>
      <c r="C23" s="204">
        <v>1</v>
      </c>
      <c r="D23" s="205" t="s">
        <v>802</v>
      </c>
      <c r="E23" s="206">
        <f t="shared" si="1"/>
        <v>2.303370786516854</v>
      </c>
      <c r="F23" s="207">
        <f>+F17</f>
        <v>2050000</v>
      </c>
      <c r="G23" s="207">
        <f t="shared" ref="G23:G30" si="9">B23*F23*C23</f>
        <v>0</v>
      </c>
      <c r="H23" s="208">
        <v>1</v>
      </c>
      <c r="I23" s="209">
        <f t="shared" ref="I23:I31" si="10">+IF($H23&lt;&gt;"",HLOOKUP($H23,$O$5:$AL$6,2,FALSE),"")</f>
        <v>44197</v>
      </c>
      <c r="J23" s="208">
        <v>24</v>
      </c>
      <c r="K23" s="209">
        <f t="shared" si="6"/>
        <v>44896</v>
      </c>
      <c r="L23" s="208">
        <f t="shared" si="4"/>
        <v>24</v>
      </c>
      <c r="M23" s="210">
        <f t="shared" si="7"/>
        <v>0</v>
      </c>
      <c r="N23" s="175"/>
      <c r="O23" s="211"/>
      <c r="P23" s="211"/>
      <c r="Q23" s="211"/>
      <c r="R23" s="211"/>
      <c r="S23" s="211"/>
      <c r="T23" s="211"/>
      <c r="U23" s="211"/>
      <c r="V23" s="211"/>
      <c r="W23" s="211"/>
      <c r="X23" s="211"/>
      <c r="Y23" s="211"/>
      <c r="Z23" s="211"/>
      <c r="AA23" s="211"/>
      <c r="AB23" s="201"/>
      <c r="AC23" s="201"/>
      <c r="AD23" s="201"/>
      <c r="AE23" s="201"/>
      <c r="AF23" s="201"/>
      <c r="AG23" s="201"/>
    </row>
    <row r="24" spans="1:33" s="192" customFormat="1" outlineLevel="1" x14ac:dyDescent="0.25">
      <c r="A24" s="175"/>
      <c r="B24" s="203">
        <v>0</v>
      </c>
      <c r="C24" s="204">
        <v>1</v>
      </c>
      <c r="D24" s="205" t="s">
        <v>803</v>
      </c>
      <c r="E24" s="206">
        <f t="shared" si="1"/>
        <v>1.5730337078651686</v>
      </c>
      <c r="F24" s="207">
        <f t="shared" ref="F24:F25" si="11">+F18</f>
        <v>1400000</v>
      </c>
      <c r="G24" s="207">
        <f t="shared" si="9"/>
        <v>0</v>
      </c>
      <c r="H24" s="208">
        <v>1</v>
      </c>
      <c r="I24" s="209">
        <f t="shared" si="10"/>
        <v>44197</v>
      </c>
      <c r="J24" s="208">
        <v>24</v>
      </c>
      <c r="K24" s="209">
        <f t="shared" si="6"/>
        <v>44896</v>
      </c>
      <c r="L24" s="208">
        <f t="shared" si="4"/>
        <v>24</v>
      </c>
      <c r="M24" s="210">
        <f t="shared" si="7"/>
        <v>0</v>
      </c>
      <c r="N24" s="175"/>
      <c r="O24" s="211"/>
      <c r="P24" s="211"/>
      <c r="Q24" s="211"/>
      <c r="R24" s="211"/>
      <c r="S24" s="211"/>
      <c r="T24" s="211"/>
      <c r="U24" s="211"/>
      <c r="V24" s="211"/>
      <c r="W24" s="211"/>
      <c r="X24" s="211"/>
      <c r="Y24" s="211"/>
      <c r="Z24" s="211"/>
      <c r="AA24" s="211"/>
      <c r="AB24" s="201"/>
      <c r="AC24" s="201"/>
      <c r="AD24" s="201"/>
      <c r="AE24" s="201"/>
      <c r="AF24" s="201"/>
      <c r="AG24" s="201"/>
    </row>
    <row r="25" spans="1:33" s="192" customFormat="1" outlineLevel="1" x14ac:dyDescent="0.25">
      <c r="A25" s="175"/>
      <c r="B25" s="203">
        <v>0</v>
      </c>
      <c r="C25" s="204">
        <v>1</v>
      </c>
      <c r="D25" s="205" t="s">
        <v>804</v>
      </c>
      <c r="E25" s="206">
        <f t="shared" si="1"/>
        <v>1.1235955056179776</v>
      </c>
      <c r="F25" s="207">
        <f t="shared" si="11"/>
        <v>1000000</v>
      </c>
      <c r="G25" s="207">
        <f t="shared" si="9"/>
        <v>0</v>
      </c>
      <c r="H25" s="208">
        <v>1</v>
      </c>
      <c r="I25" s="209">
        <f t="shared" si="10"/>
        <v>44197</v>
      </c>
      <c r="J25" s="208">
        <v>24</v>
      </c>
      <c r="K25" s="209">
        <f t="shared" si="6"/>
        <v>44896</v>
      </c>
      <c r="L25" s="208">
        <f t="shared" si="4"/>
        <v>24</v>
      </c>
      <c r="M25" s="210">
        <f t="shared" si="7"/>
        <v>0</v>
      </c>
      <c r="N25" s="175"/>
      <c r="O25" s="211"/>
      <c r="P25" s="211"/>
      <c r="Q25" s="211"/>
      <c r="R25" s="211"/>
      <c r="S25" s="211"/>
      <c r="T25" s="211"/>
      <c r="U25" s="211"/>
      <c r="V25" s="211"/>
      <c r="W25" s="211"/>
      <c r="X25" s="211"/>
      <c r="Y25" s="211"/>
      <c r="Z25" s="211"/>
      <c r="AA25" s="211"/>
      <c r="AB25" s="201"/>
      <c r="AC25" s="201"/>
      <c r="AD25" s="201"/>
      <c r="AE25" s="201"/>
      <c r="AF25" s="201"/>
      <c r="AG25" s="201"/>
    </row>
    <row r="26" spans="1:33" s="192" customFormat="1" outlineLevel="1" x14ac:dyDescent="0.25">
      <c r="A26" s="175"/>
      <c r="B26" s="203">
        <v>1</v>
      </c>
      <c r="C26" s="204">
        <v>1</v>
      </c>
      <c r="D26" s="205" t="s">
        <v>495</v>
      </c>
      <c r="E26" s="206">
        <f t="shared" si="1"/>
        <v>1.348314606741573</v>
      </c>
      <c r="F26" s="207">
        <v>1200000</v>
      </c>
      <c r="G26" s="207">
        <f t="shared" si="9"/>
        <v>1200000</v>
      </c>
      <c r="H26" s="208">
        <v>1</v>
      </c>
      <c r="I26" s="209">
        <f t="shared" si="10"/>
        <v>44197</v>
      </c>
      <c r="J26" s="208">
        <v>24</v>
      </c>
      <c r="K26" s="209">
        <f t="shared" si="6"/>
        <v>44896</v>
      </c>
      <c r="L26" s="208">
        <f t="shared" si="4"/>
        <v>24</v>
      </c>
      <c r="M26" s="210">
        <f t="shared" si="7"/>
        <v>28800000</v>
      </c>
      <c r="N26" s="175"/>
      <c r="O26" s="211"/>
      <c r="P26" s="211"/>
      <c r="Q26" s="211"/>
      <c r="R26" s="211"/>
      <c r="S26" s="211"/>
      <c r="T26" s="211"/>
      <c r="U26" s="211"/>
      <c r="V26" s="211"/>
      <c r="W26" s="211"/>
      <c r="X26" s="211"/>
      <c r="Y26" s="211"/>
      <c r="Z26" s="211"/>
      <c r="AA26" s="211"/>
      <c r="AB26" s="201"/>
      <c r="AC26" s="201"/>
      <c r="AD26" s="201"/>
      <c r="AE26" s="201"/>
      <c r="AF26" s="201"/>
      <c r="AG26" s="201"/>
    </row>
    <row r="27" spans="1:33" s="192" customFormat="1" outlineLevel="1" x14ac:dyDescent="0.25">
      <c r="A27" s="175"/>
      <c r="B27" s="203">
        <v>1</v>
      </c>
      <c r="C27" s="204">
        <v>1</v>
      </c>
      <c r="D27" s="205" t="s">
        <v>805</v>
      </c>
      <c r="E27" s="206">
        <f t="shared" si="1"/>
        <v>2.0224719101123596</v>
      </c>
      <c r="F27" s="207">
        <v>1800000</v>
      </c>
      <c r="G27" s="207">
        <f t="shared" si="9"/>
        <v>1800000</v>
      </c>
      <c r="H27" s="208">
        <v>1</v>
      </c>
      <c r="I27" s="209">
        <f t="shared" si="10"/>
        <v>44197</v>
      </c>
      <c r="J27" s="208">
        <v>24</v>
      </c>
      <c r="K27" s="209">
        <f t="shared" si="6"/>
        <v>44896</v>
      </c>
      <c r="L27" s="208">
        <f t="shared" si="4"/>
        <v>24</v>
      </c>
      <c r="M27" s="210">
        <f t="shared" si="7"/>
        <v>43200000</v>
      </c>
      <c r="N27" s="175"/>
      <c r="O27" s="211"/>
      <c r="P27" s="211"/>
      <c r="Q27" s="211"/>
      <c r="R27" s="211"/>
      <c r="S27" s="211"/>
      <c r="T27" s="211"/>
      <c r="U27" s="211"/>
      <c r="V27" s="211"/>
      <c r="W27" s="211"/>
      <c r="X27" s="211"/>
      <c r="Y27" s="211"/>
      <c r="Z27" s="211"/>
      <c r="AA27" s="211"/>
      <c r="AB27" s="201"/>
      <c r="AC27" s="201"/>
      <c r="AD27" s="201"/>
      <c r="AE27" s="201"/>
      <c r="AF27" s="201"/>
      <c r="AG27" s="201"/>
    </row>
    <row r="28" spans="1:33" s="192" customFormat="1" outlineLevel="1" x14ac:dyDescent="0.25">
      <c r="A28" s="175"/>
      <c r="B28" s="203">
        <v>0</v>
      </c>
      <c r="C28" s="204">
        <v>1</v>
      </c>
      <c r="D28" s="205" t="s">
        <v>806</v>
      </c>
      <c r="E28" s="206">
        <f t="shared" si="1"/>
        <v>1.0112359550561798</v>
      </c>
      <c r="F28" s="207">
        <v>900000</v>
      </c>
      <c r="G28" s="207">
        <f t="shared" si="9"/>
        <v>0</v>
      </c>
      <c r="H28" s="208">
        <v>1</v>
      </c>
      <c r="I28" s="209">
        <f t="shared" si="10"/>
        <v>44197</v>
      </c>
      <c r="J28" s="208">
        <v>24</v>
      </c>
      <c r="K28" s="209">
        <f t="shared" si="6"/>
        <v>44896</v>
      </c>
      <c r="L28" s="208">
        <f t="shared" si="4"/>
        <v>24</v>
      </c>
      <c r="M28" s="210">
        <f t="shared" si="7"/>
        <v>0</v>
      </c>
      <c r="N28" s="175"/>
      <c r="O28" s="211"/>
      <c r="P28" s="211"/>
      <c r="Q28" s="211"/>
      <c r="R28" s="211"/>
      <c r="S28" s="211"/>
      <c r="T28" s="211"/>
      <c r="U28" s="211"/>
      <c r="V28" s="211"/>
      <c r="W28" s="211"/>
      <c r="X28" s="211"/>
      <c r="Y28" s="211"/>
      <c r="Z28" s="211"/>
      <c r="AA28" s="211"/>
      <c r="AB28" s="201"/>
      <c r="AC28" s="201"/>
      <c r="AD28" s="201"/>
      <c r="AE28" s="201"/>
      <c r="AF28" s="201"/>
      <c r="AG28" s="201"/>
    </row>
    <row r="29" spans="1:33" s="192" customFormat="1" outlineLevel="1" x14ac:dyDescent="0.25">
      <c r="A29" s="175"/>
      <c r="B29" s="203">
        <v>1</v>
      </c>
      <c r="C29" s="204">
        <v>1</v>
      </c>
      <c r="D29" s="205" t="s">
        <v>807</v>
      </c>
      <c r="E29" s="206">
        <f t="shared" si="1"/>
        <v>1.0112359550561798</v>
      </c>
      <c r="F29" s="207">
        <f>+F28</f>
        <v>900000</v>
      </c>
      <c r="G29" s="207">
        <f t="shared" si="9"/>
        <v>900000</v>
      </c>
      <c r="H29" s="208">
        <v>1</v>
      </c>
      <c r="I29" s="209">
        <f t="shared" si="10"/>
        <v>44197</v>
      </c>
      <c r="J29" s="208">
        <v>24</v>
      </c>
      <c r="K29" s="209">
        <f t="shared" si="6"/>
        <v>44896</v>
      </c>
      <c r="L29" s="208">
        <f t="shared" si="4"/>
        <v>24</v>
      </c>
      <c r="M29" s="210">
        <f t="shared" si="7"/>
        <v>21600000</v>
      </c>
      <c r="N29" s="175"/>
      <c r="O29" s="211"/>
      <c r="P29" s="211"/>
      <c r="Q29" s="211"/>
      <c r="R29" s="211"/>
      <c r="S29" s="211"/>
      <c r="T29" s="211"/>
      <c r="U29" s="211"/>
      <c r="V29" s="211"/>
      <c r="W29" s="211"/>
      <c r="X29" s="211"/>
      <c r="Y29" s="211"/>
      <c r="Z29" s="211"/>
      <c r="AA29" s="211"/>
      <c r="AB29" s="201"/>
      <c r="AC29" s="201"/>
      <c r="AD29" s="201"/>
      <c r="AE29" s="201"/>
      <c r="AF29" s="201"/>
      <c r="AG29" s="201"/>
    </row>
    <row r="30" spans="1:33" s="192" customFormat="1" outlineLevel="1" x14ac:dyDescent="0.25">
      <c r="A30" s="175"/>
      <c r="B30" s="203">
        <v>1</v>
      </c>
      <c r="C30" s="204">
        <v>1</v>
      </c>
      <c r="D30" s="205" t="s">
        <v>808</v>
      </c>
      <c r="E30" s="206">
        <f t="shared" si="1"/>
        <v>1.0112359550561798</v>
      </c>
      <c r="F30" s="207">
        <f>+F29</f>
        <v>900000</v>
      </c>
      <c r="G30" s="207">
        <f t="shared" si="9"/>
        <v>900000</v>
      </c>
      <c r="H30" s="208">
        <v>1</v>
      </c>
      <c r="I30" s="209">
        <f t="shared" si="10"/>
        <v>44197</v>
      </c>
      <c r="J30" s="208">
        <v>24</v>
      </c>
      <c r="K30" s="209">
        <f t="shared" si="6"/>
        <v>44896</v>
      </c>
      <c r="L30" s="208">
        <f t="shared" si="4"/>
        <v>24</v>
      </c>
      <c r="M30" s="210">
        <f t="shared" si="7"/>
        <v>21600000</v>
      </c>
      <c r="N30" s="175"/>
      <c r="O30" s="211"/>
      <c r="P30" s="211"/>
      <c r="Q30" s="211"/>
      <c r="R30" s="211"/>
      <c r="S30" s="211"/>
      <c r="T30" s="211"/>
      <c r="U30" s="211"/>
      <c r="V30" s="211"/>
      <c r="W30" s="211"/>
      <c r="X30" s="211"/>
      <c r="Y30" s="211"/>
      <c r="Z30" s="211"/>
      <c r="AA30" s="211"/>
      <c r="AB30" s="201"/>
      <c r="AC30" s="201"/>
      <c r="AD30" s="201"/>
      <c r="AE30" s="201"/>
      <c r="AF30" s="201"/>
      <c r="AG30" s="201"/>
    </row>
    <row r="31" spans="1:33" s="192" customFormat="1" outlineLevel="1" x14ac:dyDescent="0.25">
      <c r="A31" s="175"/>
      <c r="B31" s="203"/>
      <c r="C31" s="212"/>
      <c r="D31" s="213" t="s">
        <v>809</v>
      </c>
      <c r="E31" s="206"/>
      <c r="F31" s="215"/>
      <c r="G31" s="207"/>
      <c r="H31" s="208">
        <v>1</v>
      </c>
      <c r="I31" s="209">
        <f t="shared" si="10"/>
        <v>44197</v>
      </c>
      <c r="J31" s="208">
        <v>24</v>
      </c>
      <c r="K31" s="209">
        <f t="shared" si="6"/>
        <v>44896</v>
      </c>
      <c r="L31" s="208">
        <f t="shared" si="4"/>
        <v>24</v>
      </c>
      <c r="M31" s="214"/>
      <c r="N31" s="175"/>
      <c r="O31" s="211"/>
      <c r="P31" s="211"/>
      <c r="Q31" s="211"/>
      <c r="R31" s="211"/>
      <c r="S31" s="211"/>
      <c r="T31" s="211"/>
      <c r="U31" s="211"/>
      <c r="V31" s="211"/>
      <c r="W31" s="211"/>
      <c r="X31" s="211"/>
      <c r="Y31" s="211"/>
      <c r="Z31" s="211"/>
      <c r="AA31" s="211"/>
      <c r="AB31" s="201"/>
      <c r="AC31" s="201"/>
      <c r="AD31" s="201"/>
      <c r="AE31" s="201"/>
      <c r="AF31" s="201"/>
      <c r="AG31" s="201"/>
    </row>
    <row r="32" spans="1:33" ht="13.5" outlineLevel="1" thickBot="1" x14ac:dyDescent="0.3">
      <c r="B32" s="216"/>
      <c r="C32" s="217"/>
      <c r="D32" s="218" t="s">
        <v>810</v>
      </c>
      <c r="E32" s="219">
        <v>1</v>
      </c>
      <c r="F32" s="220"/>
      <c r="G32" s="221">
        <f>SUM(G7:G30)</f>
        <v>33650000</v>
      </c>
      <c r="H32" s="222"/>
      <c r="I32" s="223"/>
      <c r="J32" s="222"/>
      <c r="K32" s="223"/>
      <c r="L32" s="222"/>
      <c r="M32" s="224">
        <f>SUM(M7:M31)</f>
        <v>667800000</v>
      </c>
      <c r="O32" s="225"/>
      <c r="P32" s="225"/>
      <c r="Q32" s="225"/>
      <c r="R32" s="225"/>
      <c r="S32" s="225"/>
      <c r="T32" s="225"/>
      <c r="U32" s="225"/>
      <c r="V32" s="225"/>
      <c r="W32" s="225"/>
      <c r="X32" s="225"/>
      <c r="Y32" s="225"/>
      <c r="Z32" s="225"/>
      <c r="AA32" s="225"/>
      <c r="AB32" s="226"/>
      <c r="AC32" s="226"/>
      <c r="AD32" s="226"/>
      <c r="AE32" s="226"/>
      <c r="AF32" s="226"/>
      <c r="AG32" s="226"/>
    </row>
    <row r="33" spans="1:33" outlineLevel="1" x14ac:dyDescent="0.25">
      <c r="C33" s="227"/>
      <c r="I33" s="228"/>
      <c r="K33" s="228"/>
      <c r="N33" s="229"/>
      <c r="O33" s="230"/>
      <c r="P33" s="230"/>
      <c r="Q33" s="230"/>
      <c r="R33" s="230"/>
      <c r="S33" s="230"/>
      <c r="T33" s="230"/>
      <c r="U33" s="230"/>
      <c r="V33" s="230"/>
      <c r="W33" s="230"/>
      <c r="X33" s="230"/>
      <c r="Y33" s="230"/>
      <c r="Z33" s="230"/>
      <c r="AA33" s="230"/>
      <c r="AB33" s="230"/>
      <c r="AC33" s="226"/>
      <c r="AD33" s="226"/>
      <c r="AE33" s="226"/>
      <c r="AF33" s="226"/>
      <c r="AG33" s="226"/>
    </row>
    <row r="34" spans="1:33" s="226" customFormat="1" outlineLevel="1" x14ac:dyDescent="0.25">
      <c r="A34" s="175"/>
      <c r="B34" s="175"/>
      <c r="C34" s="227"/>
      <c r="D34" s="175"/>
      <c r="E34" s="183"/>
      <c r="F34" s="181"/>
      <c r="G34" s="181"/>
      <c r="H34" s="175"/>
      <c r="I34" s="228"/>
      <c r="J34" s="175"/>
      <c r="K34" s="228"/>
      <c r="L34" s="175"/>
      <c r="M34" s="175"/>
      <c r="O34" s="231"/>
      <c r="P34" s="231"/>
      <c r="Q34" s="231"/>
      <c r="R34" s="231"/>
      <c r="S34" s="231"/>
      <c r="T34" s="231"/>
      <c r="U34" s="231"/>
      <c r="V34" s="231"/>
      <c r="W34" s="231"/>
      <c r="X34" s="231"/>
      <c r="Y34" s="231"/>
      <c r="Z34" s="231"/>
      <c r="AA34" s="231"/>
    </row>
    <row r="35" spans="1:33" ht="13.5" customHeight="1" outlineLevel="1" thickBot="1" x14ac:dyDescent="0.3">
      <c r="C35" s="227"/>
      <c r="I35" s="228" t="str">
        <f>+IF($H35&lt;&gt;"",HLOOKUP($H35,$O$5:$Z$6,2,FALSE),"")</f>
        <v/>
      </c>
      <c r="K35" s="228" t="str">
        <f>+IF($J35&lt;&gt;"",HLOOKUP($J35,$O$5:$Z$6,2,FALSE),"")</f>
        <v/>
      </c>
      <c r="O35" s="232"/>
      <c r="P35" s="232"/>
      <c r="Q35" s="232"/>
      <c r="R35" s="232"/>
      <c r="S35" s="232"/>
      <c r="T35" s="232"/>
      <c r="U35" s="232"/>
      <c r="V35" s="232"/>
      <c r="W35" s="232"/>
      <c r="X35" s="232"/>
      <c r="Y35" s="232"/>
      <c r="Z35" s="232"/>
      <c r="AA35" s="473"/>
      <c r="AB35" s="226"/>
      <c r="AC35" s="226"/>
      <c r="AD35" s="226"/>
      <c r="AE35" s="226"/>
      <c r="AF35" s="226"/>
      <c r="AG35" s="226"/>
    </row>
    <row r="36" spans="1:33" ht="13.5" outlineLevel="1" thickBot="1" x14ac:dyDescent="0.25">
      <c r="B36" s="233"/>
      <c r="C36" s="234"/>
      <c r="D36" s="235" t="s">
        <v>811</v>
      </c>
      <c r="E36" s="236"/>
      <c r="F36" s="237" t="s">
        <v>812</v>
      </c>
      <c r="G36" s="238" t="s">
        <v>813</v>
      </c>
      <c r="I36" s="476" t="s">
        <v>814</v>
      </c>
      <c r="J36" s="476"/>
      <c r="K36" s="476"/>
      <c r="L36" s="476"/>
      <c r="O36" s="239"/>
      <c r="P36" s="239"/>
      <c r="Q36" s="239"/>
      <c r="R36" s="239"/>
      <c r="S36" s="239"/>
      <c r="T36" s="239"/>
      <c r="U36" s="239"/>
      <c r="V36" s="239"/>
      <c r="W36" s="239"/>
      <c r="X36" s="239"/>
      <c r="Y36" s="239"/>
      <c r="Z36" s="239"/>
      <c r="AA36" s="473"/>
      <c r="AB36" s="226"/>
      <c r="AC36" s="226"/>
      <c r="AD36" s="226"/>
      <c r="AE36" s="226"/>
      <c r="AF36" s="226"/>
      <c r="AG36" s="226"/>
    </row>
    <row r="37" spans="1:33" outlineLevel="1" x14ac:dyDescent="0.25">
      <c r="B37" s="195"/>
      <c r="C37" s="240"/>
      <c r="D37" s="241" t="s">
        <v>815</v>
      </c>
      <c r="E37" s="242"/>
      <c r="F37" s="243" t="s">
        <v>816</v>
      </c>
      <c r="G37" s="244">
        <f>+SUMIF($E$7:$E$31,"&gt;=13",$M$7:$M$31)</f>
        <v>0</v>
      </c>
      <c r="I37" s="245" t="s">
        <v>515</v>
      </c>
      <c r="J37" s="246">
        <v>1</v>
      </c>
      <c r="K37" s="246">
        <v>2</v>
      </c>
      <c r="L37" s="246">
        <v>3</v>
      </c>
      <c r="O37" s="200"/>
      <c r="P37" s="200"/>
      <c r="Q37" s="200"/>
      <c r="R37" s="200"/>
      <c r="S37" s="200"/>
      <c r="T37" s="200"/>
      <c r="U37" s="200"/>
      <c r="V37" s="200"/>
      <c r="W37" s="200"/>
      <c r="X37" s="200"/>
      <c r="Y37" s="200"/>
      <c r="Z37" s="200"/>
      <c r="AA37" s="211"/>
      <c r="AB37" s="226"/>
      <c r="AC37" s="226"/>
      <c r="AD37" s="226"/>
      <c r="AE37" s="226"/>
      <c r="AF37" s="226"/>
      <c r="AG37" s="226"/>
    </row>
    <row r="38" spans="1:33" outlineLevel="1" x14ac:dyDescent="0.25">
      <c r="B38" s="195"/>
      <c r="C38" s="247"/>
      <c r="D38" s="241" t="s">
        <v>817</v>
      </c>
      <c r="E38" s="242"/>
      <c r="F38" s="243" t="s">
        <v>818</v>
      </c>
      <c r="G38" s="248">
        <f>+SUMIFS($M$7:$M$31,$E$7:$E$31,"&lt;13",$E$7:$E$31,"&gt;=2")</f>
        <v>465300000</v>
      </c>
      <c r="I38" s="249" t="s">
        <v>819</v>
      </c>
      <c r="J38" s="250"/>
      <c r="K38" s="250"/>
      <c r="L38" s="250"/>
      <c r="O38" s="200"/>
      <c r="P38" s="200"/>
      <c r="Q38" s="200"/>
      <c r="R38" s="200"/>
      <c r="S38" s="200"/>
      <c r="T38" s="200"/>
      <c r="U38" s="200"/>
      <c r="V38" s="200"/>
      <c r="W38" s="200"/>
      <c r="X38" s="200"/>
      <c r="Y38" s="200"/>
      <c r="Z38" s="200"/>
      <c r="AA38" s="211"/>
      <c r="AB38" s="226"/>
      <c r="AC38" s="226"/>
      <c r="AD38" s="226"/>
      <c r="AE38" s="226"/>
      <c r="AF38" s="226"/>
      <c r="AG38" s="226"/>
    </row>
    <row r="39" spans="1:33" outlineLevel="1" x14ac:dyDescent="0.25">
      <c r="B39" s="195"/>
      <c r="C39" s="247"/>
      <c r="D39" s="241" t="s">
        <v>820</v>
      </c>
      <c r="E39" s="242"/>
      <c r="F39" s="243" t="s">
        <v>821</v>
      </c>
      <c r="G39" s="248">
        <f>+SUMIF($E$7:$E$31,"&lt;2",$M$7:$M$31)</f>
        <v>202500000</v>
      </c>
      <c r="I39" s="249" t="s">
        <v>822</v>
      </c>
      <c r="J39" s="251">
        <v>0</v>
      </c>
      <c r="K39" s="251">
        <v>0</v>
      </c>
      <c r="L39" s="251">
        <v>0</v>
      </c>
      <c r="O39" s="200"/>
      <c r="P39" s="200"/>
      <c r="Q39" s="200"/>
      <c r="R39" s="200"/>
      <c r="S39" s="200"/>
      <c r="T39" s="200"/>
      <c r="U39" s="200"/>
      <c r="V39" s="200"/>
      <c r="W39" s="200"/>
      <c r="X39" s="200"/>
      <c r="Y39" s="200"/>
      <c r="Z39" s="200"/>
      <c r="AA39" s="211"/>
      <c r="AB39" s="226"/>
      <c r="AC39" s="226"/>
      <c r="AD39" s="226"/>
      <c r="AE39" s="226"/>
      <c r="AF39" s="226"/>
      <c r="AG39" s="226"/>
    </row>
    <row r="40" spans="1:33" outlineLevel="1" x14ac:dyDescent="0.25">
      <c r="B40" s="195"/>
      <c r="C40" s="247"/>
      <c r="D40" s="241" t="s">
        <v>823</v>
      </c>
      <c r="E40" s="242"/>
      <c r="F40" s="252"/>
      <c r="G40" s="244">
        <f>M31</f>
        <v>0</v>
      </c>
      <c r="I40" s="249" t="s">
        <v>824</v>
      </c>
      <c r="J40" s="249">
        <v>0</v>
      </c>
      <c r="K40" s="249">
        <v>0</v>
      </c>
      <c r="L40" s="251">
        <v>0</v>
      </c>
      <c r="O40" s="200"/>
      <c r="P40" s="200"/>
      <c r="Q40" s="200"/>
      <c r="R40" s="200"/>
      <c r="S40" s="200"/>
      <c r="T40" s="200"/>
      <c r="U40" s="200"/>
      <c r="V40" s="200"/>
      <c r="W40" s="200"/>
      <c r="X40" s="200"/>
      <c r="Y40" s="200"/>
      <c r="Z40" s="200"/>
      <c r="AA40" s="211"/>
      <c r="AB40" s="226"/>
      <c r="AC40" s="226"/>
      <c r="AD40" s="226"/>
      <c r="AE40" s="226"/>
      <c r="AF40" s="226"/>
      <c r="AG40" s="226"/>
    </row>
    <row r="41" spans="1:33" outlineLevel="1" x14ac:dyDescent="0.25">
      <c r="B41" s="195"/>
      <c r="C41" s="247"/>
      <c r="D41" s="241" t="s">
        <v>825</v>
      </c>
      <c r="E41" s="242"/>
      <c r="F41" s="253">
        <f>'[126]Factor prestacional'!E7+'[126]Factor prestacional'!E8+'[126]Factor prestacional'!E14+'[126]Factor prestacional'!E15+'[126]Factor prestacional'!E16+'[126]Factor prestacional'!E17+'[126]Factor prestacional'!E18+'[126]Factor prestacional'!E25</f>
        <v>0.5107666666666667</v>
      </c>
      <c r="G41" s="254">
        <f>+G37*$F$41</f>
        <v>0</v>
      </c>
      <c r="I41" s="249" t="s">
        <v>826</v>
      </c>
      <c r="J41" s="251">
        <v>0</v>
      </c>
      <c r="K41" s="251">
        <v>0</v>
      </c>
      <c r="L41" s="251">
        <v>0</v>
      </c>
      <c r="O41" s="200"/>
      <c r="P41" s="200"/>
      <c r="Q41" s="200"/>
      <c r="R41" s="200"/>
      <c r="S41" s="200"/>
      <c r="T41" s="200"/>
      <c r="U41" s="200"/>
      <c r="V41" s="200"/>
      <c r="W41" s="200"/>
      <c r="X41" s="200"/>
      <c r="Y41" s="200"/>
      <c r="Z41" s="200"/>
      <c r="AA41" s="211"/>
      <c r="AB41" s="226"/>
      <c r="AC41" s="226"/>
      <c r="AD41" s="226"/>
      <c r="AE41" s="226"/>
      <c r="AF41" s="226"/>
      <c r="AG41" s="226"/>
    </row>
    <row r="42" spans="1:33" outlineLevel="1" x14ac:dyDescent="0.25">
      <c r="B42" s="195"/>
      <c r="C42" s="247"/>
      <c r="D42" s="241" t="s">
        <v>827</v>
      </c>
      <c r="E42" s="242"/>
      <c r="F42" s="253">
        <f>+'[126]Factor prestacional'!G12</f>
        <v>0.63333333333333319</v>
      </c>
      <c r="G42" s="255">
        <f>+G38*$F$42</f>
        <v>294689999.99999994</v>
      </c>
      <c r="I42" s="249" t="s">
        <v>828</v>
      </c>
      <c r="J42" s="256" t="s">
        <v>829</v>
      </c>
      <c r="K42" s="256" t="s">
        <v>829</v>
      </c>
      <c r="L42" s="256" t="s">
        <v>830</v>
      </c>
      <c r="O42" s="200"/>
      <c r="P42" s="200"/>
      <c r="Q42" s="200"/>
      <c r="R42" s="200"/>
      <c r="S42" s="200"/>
      <c r="T42" s="200"/>
      <c r="U42" s="200"/>
      <c r="V42" s="200"/>
      <c r="W42" s="200"/>
      <c r="X42" s="200"/>
      <c r="Y42" s="200"/>
      <c r="Z42" s="200"/>
      <c r="AA42" s="211"/>
      <c r="AB42" s="226"/>
      <c r="AC42" s="226"/>
      <c r="AD42" s="226"/>
      <c r="AE42" s="226"/>
      <c r="AF42" s="226"/>
      <c r="AG42" s="226"/>
    </row>
    <row r="43" spans="1:33" outlineLevel="1" x14ac:dyDescent="0.25">
      <c r="B43" s="195"/>
      <c r="C43" s="247"/>
      <c r="D43" s="241" t="s">
        <v>831</v>
      </c>
      <c r="E43" s="242"/>
      <c r="F43" s="253">
        <f>+'[126]Factor prestacional'!E20</f>
        <v>0.80461875938291949</v>
      </c>
      <c r="G43" s="255">
        <f>G39*$F$43</f>
        <v>162935298.77504119</v>
      </c>
      <c r="I43" s="249" t="s">
        <v>517</v>
      </c>
      <c r="J43" s="249">
        <v>0</v>
      </c>
      <c r="K43" s="249">
        <v>0</v>
      </c>
      <c r="L43" s="249">
        <v>0</v>
      </c>
      <c r="O43" s="200"/>
      <c r="P43" s="200"/>
      <c r="Q43" s="200"/>
      <c r="R43" s="200"/>
      <c r="S43" s="200"/>
      <c r="T43" s="200"/>
      <c r="U43" s="200"/>
      <c r="V43" s="200"/>
      <c r="W43" s="200"/>
      <c r="X43" s="200"/>
      <c r="Y43" s="200"/>
      <c r="Z43" s="200"/>
      <c r="AA43" s="211"/>
      <c r="AB43" s="226"/>
      <c r="AC43" s="226"/>
      <c r="AD43" s="226"/>
      <c r="AE43" s="226"/>
      <c r="AF43" s="226"/>
      <c r="AG43" s="226"/>
    </row>
    <row r="44" spans="1:33" ht="13.5" outlineLevel="1" thickBot="1" x14ac:dyDescent="0.3">
      <c r="B44" s="257"/>
      <c r="C44" s="258"/>
      <c r="D44" s="259" t="s">
        <v>832</v>
      </c>
      <c r="E44" s="260"/>
      <c r="F44" s="261">
        <f>F43</f>
        <v>0.80461875938291949</v>
      </c>
      <c r="G44" s="262">
        <f>G40*$F$44</f>
        <v>0</v>
      </c>
      <c r="I44" s="249" t="s">
        <v>833</v>
      </c>
      <c r="J44" s="251">
        <f>IFERROR(+J38+J39+J41,0)</f>
        <v>0</v>
      </c>
      <c r="K44" s="251">
        <f>IFERROR(+K38+K39+K41,0)</f>
        <v>0</v>
      </c>
      <c r="L44" s="251">
        <f>IFERROR(+L38+L39+L41,0)</f>
        <v>0</v>
      </c>
      <c r="O44" s="200"/>
      <c r="P44" s="200"/>
      <c r="Q44" s="200"/>
      <c r="R44" s="200"/>
      <c r="S44" s="200"/>
      <c r="T44" s="200"/>
      <c r="U44" s="200"/>
      <c r="V44" s="200"/>
      <c r="W44" s="200"/>
      <c r="X44" s="200"/>
      <c r="Y44" s="200"/>
      <c r="Z44" s="200"/>
      <c r="AA44" s="211"/>
      <c r="AB44" s="226"/>
      <c r="AC44" s="226"/>
      <c r="AD44" s="226"/>
      <c r="AE44" s="226"/>
      <c r="AF44" s="226"/>
      <c r="AG44" s="226"/>
    </row>
    <row r="45" spans="1:33" ht="13.5" outlineLevel="1" thickBot="1" x14ac:dyDescent="0.3">
      <c r="O45" s="263"/>
      <c r="P45" s="263"/>
      <c r="Q45" s="263"/>
      <c r="R45" s="263"/>
      <c r="S45" s="263"/>
      <c r="T45" s="263"/>
      <c r="U45" s="263"/>
      <c r="V45" s="263"/>
      <c r="W45" s="263"/>
      <c r="X45" s="263"/>
      <c r="Y45" s="263"/>
      <c r="Z45" s="263"/>
      <c r="AA45" s="263"/>
      <c r="AB45" s="226"/>
      <c r="AC45" s="226"/>
      <c r="AD45" s="226"/>
      <c r="AE45" s="226"/>
      <c r="AF45" s="226"/>
      <c r="AG45" s="226"/>
    </row>
    <row r="46" spans="1:33" ht="13.5" thickBot="1" x14ac:dyDescent="0.3">
      <c r="D46" s="264" t="s">
        <v>834</v>
      </c>
      <c r="E46" s="265"/>
      <c r="F46" s="266"/>
      <c r="G46" s="267">
        <f>SUM(G37:G44)</f>
        <v>1125425298.7750411</v>
      </c>
      <c r="H46" s="268"/>
      <c r="O46" s="200"/>
      <c r="P46" s="200"/>
      <c r="Q46" s="200"/>
      <c r="R46" s="200"/>
      <c r="S46" s="200"/>
      <c r="T46" s="200"/>
      <c r="U46" s="200"/>
      <c r="V46" s="200"/>
      <c r="W46" s="200"/>
      <c r="X46" s="200"/>
      <c r="Y46" s="200"/>
      <c r="Z46" s="200"/>
      <c r="AA46" s="200"/>
      <c r="AB46" s="226"/>
      <c r="AC46" s="226"/>
      <c r="AD46" s="226"/>
      <c r="AE46" s="226"/>
      <c r="AF46" s="226"/>
      <c r="AG46" s="226"/>
    </row>
    <row r="47" spans="1:33" ht="13.5" thickBot="1" x14ac:dyDescent="0.3">
      <c r="I47" s="228"/>
      <c r="K47" s="228"/>
      <c r="O47" s="200"/>
      <c r="P47" s="200"/>
      <c r="Q47" s="200"/>
      <c r="R47" s="200"/>
      <c r="S47" s="200"/>
      <c r="T47" s="200"/>
      <c r="U47" s="200"/>
      <c r="V47" s="200"/>
      <c r="W47" s="200"/>
      <c r="X47" s="200"/>
      <c r="Y47" s="200"/>
      <c r="Z47" s="200"/>
      <c r="AA47" s="200"/>
      <c r="AB47" s="226"/>
      <c r="AC47" s="226"/>
      <c r="AD47" s="226"/>
      <c r="AE47" s="226"/>
      <c r="AF47" s="226"/>
      <c r="AG47" s="226"/>
    </row>
    <row r="48" spans="1:33" s="269" customFormat="1" ht="13.5" thickBot="1" x14ac:dyDescent="0.25">
      <c r="B48" s="270"/>
      <c r="C48" s="271" t="s">
        <v>835</v>
      </c>
      <c r="D48" s="187"/>
      <c r="E48" s="187"/>
      <c r="F48" s="187"/>
      <c r="G48" s="187"/>
      <c r="H48" s="187"/>
      <c r="I48" s="187"/>
      <c r="J48" s="187"/>
      <c r="K48" s="187"/>
      <c r="L48" s="187"/>
      <c r="M48" s="188"/>
      <c r="N48" s="272"/>
      <c r="O48" s="273"/>
      <c r="P48" s="273"/>
      <c r="Q48" s="273"/>
      <c r="R48" s="273"/>
      <c r="S48" s="273"/>
      <c r="T48" s="273"/>
      <c r="U48" s="273"/>
      <c r="V48" s="273"/>
      <c r="W48" s="273"/>
      <c r="X48" s="273"/>
      <c r="Y48" s="273"/>
      <c r="Z48" s="273"/>
      <c r="AA48" s="274"/>
      <c r="AB48" s="274"/>
      <c r="AC48" s="274"/>
      <c r="AD48" s="274"/>
      <c r="AE48" s="274"/>
      <c r="AF48" s="274"/>
      <c r="AG48" s="274"/>
    </row>
    <row r="49" spans="2:33" s="269" customFormat="1" ht="13.5" customHeight="1" outlineLevel="1" thickBot="1" x14ac:dyDescent="0.25">
      <c r="B49" s="275"/>
      <c r="C49" s="276"/>
      <c r="D49" s="277" t="s">
        <v>836</v>
      </c>
      <c r="E49" s="278" t="s">
        <v>837</v>
      </c>
      <c r="F49" s="279" t="s">
        <v>785</v>
      </c>
      <c r="G49" s="279" t="s">
        <v>786</v>
      </c>
      <c r="H49" s="279" t="s">
        <v>787</v>
      </c>
      <c r="I49" s="279" t="s">
        <v>788</v>
      </c>
      <c r="J49" s="279" t="s">
        <v>789</v>
      </c>
      <c r="K49" s="280" t="s">
        <v>517</v>
      </c>
      <c r="L49" s="280" t="s">
        <v>838</v>
      </c>
      <c r="M49" s="281" t="s">
        <v>784</v>
      </c>
      <c r="N49" s="175"/>
      <c r="O49" s="232"/>
      <c r="P49" s="232"/>
      <c r="Q49" s="232"/>
      <c r="R49" s="232"/>
      <c r="S49" s="232"/>
      <c r="T49" s="232"/>
      <c r="U49" s="232"/>
      <c r="V49" s="232"/>
      <c r="W49" s="232"/>
      <c r="X49" s="232"/>
      <c r="Y49" s="232"/>
      <c r="Z49" s="232"/>
      <c r="AA49" s="282"/>
      <c r="AB49" s="274"/>
      <c r="AC49" s="274"/>
      <c r="AD49" s="274"/>
      <c r="AE49" s="274"/>
      <c r="AF49" s="274"/>
      <c r="AG49" s="274"/>
    </row>
    <row r="50" spans="2:33" s="269" customFormat="1" outlineLevel="1" x14ac:dyDescent="0.2">
      <c r="B50" s="283"/>
      <c r="C50" s="284"/>
      <c r="D50" s="284" t="s">
        <v>839</v>
      </c>
      <c r="E50" s="285">
        <v>500000</v>
      </c>
      <c r="F50" s="241">
        <v>1</v>
      </c>
      <c r="G50" s="286">
        <f>+IF($F50&lt;&gt;"",HLOOKUP($F50,$O$5:$AL$6,2,FALSE),"")</f>
        <v>44197</v>
      </c>
      <c r="H50" s="241">
        <v>24</v>
      </c>
      <c r="I50" s="286">
        <f>+IF($H50&lt;&gt;"",HLOOKUP($H50,$O$5:$AL$6,2,FALSE),"")</f>
        <v>44896</v>
      </c>
      <c r="J50" s="241">
        <f>+IF($H50&lt;&gt;"",$H50-$F50+1,"")</f>
        <v>24</v>
      </c>
      <c r="K50" s="287">
        <v>0</v>
      </c>
      <c r="L50" s="287">
        <v>1</v>
      </c>
      <c r="M50" s="288">
        <f>E50*H50*K50*L50</f>
        <v>0</v>
      </c>
      <c r="N50" s="175"/>
      <c r="O50" s="200"/>
      <c r="P50" s="200"/>
      <c r="Q50" s="200"/>
      <c r="R50" s="200"/>
      <c r="S50" s="200"/>
      <c r="T50" s="200"/>
      <c r="U50" s="200"/>
      <c r="V50" s="200"/>
      <c r="W50" s="200"/>
      <c r="X50" s="200"/>
      <c r="Y50" s="200"/>
      <c r="Z50" s="200"/>
      <c r="AA50" s="211"/>
      <c r="AB50" s="274"/>
      <c r="AC50" s="274"/>
      <c r="AD50" s="274"/>
      <c r="AE50" s="274"/>
      <c r="AF50" s="274"/>
      <c r="AG50" s="274"/>
    </row>
    <row r="51" spans="2:33" s="269" customFormat="1" outlineLevel="1" x14ac:dyDescent="0.2">
      <c r="B51" s="283"/>
      <c r="C51" s="284"/>
      <c r="D51" s="284" t="s">
        <v>840</v>
      </c>
      <c r="E51" s="285">
        <v>0</v>
      </c>
      <c r="F51" s="241">
        <v>1</v>
      </c>
      <c r="G51" s="286">
        <f t="shared" ref="G51:G54" si="12">+IF($F51&lt;&gt;"",HLOOKUP($F51,$O$5:$AL$6,2,FALSE),"")</f>
        <v>44197</v>
      </c>
      <c r="H51" s="241">
        <v>24</v>
      </c>
      <c r="I51" s="286">
        <f t="shared" ref="I51:I54" si="13">+IF($H51&lt;&gt;"",HLOOKUP($H51,$O$5:$AL$6,2,FALSE),"")</f>
        <v>44896</v>
      </c>
      <c r="J51" s="241">
        <f t="shared" ref="J51:J54" si="14">+IF($H51&lt;&gt;"",$H51-$F51+1,"")</f>
        <v>24</v>
      </c>
      <c r="K51" s="287">
        <v>0</v>
      </c>
      <c r="L51" s="287">
        <v>1</v>
      </c>
      <c r="M51" s="288">
        <f>E51*H51*K51*L51</f>
        <v>0</v>
      </c>
      <c r="N51" s="175"/>
      <c r="O51" s="200"/>
      <c r="P51" s="200"/>
      <c r="Q51" s="200"/>
      <c r="R51" s="200"/>
      <c r="S51" s="200"/>
      <c r="T51" s="200"/>
      <c r="U51" s="200"/>
      <c r="V51" s="200"/>
      <c r="W51" s="200"/>
      <c r="X51" s="200"/>
      <c r="Y51" s="200"/>
      <c r="Z51" s="200"/>
      <c r="AA51" s="211"/>
      <c r="AB51" s="274"/>
      <c r="AC51" s="274"/>
      <c r="AD51" s="274"/>
      <c r="AE51" s="274"/>
      <c r="AF51" s="274"/>
      <c r="AG51" s="274"/>
    </row>
    <row r="52" spans="2:33" s="269" customFormat="1" outlineLevel="1" x14ac:dyDescent="0.2">
      <c r="B52" s="283"/>
      <c r="C52" s="284"/>
      <c r="D52" s="284" t="s">
        <v>841</v>
      </c>
      <c r="E52" s="285">
        <v>500000</v>
      </c>
      <c r="F52" s="241">
        <v>1</v>
      </c>
      <c r="G52" s="286">
        <f t="shared" si="12"/>
        <v>44197</v>
      </c>
      <c r="H52" s="241">
        <v>24</v>
      </c>
      <c r="I52" s="286">
        <f t="shared" si="13"/>
        <v>44896</v>
      </c>
      <c r="J52" s="241">
        <f t="shared" si="14"/>
        <v>24</v>
      </c>
      <c r="K52" s="287">
        <v>0</v>
      </c>
      <c r="L52" s="287">
        <v>1</v>
      </c>
      <c r="M52" s="288">
        <f>E52*H52*K52*L52</f>
        <v>0</v>
      </c>
      <c r="N52" s="175"/>
      <c r="O52" s="200"/>
      <c r="P52" s="200"/>
      <c r="Q52" s="200"/>
      <c r="R52" s="200"/>
      <c r="S52" s="200"/>
      <c r="T52" s="200"/>
      <c r="U52" s="200"/>
      <c r="V52" s="200"/>
      <c r="W52" s="200"/>
      <c r="X52" s="200"/>
      <c r="Y52" s="200"/>
      <c r="Z52" s="200"/>
      <c r="AA52" s="211"/>
      <c r="AB52" s="274"/>
      <c r="AC52" s="274"/>
      <c r="AD52" s="274"/>
      <c r="AE52" s="274"/>
      <c r="AF52" s="274"/>
      <c r="AG52" s="274"/>
    </row>
    <row r="53" spans="2:33" s="269" customFormat="1" outlineLevel="1" x14ac:dyDescent="0.2">
      <c r="B53" s="283"/>
      <c r="C53" s="284"/>
      <c r="D53" s="284" t="s">
        <v>842</v>
      </c>
      <c r="E53" s="285">
        <v>300000</v>
      </c>
      <c r="F53" s="241">
        <v>1</v>
      </c>
      <c r="G53" s="286">
        <f t="shared" si="12"/>
        <v>44197</v>
      </c>
      <c r="H53" s="241">
        <v>24</v>
      </c>
      <c r="I53" s="286">
        <f t="shared" si="13"/>
        <v>44896</v>
      </c>
      <c r="J53" s="241">
        <f t="shared" si="14"/>
        <v>24</v>
      </c>
      <c r="K53" s="287">
        <v>0</v>
      </c>
      <c r="L53" s="287">
        <v>1</v>
      </c>
      <c r="M53" s="288">
        <f>E53*H53*K53*L53</f>
        <v>0</v>
      </c>
      <c r="N53" s="175"/>
      <c r="O53" s="200"/>
      <c r="P53" s="200"/>
      <c r="Q53" s="200"/>
      <c r="R53" s="200"/>
      <c r="S53" s="200"/>
      <c r="T53" s="200"/>
      <c r="U53" s="200"/>
      <c r="V53" s="200"/>
      <c r="W53" s="200"/>
      <c r="X53" s="200"/>
      <c r="Y53" s="200"/>
      <c r="Z53" s="200"/>
      <c r="AA53" s="211"/>
      <c r="AB53" s="274"/>
      <c r="AC53" s="274"/>
      <c r="AD53" s="274"/>
      <c r="AE53" s="274"/>
      <c r="AF53" s="274"/>
      <c r="AG53" s="274"/>
    </row>
    <row r="54" spans="2:33" s="269" customFormat="1" ht="13.5" outlineLevel="1" thickBot="1" x14ac:dyDescent="0.25">
      <c r="B54" s="289"/>
      <c r="C54" s="290"/>
      <c r="D54" s="290" t="s">
        <v>504</v>
      </c>
      <c r="E54" s="291">
        <v>1000000</v>
      </c>
      <c r="F54" s="259">
        <v>1</v>
      </c>
      <c r="G54" s="292">
        <f t="shared" si="12"/>
        <v>44197</v>
      </c>
      <c r="H54" s="259">
        <v>24</v>
      </c>
      <c r="I54" s="292">
        <f t="shared" si="13"/>
        <v>44896</v>
      </c>
      <c r="J54" s="259">
        <f t="shared" si="14"/>
        <v>24</v>
      </c>
      <c r="K54" s="293">
        <v>0</v>
      </c>
      <c r="L54" s="293">
        <v>1</v>
      </c>
      <c r="M54" s="294">
        <f>E54*H54*K54*L54</f>
        <v>0</v>
      </c>
      <c r="N54" s="175"/>
      <c r="O54" s="200"/>
      <c r="P54" s="200"/>
      <c r="Q54" s="200"/>
      <c r="R54" s="200"/>
      <c r="S54" s="200"/>
      <c r="T54" s="200"/>
      <c r="U54" s="200"/>
      <c r="V54" s="200"/>
      <c r="W54" s="200"/>
      <c r="X54" s="200"/>
      <c r="Y54" s="200"/>
      <c r="Z54" s="200"/>
      <c r="AA54" s="211"/>
      <c r="AB54" s="274"/>
      <c r="AC54" s="274"/>
      <c r="AD54" s="274"/>
      <c r="AE54" s="274"/>
      <c r="AF54" s="274"/>
      <c r="AG54" s="274"/>
    </row>
    <row r="55" spans="2:33" s="269" customFormat="1" ht="13.5" outlineLevel="1" thickBot="1" x14ac:dyDescent="0.25">
      <c r="E55" s="295"/>
      <c r="G55" s="296"/>
      <c r="I55" s="297" t="s">
        <v>843</v>
      </c>
      <c r="M55" s="298">
        <f>SUM(M50:M54)</f>
        <v>0</v>
      </c>
      <c r="N55" s="175"/>
      <c r="O55" s="200"/>
      <c r="P55" s="200"/>
      <c r="Q55" s="200"/>
      <c r="R55" s="200"/>
      <c r="S55" s="200"/>
      <c r="T55" s="200"/>
      <c r="U55" s="200"/>
      <c r="V55" s="200"/>
      <c r="W55" s="200"/>
      <c r="X55" s="200"/>
      <c r="Y55" s="200"/>
      <c r="Z55" s="200"/>
      <c r="AA55" s="211"/>
      <c r="AB55" s="274"/>
      <c r="AC55" s="274"/>
      <c r="AD55" s="274"/>
      <c r="AE55" s="274"/>
      <c r="AF55" s="274"/>
      <c r="AG55" s="274"/>
    </row>
    <row r="56" spans="2:33" s="269" customFormat="1" ht="13.5" outlineLevel="1" thickBot="1" x14ac:dyDescent="0.25">
      <c r="D56" s="264" t="s">
        <v>844</v>
      </c>
      <c r="E56" s="299">
        <f>M55/1000000</f>
        <v>0</v>
      </c>
      <c r="N56" s="175"/>
      <c r="O56" s="300"/>
      <c r="P56" s="300"/>
      <c r="Q56" s="300"/>
      <c r="R56" s="300"/>
      <c r="S56" s="300"/>
      <c r="T56" s="300"/>
      <c r="U56" s="300"/>
      <c r="V56" s="300"/>
      <c r="W56" s="300"/>
      <c r="X56" s="300"/>
      <c r="Y56" s="300"/>
      <c r="Z56" s="300"/>
      <c r="AA56" s="300"/>
      <c r="AB56" s="274"/>
      <c r="AC56" s="274"/>
      <c r="AD56" s="274"/>
      <c r="AE56" s="274"/>
      <c r="AF56" s="274"/>
      <c r="AG56" s="274"/>
    </row>
    <row r="57" spans="2:33" s="269" customFormat="1" x14ac:dyDescent="0.2">
      <c r="H57" s="296"/>
      <c r="N57" s="175"/>
      <c r="O57" s="273"/>
      <c r="P57" s="273"/>
      <c r="Q57" s="273"/>
      <c r="R57" s="273"/>
      <c r="S57" s="273"/>
      <c r="T57" s="273"/>
      <c r="U57" s="273"/>
      <c r="V57" s="273"/>
      <c r="W57" s="273"/>
      <c r="X57" s="273"/>
      <c r="Y57" s="273"/>
      <c r="Z57" s="273"/>
      <c r="AA57" s="274"/>
      <c r="AB57" s="274"/>
      <c r="AC57" s="274"/>
      <c r="AD57" s="274"/>
      <c r="AE57" s="274"/>
      <c r="AF57" s="274"/>
      <c r="AG57" s="274"/>
    </row>
    <row r="58" spans="2:33" s="269" customFormat="1" ht="13.5" thickBot="1" x14ac:dyDescent="0.25">
      <c r="E58" s="272"/>
      <c r="F58" s="295"/>
      <c r="H58" s="296"/>
      <c r="N58" s="175"/>
      <c r="O58" s="273"/>
      <c r="P58" s="273"/>
      <c r="Q58" s="273"/>
      <c r="R58" s="273"/>
      <c r="S58" s="273"/>
      <c r="T58" s="273"/>
      <c r="U58" s="273"/>
      <c r="V58" s="273"/>
      <c r="W58" s="273"/>
      <c r="X58" s="273"/>
      <c r="Y58" s="273"/>
      <c r="Z58" s="273"/>
      <c r="AA58" s="274"/>
      <c r="AB58" s="274"/>
      <c r="AC58" s="274"/>
      <c r="AD58" s="274"/>
      <c r="AE58" s="274"/>
      <c r="AF58" s="274"/>
      <c r="AG58" s="274"/>
    </row>
    <row r="59" spans="2:33" ht="13.5" customHeight="1" thickBot="1" x14ac:dyDescent="0.3">
      <c r="B59" s="301"/>
      <c r="C59" s="302"/>
      <c r="D59" s="303" t="s">
        <v>845</v>
      </c>
      <c r="E59" s="304" t="s">
        <v>837</v>
      </c>
      <c r="F59" s="193" t="s">
        <v>785</v>
      </c>
      <c r="G59" s="193" t="s">
        <v>786</v>
      </c>
      <c r="H59" s="193" t="s">
        <v>787</v>
      </c>
      <c r="I59" s="193" t="s">
        <v>788</v>
      </c>
      <c r="J59" s="193" t="s">
        <v>789</v>
      </c>
      <c r="K59" s="193" t="s">
        <v>517</v>
      </c>
      <c r="L59" s="193" t="s">
        <v>838</v>
      </c>
      <c r="M59" s="305" t="s">
        <v>784</v>
      </c>
      <c r="O59" s="232"/>
      <c r="P59" s="232"/>
      <c r="Q59" s="232"/>
      <c r="R59" s="232"/>
      <c r="S59" s="232"/>
      <c r="T59" s="232"/>
      <c r="U59" s="232"/>
      <c r="V59" s="232"/>
      <c r="W59" s="232"/>
      <c r="X59" s="232"/>
      <c r="Y59" s="232"/>
      <c r="Z59" s="232"/>
      <c r="AA59" s="473"/>
      <c r="AB59" s="226"/>
      <c r="AC59" s="226"/>
      <c r="AD59" s="226"/>
      <c r="AE59" s="226"/>
      <c r="AF59" s="226"/>
      <c r="AG59" s="226"/>
    </row>
    <row r="60" spans="2:33" x14ac:dyDescent="0.2">
      <c r="B60" s="306"/>
      <c r="C60" s="198"/>
      <c r="D60" s="198" t="s">
        <v>846</v>
      </c>
      <c r="E60" s="307">
        <v>0</v>
      </c>
      <c r="F60" s="198">
        <v>1</v>
      </c>
      <c r="G60" s="308">
        <f>+IF($F60&lt;&gt;"",HLOOKUP($F60,$O$5:$AL$6,2,FALSE),"")</f>
        <v>44197</v>
      </c>
      <c r="H60" s="198">
        <v>12</v>
      </c>
      <c r="I60" s="308">
        <f>+IF($H60&lt;&gt;"",HLOOKUP($H60,$O$5:$AL$6,2,FALSE),"")</f>
        <v>44531</v>
      </c>
      <c r="J60" s="198">
        <f t="shared" ref="J60:J65" si="15">+IF($H60&lt;&gt;"",$H60-$F60+1,"")</f>
        <v>12</v>
      </c>
      <c r="K60" s="287">
        <v>0</v>
      </c>
      <c r="L60" s="287">
        <v>1</v>
      </c>
      <c r="M60" s="288">
        <f t="shared" ref="M60:M64" si="16">E60*H60*K60*L60</f>
        <v>0</v>
      </c>
      <c r="O60" s="309"/>
      <c r="P60" s="309"/>
      <c r="Q60" s="309"/>
      <c r="R60" s="309"/>
      <c r="S60" s="309"/>
      <c r="T60" s="309"/>
      <c r="U60" s="309"/>
      <c r="V60" s="309"/>
      <c r="W60" s="309"/>
      <c r="X60" s="309"/>
      <c r="Y60" s="309"/>
      <c r="Z60" s="309"/>
      <c r="AA60" s="473"/>
      <c r="AB60" s="226"/>
      <c r="AC60" s="226"/>
      <c r="AD60" s="226"/>
      <c r="AE60" s="226"/>
      <c r="AF60" s="226"/>
      <c r="AG60" s="226"/>
    </row>
    <row r="61" spans="2:33" outlineLevel="1" x14ac:dyDescent="0.2">
      <c r="B61" s="195"/>
      <c r="C61" s="241"/>
      <c r="D61" s="310" t="s">
        <v>847</v>
      </c>
      <c r="E61" s="311">
        <v>0</v>
      </c>
      <c r="F61" s="241">
        <v>1</v>
      </c>
      <c r="G61" s="286">
        <f t="shared" ref="G61:G65" si="17">+IF($F61&lt;&gt;"",HLOOKUP($F61,$O$5:$AL$6,2,FALSE),"")</f>
        <v>44197</v>
      </c>
      <c r="H61" s="241">
        <v>12</v>
      </c>
      <c r="I61" s="286">
        <f t="shared" ref="I61:I65" si="18">+IF($H61&lt;&gt;"",HLOOKUP($H61,$O$5:$AL$6,2,FALSE),"")</f>
        <v>44531</v>
      </c>
      <c r="J61" s="241">
        <f t="shared" si="15"/>
        <v>12</v>
      </c>
      <c r="K61" s="287">
        <v>0</v>
      </c>
      <c r="L61" s="287">
        <v>1</v>
      </c>
      <c r="M61" s="288">
        <f t="shared" si="16"/>
        <v>0</v>
      </c>
      <c r="O61" s="200"/>
      <c r="P61" s="200"/>
      <c r="Q61" s="200"/>
      <c r="R61" s="200"/>
      <c r="S61" s="200"/>
      <c r="T61" s="200"/>
      <c r="U61" s="200"/>
      <c r="V61" s="200"/>
      <c r="W61" s="200"/>
      <c r="X61" s="200"/>
      <c r="Y61" s="200"/>
      <c r="Z61" s="200"/>
      <c r="AA61" s="200"/>
      <c r="AB61" s="226"/>
      <c r="AC61" s="226"/>
      <c r="AD61" s="226"/>
      <c r="AE61" s="226"/>
      <c r="AF61" s="226"/>
      <c r="AG61" s="226"/>
    </row>
    <row r="62" spans="2:33" outlineLevel="1" x14ac:dyDescent="0.2">
      <c r="B62" s="195"/>
      <c r="C62" s="241"/>
      <c r="D62" s="310" t="s">
        <v>848</v>
      </c>
      <c r="E62" s="311">
        <v>0</v>
      </c>
      <c r="F62" s="241">
        <v>1</v>
      </c>
      <c r="G62" s="286">
        <f t="shared" si="17"/>
        <v>44197</v>
      </c>
      <c r="H62" s="241">
        <v>12</v>
      </c>
      <c r="I62" s="286">
        <f t="shared" si="18"/>
        <v>44531</v>
      </c>
      <c r="J62" s="241">
        <f t="shared" si="15"/>
        <v>12</v>
      </c>
      <c r="K62" s="287">
        <v>0</v>
      </c>
      <c r="L62" s="287">
        <v>1</v>
      </c>
      <c r="M62" s="288">
        <f t="shared" si="16"/>
        <v>0</v>
      </c>
      <c r="O62" s="200"/>
      <c r="P62" s="200"/>
      <c r="Q62" s="200"/>
      <c r="R62" s="200"/>
      <c r="S62" s="200"/>
      <c r="T62" s="200"/>
      <c r="U62" s="200"/>
      <c r="V62" s="200"/>
      <c r="W62" s="200"/>
      <c r="X62" s="200"/>
      <c r="Y62" s="200"/>
      <c r="Z62" s="200"/>
      <c r="AA62" s="211"/>
      <c r="AB62" s="226"/>
      <c r="AC62" s="226"/>
      <c r="AD62" s="226"/>
      <c r="AE62" s="226"/>
      <c r="AF62" s="226"/>
      <c r="AG62" s="226"/>
    </row>
    <row r="63" spans="2:33" outlineLevel="1" x14ac:dyDescent="0.2">
      <c r="B63" s="195"/>
      <c r="C63" s="241"/>
      <c r="D63" s="310" t="s">
        <v>849</v>
      </c>
      <c r="E63" s="311">
        <v>0</v>
      </c>
      <c r="F63" s="241">
        <v>1</v>
      </c>
      <c r="G63" s="286">
        <f t="shared" si="17"/>
        <v>44197</v>
      </c>
      <c r="H63" s="241">
        <v>12</v>
      </c>
      <c r="I63" s="286">
        <f t="shared" si="18"/>
        <v>44531</v>
      </c>
      <c r="J63" s="241">
        <f t="shared" si="15"/>
        <v>12</v>
      </c>
      <c r="K63" s="287">
        <v>0</v>
      </c>
      <c r="L63" s="287">
        <v>1</v>
      </c>
      <c r="M63" s="288">
        <f t="shared" si="16"/>
        <v>0</v>
      </c>
      <c r="O63" s="200"/>
      <c r="P63" s="200"/>
      <c r="Q63" s="200"/>
      <c r="R63" s="200"/>
      <c r="S63" s="200"/>
      <c r="T63" s="200"/>
      <c r="U63" s="200"/>
      <c r="V63" s="200"/>
      <c r="W63" s="200"/>
      <c r="X63" s="200"/>
      <c r="Y63" s="200"/>
      <c r="Z63" s="200"/>
      <c r="AA63" s="211"/>
      <c r="AB63" s="226"/>
      <c r="AC63" s="226"/>
      <c r="AD63" s="226"/>
      <c r="AE63" s="226"/>
      <c r="AF63" s="226"/>
      <c r="AG63" s="226"/>
    </row>
    <row r="64" spans="2:33" outlineLevel="1" x14ac:dyDescent="0.2">
      <c r="B64" s="195"/>
      <c r="C64" s="241"/>
      <c r="D64" s="310" t="s">
        <v>508</v>
      </c>
      <c r="E64" s="311">
        <v>0</v>
      </c>
      <c r="F64" s="241">
        <v>1</v>
      </c>
      <c r="G64" s="286">
        <f t="shared" si="17"/>
        <v>44197</v>
      </c>
      <c r="H64" s="241">
        <v>24</v>
      </c>
      <c r="I64" s="286">
        <f t="shared" si="18"/>
        <v>44896</v>
      </c>
      <c r="J64" s="241">
        <f t="shared" si="15"/>
        <v>24</v>
      </c>
      <c r="K64" s="287">
        <v>1</v>
      </c>
      <c r="L64" s="287">
        <v>1</v>
      </c>
      <c r="M64" s="288">
        <f t="shared" si="16"/>
        <v>0</v>
      </c>
      <c r="O64" s="200"/>
      <c r="P64" s="200"/>
      <c r="Q64" s="200"/>
      <c r="R64" s="200"/>
      <c r="S64" s="200"/>
      <c r="T64" s="200"/>
      <c r="U64" s="200"/>
      <c r="V64" s="200"/>
      <c r="W64" s="200"/>
      <c r="X64" s="200"/>
      <c r="Y64" s="200"/>
      <c r="Z64" s="200"/>
      <c r="AA64" s="211"/>
      <c r="AB64" s="226"/>
      <c r="AC64" s="226"/>
      <c r="AD64" s="226"/>
      <c r="AE64" s="226"/>
      <c r="AF64" s="226"/>
      <c r="AG64" s="226"/>
    </row>
    <row r="65" spans="2:33" ht="13.5" outlineLevel="1" thickBot="1" x14ac:dyDescent="0.25">
      <c r="B65" s="257"/>
      <c r="C65" s="259"/>
      <c r="D65" s="312" t="s">
        <v>850</v>
      </c>
      <c r="E65" s="313">
        <v>0</v>
      </c>
      <c r="F65" s="259">
        <v>1</v>
      </c>
      <c r="G65" s="292">
        <f t="shared" si="17"/>
        <v>44197</v>
      </c>
      <c r="H65" s="259">
        <v>12</v>
      </c>
      <c r="I65" s="292">
        <f t="shared" si="18"/>
        <v>44531</v>
      </c>
      <c r="J65" s="259">
        <f t="shared" si="15"/>
        <v>12</v>
      </c>
      <c r="K65" s="293">
        <v>1</v>
      </c>
      <c r="L65" s="293">
        <v>1</v>
      </c>
      <c r="M65" s="294">
        <f>E65*J65*K65*L65</f>
        <v>0</v>
      </c>
      <c r="O65" s="200"/>
      <c r="P65" s="200"/>
      <c r="Q65" s="200"/>
      <c r="R65" s="200"/>
      <c r="S65" s="200"/>
      <c r="T65" s="200"/>
      <c r="U65" s="200"/>
      <c r="V65" s="200"/>
      <c r="W65" s="200"/>
      <c r="X65" s="200"/>
      <c r="Y65" s="200"/>
      <c r="Z65" s="200"/>
      <c r="AA65" s="211"/>
      <c r="AB65" s="226"/>
      <c r="AC65" s="226"/>
      <c r="AD65" s="226"/>
      <c r="AE65" s="226"/>
      <c r="AF65" s="226"/>
      <c r="AG65" s="226"/>
    </row>
    <row r="66" spans="2:33" ht="13.5" outlineLevel="1" thickBot="1" x14ac:dyDescent="0.3">
      <c r="B66" s="226"/>
      <c r="C66" s="226"/>
      <c r="D66" s="226"/>
      <c r="E66" s="200"/>
      <c r="F66" s="314"/>
      <c r="G66" s="226"/>
      <c r="H66" s="315"/>
      <c r="I66" s="316" t="s">
        <v>851</v>
      </c>
      <c r="J66" s="316"/>
      <c r="K66" s="226"/>
      <c r="L66" s="226"/>
      <c r="M66" s="317">
        <f>SUM(M61:M65)</f>
        <v>0</v>
      </c>
      <c r="O66" s="200"/>
      <c r="P66" s="200"/>
      <c r="Q66" s="200"/>
      <c r="R66" s="200"/>
      <c r="S66" s="200"/>
      <c r="T66" s="200"/>
      <c r="U66" s="200"/>
      <c r="V66" s="200"/>
      <c r="W66" s="200"/>
      <c r="X66" s="200"/>
      <c r="Y66" s="200"/>
      <c r="Z66" s="200"/>
      <c r="AA66" s="211"/>
      <c r="AB66" s="226"/>
      <c r="AC66" s="226"/>
      <c r="AD66" s="226"/>
      <c r="AE66" s="226"/>
      <c r="AF66" s="226"/>
      <c r="AG66" s="226"/>
    </row>
    <row r="67" spans="2:33" ht="13.5" outlineLevel="1" thickBot="1" x14ac:dyDescent="0.3">
      <c r="D67" s="264" t="s">
        <v>852</v>
      </c>
      <c r="E67" s="299">
        <f>M66/1000000</f>
        <v>0</v>
      </c>
      <c r="F67" s="175"/>
      <c r="G67" s="175"/>
      <c r="O67" s="263"/>
      <c r="P67" s="263"/>
      <c r="Q67" s="263"/>
      <c r="R67" s="263"/>
      <c r="S67" s="263"/>
      <c r="T67" s="263"/>
      <c r="U67" s="263"/>
      <c r="V67" s="263"/>
      <c r="W67" s="263"/>
      <c r="X67" s="263"/>
      <c r="Y67" s="263"/>
      <c r="Z67" s="263"/>
      <c r="AA67" s="263"/>
      <c r="AB67" s="226"/>
      <c r="AC67" s="226"/>
      <c r="AD67" s="226"/>
      <c r="AE67" s="226"/>
      <c r="AF67" s="226"/>
      <c r="AG67" s="226"/>
    </row>
    <row r="68" spans="2:33" x14ac:dyDescent="0.25">
      <c r="B68" s="226"/>
      <c r="C68" s="226"/>
      <c r="E68" s="175"/>
      <c r="F68" s="175"/>
      <c r="H68" s="226"/>
      <c r="I68" s="315"/>
      <c r="O68" s="200"/>
      <c r="P68" s="200"/>
      <c r="Q68" s="200"/>
      <c r="R68" s="200"/>
      <c r="S68" s="200"/>
      <c r="T68" s="200"/>
      <c r="U68" s="200"/>
      <c r="V68" s="200"/>
      <c r="W68" s="200"/>
      <c r="X68" s="200"/>
      <c r="Y68" s="200"/>
      <c r="Z68" s="200"/>
      <c r="AA68" s="200"/>
      <c r="AB68" s="226"/>
      <c r="AC68" s="226"/>
      <c r="AD68" s="226"/>
      <c r="AE68" s="226"/>
      <c r="AF68" s="226"/>
      <c r="AG68" s="226"/>
    </row>
    <row r="69" spans="2:33" x14ac:dyDescent="0.25">
      <c r="B69" s="226"/>
      <c r="C69" s="226"/>
      <c r="E69" s="175"/>
      <c r="F69" s="175"/>
      <c r="G69" s="318"/>
      <c r="H69" s="226"/>
      <c r="I69" s="315"/>
      <c r="J69" s="226"/>
      <c r="K69" s="315"/>
      <c r="L69" s="226"/>
      <c r="M69" s="226"/>
      <c r="O69" s="200"/>
      <c r="P69" s="200"/>
      <c r="Q69" s="200"/>
      <c r="R69" s="200"/>
      <c r="S69" s="200"/>
      <c r="T69" s="200"/>
      <c r="U69" s="200"/>
      <c r="V69" s="200"/>
      <c r="W69" s="200"/>
      <c r="X69" s="200"/>
      <c r="Y69" s="200"/>
      <c r="Z69" s="200"/>
      <c r="AA69" s="200"/>
      <c r="AB69" s="226"/>
      <c r="AC69" s="226"/>
      <c r="AD69" s="226"/>
      <c r="AE69" s="226"/>
      <c r="AF69" s="226"/>
      <c r="AG69" s="226"/>
    </row>
    <row r="70" spans="2:33" ht="13.5" thickBot="1" x14ac:dyDescent="0.3">
      <c r="B70" s="226"/>
      <c r="C70" s="226"/>
      <c r="D70" s="226"/>
      <c r="E70" s="200"/>
      <c r="F70" s="314"/>
      <c r="G70" s="314"/>
      <c r="H70" s="226"/>
      <c r="I70" s="315"/>
      <c r="J70" s="226"/>
      <c r="K70" s="315"/>
      <c r="L70" s="226"/>
      <c r="M70" s="226"/>
      <c r="O70" s="200"/>
      <c r="P70" s="200"/>
      <c r="Q70" s="200"/>
      <c r="R70" s="200"/>
      <c r="S70" s="200"/>
      <c r="T70" s="200"/>
      <c r="U70" s="200"/>
      <c r="V70" s="200"/>
      <c r="W70" s="200"/>
      <c r="X70" s="200"/>
      <c r="Y70" s="200"/>
      <c r="Z70" s="200"/>
      <c r="AA70" s="200"/>
      <c r="AB70" s="226"/>
      <c r="AC70" s="226"/>
      <c r="AD70" s="226"/>
      <c r="AE70" s="226"/>
      <c r="AF70" s="226"/>
      <c r="AG70" s="226"/>
    </row>
    <row r="71" spans="2:33" ht="13.5" customHeight="1" thickBot="1" x14ac:dyDescent="0.3">
      <c r="B71" s="301"/>
      <c r="C71" s="302"/>
      <c r="D71" s="303" t="s">
        <v>853</v>
      </c>
      <c r="E71" s="319" t="s">
        <v>837</v>
      </c>
      <c r="F71" s="193" t="s">
        <v>785</v>
      </c>
      <c r="G71" s="193" t="s">
        <v>786</v>
      </c>
      <c r="H71" s="193" t="s">
        <v>787</v>
      </c>
      <c r="I71" s="193" t="s">
        <v>788</v>
      </c>
      <c r="J71" s="193" t="s">
        <v>789</v>
      </c>
      <c r="K71" s="193" t="s">
        <v>517</v>
      </c>
      <c r="L71" s="193" t="s">
        <v>838</v>
      </c>
      <c r="M71" s="320" t="s">
        <v>784</v>
      </c>
      <c r="O71" s="232"/>
      <c r="P71" s="232"/>
      <c r="Q71" s="232"/>
      <c r="R71" s="232"/>
      <c r="S71" s="232"/>
      <c r="T71" s="232"/>
      <c r="U71" s="232"/>
      <c r="V71" s="232"/>
      <c r="W71" s="232"/>
      <c r="X71" s="232"/>
      <c r="Y71" s="232"/>
      <c r="Z71" s="232"/>
      <c r="AA71" s="473"/>
      <c r="AB71" s="226"/>
      <c r="AC71" s="226"/>
      <c r="AD71" s="226"/>
      <c r="AE71" s="226"/>
      <c r="AF71" s="226"/>
      <c r="AG71" s="226"/>
    </row>
    <row r="72" spans="2:33" x14ac:dyDescent="0.25">
      <c r="B72" s="306"/>
      <c r="C72" s="198"/>
      <c r="D72" s="321" t="s">
        <v>854</v>
      </c>
      <c r="E72" s="307"/>
      <c r="F72" s="198"/>
      <c r="G72" s="308" t="str">
        <f t="shared" ref="G72" si="19">+IF($F72&lt;&gt;"",HLOOKUP($F72,$O$5:$Z$6,2,FALSE),"")</f>
        <v/>
      </c>
      <c r="H72" s="198"/>
      <c r="I72" s="308" t="str">
        <f t="shared" ref="I72" si="20">+IF($H72&lt;&gt;"",HLOOKUP($H72,$O$5:$Z$6,2,FALSE),"")</f>
        <v/>
      </c>
      <c r="J72" s="198" t="str">
        <f t="shared" ref="J72:J87" si="21">+IF($H72&lt;&gt;"",$H72-$F72+1,"")</f>
        <v/>
      </c>
      <c r="K72" s="198"/>
      <c r="L72" s="198"/>
      <c r="M72" s="199"/>
      <c r="O72" s="309"/>
      <c r="P72" s="309"/>
      <c r="Q72" s="309"/>
      <c r="R72" s="309"/>
      <c r="S72" s="309"/>
      <c r="T72" s="309"/>
      <c r="U72" s="309"/>
      <c r="V72" s="309"/>
      <c r="W72" s="309"/>
      <c r="X72" s="309"/>
      <c r="Y72" s="309"/>
      <c r="Z72" s="309"/>
      <c r="AA72" s="473"/>
      <c r="AB72" s="226"/>
      <c r="AC72" s="226"/>
      <c r="AD72" s="226"/>
      <c r="AE72" s="226"/>
      <c r="AF72" s="226"/>
      <c r="AG72" s="226"/>
    </row>
    <row r="73" spans="2:33" outlineLevel="1" x14ac:dyDescent="0.2">
      <c r="B73" s="195"/>
      <c r="C73" s="241"/>
      <c r="D73" s="322" t="s">
        <v>855</v>
      </c>
      <c r="E73" s="311">
        <v>4000000</v>
      </c>
      <c r="F73" s="241">
        <v>1</v>
      </c>
      <c r="G73" s="286">
        <f>+IF($F73&lt;&gt;"",HLOOKUP($F73,$O$5:$AL$6,2,FALSE),"")</f>
        <v>44197</v>
      </c>
      <c r="H73" s="241">
        <v>24</v>
      </c>
      <c r="I73" s="286">
        <f>+IF($H73&lt;&gt;"",HLOOKUP($H73,$O$5:$AL$6,2,FALSE),"")</f>
        <v>44896</v>
      </c>
      <c r="J73" s="241">
        <f t="shared" si="21"/>
        <v>24</v>
      </c>
      <c r="K73" s="287">
        <v>0</v>
      </c>
      <c r="L73" s="287">
        <v>1</v>
      </c>
      <c r="M73" s="288">
        <f>E73*J73*K73*L73</f>
        <v>0</v>
      </c>
      <c r="O73" s="200"/>
      <c r="P73" s="200"/>
      <c r="Q73" s="200"/>
      <c r="R73" s="200"/>
      <c r="S73" s="200"/>
      <c r="T73" s="200"/>
      <c r="U73" s="200"/>
      <c r="V73" s="200"/>
      <c r="W73" s="200"/>
      <c r="X73" s="200"/>
      <c r="Y73" s="200"/>
      <c r="Z73" s="200"/>
      <c r="AA73" s="211"/>
      <c r="AB73" s="226"/>
      <c r="AC73" s="226"/>
      <c r="AD73" s="226"/>
      <c r="AE73" s="226"/>
      <c r="AF73" s="226"/>
      <c r="AG73" s="226"/>
    </row>
    <row r="74" spans="2:33" outlineLevel="1" x14ac:dyDescent="0.2">
      <c r="B74" s="195"/>
      <c r="C74" s="241"/>
      <c r="D74" s="323" t="s">
        <v>856</v>
      </c>
      <c r="E74" s="311">
        <v>800000</v>
      </c>
      <c r="F74" s="241">
        <v>1</v>
      </c>
      <c r="G74" s="286">
        <f t="shared" ref="G74:G87" si="22">+IF($F74&lt;&gt;"",HLOOKUP($F74,$O$5:$AL$6,2,FALSE),"")</f>
        <v>44197</v>
      </c>
      <c r="H74" s="241">
        <v>24</v>
      </c>
      <c r="I74" s="286">
        <f t="shared" ref="I74:I87" si="23">+IF($H74&lt;&gt;"",HLOOKUP($H74,$O$5:$AL$6,2,FALSE),"")</f>
        <v>44896</v>
      </c>
      <c r="J74" s="241">
        <f t="shared" si="21"/>
        <v>24</v>
      </c>
      <c r="K74" s="287">
        <v>0</v>
      </c>
      <c r="L74" s="287">
        <v>1</v>
      </c>
      <c r="M74" s="288">
        <f t="shared" ref="M74:M87" si="24">E74*J74*K74*L74</f>
        <v>0</v>
      </c>
      <c r="O74" s="200"/>
      <c r="P74" s="200"/>
      <c r="Q74" s="200"/>
      <c r="R74" s="200"/>
      <c r="S74" s="200"/>
      <c r="T74" s="200"/>
      <c r="U74" s="200"/>
      <c r="V74" s="200"/>
      <c r="W74" s="200"/>
      <c r="X74" s="200"/>
      <c r="Y74" s="200"/>
      <c r="Z74" s="200"/>
      <c r="AA74" s="211"/>
      <c r="AB74" s="226"/>
      <c r="AC74" s="226"/>
      <c r="AD74" s="226"/>
      <c r="AE74" s="226"/>
      <c r="AF74" s="226"/>
      <c r="AG74" s="226"/>
    </row>
    <row r="75" spans="2:33" outlineLevel="1" x14ac:dyDescent="0.2">
      <c r="B75" s="195"/>
      <c r="C75" s="241"/>
      <c r="D75" s="324" t="s">
        <v>857</v>
      </c>
      <c r="E75" s="311"/>
      <c r="F75" s="241"/>
      <c r="G75" s="286"/>
      <c r="H75" s="241"/>
      <c r="I75" s="286"/>
      <c r="J75" s="241"/>
      <c r="K75" s="287"/>
      <c r="L75" s="287"/>
      <c r="M75" s="288"/>
      <c r="O75" s="200"/>
      <c r="P75" s="200"/>
      <c r="Q75" s="200"/>
      <c r="R75" s="200"/>
      <c r="S75" s="200"/>
      <c r="T75" s="200"/>
      <c r="U75" s="200"/>
      <c r="V75" s="200"/>
      <c r="W75" s="200"/>
      <c r="X75" s="200"/>
      <c r="Y75" s="200"/>
      <c r="Z75" s="200"/>
      <c r="AA75" s="211"/>
      <c r="AB75" s="226"/>
      <c r="AC75" s="226"/>
      <c r="AD75" s="226"/>
      <c r="AE75" s="226"/>
      <c r="AF75" s="226"/>
      <c r="AG75" s="226"/>
    </row>
    <row r="76" spans="2:33" outlineLevel="1" x14ac:dyDescent="0.2">
      <c r="B76" s="195"/>
      <c r="C76" s="241"/>
      <c r="D76" s="323" t="s">
        <v>858</v>
      </c>
      <c r="E76" s="311">
        <v>0</v>
      </c>
      <c r="F76" s="241">
        <v>1</v>
      </c>
      <c r="G76" s="286">
        <f t="shared" si="22"/>
        <v>44197</v>
      </c>
      <c r="H76" s="241">
        <v>24</v>
      </c>
      <c r="I76" s="286">
        <f t="shared" si="23"/>
        <v>44896</v>
      </c>
      <c r="J76" s="241">
        <f t="shared" si="21"/>
        <v>24</v>
      </c>
      <c r="K76" s="287">
        <v>0</v>
      </c>
      <c r="L76" s="287">
        <v>1</v>
      </c>
      <c r="M76" s="288">
        <f t="shared" si="24"/>
        <v>0</v>
      </c>
      <c r="O76" s="200"/>
      <c r="P76" s="200"/>
      <c r="Q76" s="200"/>
      <c r="R76" s="200"/>
      <c r="S76" s="200"/>
      <c r="T76" s="200"/>
      <c r="U76" s="200"/>
      <c r="V76" s="200"/>
      <c r="W76" s="200"/>
      <c r="X76" s="200"/>
      <c r="Y76" s="200"/>
      <c r="Z76" s="200"/>
      <c r="AA76" s="211"/>
      <c r="AB76" s="226"/>
      <c r="AC76" s="226"/>
      <c r="AD76" s="226"/>
      <c r="AE76" s="226"/>
      <c r="AF76" s="226"/>
      <c r="AG76" s="226"/>
    </row>
    <row r="77" spans="2:33" outlineLevel="1" x14ac:dyDescent="0.2">
      <c r="B77" s="195"/>
      <c r="C77" s="241"/>
      <c r="D77" s="323" t="s">
        <v>859</v>
      </c>
      <c r="E77" s="311">
        <v>0</v>
      </c>
      <c r="F77" s="241">
        <v>1</v>
      </c>
      <c r="G77" s="286">
        <f t="shared" si="22"/>
        <v>44197</v>
      </c>
      <c r="H77" s="241">
        <v>24</v>
      </c>
      <c r="I77" s="286">
        <f t="shared" si="23"/>
        <v>44896</v>
      </c>
      <c r="J77" s="241">
        <f t="shared" si="21"/>
        <v>24</v>
      </c>
      <c r="K77" s="287">
        <v>0</v>
      </c>
      <c r="L77" s="287">
        <v>1</v>
      </c>
      <c r="M77" s="288">
        <f t="shared" si="24"/>
        <v>0</v>
      </c>
      <c r="O77" s="200"/>
      <c r="P77" s="200"/>
      <c r="Q77" s="200"/>
      <c r="R77" s="200"/>
      <c r="S77" s="200"/>
      <c r="T77" s="200"/>
      <c r="U77" s="200"/>
      <c r="V77" s="200"/>
      <c r="W77" s="200"/>
      <c r="X77" s="200"/>
      <c r="Y77" s="200"/>
      <c r="Z77" s="200"/>
      <c r="AA77" s="211"/>
      <c r="AB77" s="226"/>
      <c r="AC77" s="226"/>
      <c r="AD77" s="226"/>
      <c r="AE77" s="226"/>
      <c r="AF77" s="226"/>
      <c r="AG77" s="226"/>
    </row>
    <row r="78" spans="2:33" outlineLevel="1" x14ac:dyDescent="0.2">
      <c r="B78" s="195"/>
      <c r="C78" s="241"/>
      <c r="D78" s="323" t="s">
        <v>860</v>
      </c>
      <c r="E78" s="311">
        <v>0</v>
      </c>
      <c r="F78" s="241">
        <v>1</v>
      </c>
      <c r="G78" s="286">
        <f t="shared" si="22"/>
        <v>44197</v>
      </c>
      <c r="H78" s="241">
        <v>24</v>
      </c>
      <c r="I78" s="286">
        <f t="shared" si="23"/>
        <v>44896</v>
      </c>
      <c r="J78" s="241">
        <f t="shared" si="21"/>
        <v>24</v>
      </c>
      <c r="K78" s="287">
        <f>K77</f>
        <v>0</v>
      </c>
      <c r="L78" s="287">
        <v>1</v>
      </c>
      <c r="M78" s="288">
        <f t="shared" si="24"/>
        <v>0</v>
      </c>
      <c r="O78" s="200"/>
      <c r="P78" s="200"/>
      <c r="Q78" s="200"/>
      <c r="R78" s="200"/>
      <c r="S78" s="200"/>
      <c r="T78" s="200"/>
      <c r="U78" s="200"/>
      <c r="V78" s="200"/>
      <c r="W78" s="200"/>
      <c r="X78" s="200"/>
      <c r="Y78" s="200"/>
      <c r="Z78" s="200"/>
      <c r="AA78" s="211"/>
      <c r="AB78" s="226"/>
      <c r="AC78" s="226"/>
      <c r="AD78" s="226"/>
      <c r="AE78" s="226"/>
      <c r="AF78" s="226"/>
      <c r="AG78" s="226"/>
    </row>
    <row r="79" spans="2:33" outlineLevel="1" x14ac:dyDescent="0.2">
      <c r="B79" s="195"/>
      <c r="C79" s="241"/>
      <c r="D79" s="323" t="s">
        <v>861</v>
      </c>
      <c r="E79" s="311">
        <v>0</v>
      </c>
      <c r="F79" s="241">
        <v>1</v>
      </c>
      <c r="G79" s="286">
        <f t="shared" si="22"/>
        <v>44197</v>
      </c>
      <c r="H79" s="241">
        <v>24</v>
      </c>
      <c r="I79" s="286">
        <f t="shared" si="23"/>
        <v>44896</v>
      </c>
      <c r="J79" s="241">
        <f t="shared" si="21"/>
        <v>24</v>
      </c>
      <c r="K79" s="287">
        <f>K77</f>
        <v>0</v>
      </c>
      <c r="L79" s="287">
        <v>1</v>
      </c>
      <c r="M79" s="288">
        <f t="shared" si="24"/>
        <v>0</v>
      </c>
      <c r="O79" s="200"/>
      <c r="P79" s="200"/>
      <c r="Q79" s="200"/>
      <c r="R79" s="200"/>
      <c r="S79" s="200"/>
      <c r="T79" s="200"/>
      <c r="U79" s="200"/>
      <c r="V79" s="200"/>
      <c r="W79" s="200"/>
      <c r="X79" s="200"/>
      <c r="Y79" s="200"/>
      <c r="Z79" s="200"/>
      <c r="AA79" s="211"/>
      <c r="AB79" s="226"/>
      <c r="AC79" s="226"/>
      <c r="AD79" s="226"/>
      <c r="AE79" s="226"/>
      <c r="AF79" s="226"/>
      <c r="AG79" s="226"/>
    </row>
    <row r="80" spans="2:33" outlineLevel="1" x14ac:dyDescent="0.2">
      <c r="B80" s="195"/>
      <c r="C80" s="241"/>
      <c r="D80" s="323" t="s">
        <v>862</v>
      </c>
      <c r="E80" s="311">
        <v>0</v>
      </c>
      <c r="F80" s="241">
        <v>1</v>
      </c>
      <c r="G80" s="286">
        <f t="shared" si="22"/>
        <v>44197</v>
      </c>
      <c r="H80" s="241">
        <v>24</v>
      </c>
      <c r="I80" s="286">
        <f t="shared" si="23"/>
        <v>44896</v>
      </c>
      <c r="J80" s="241">
        <f t="shared" si="21"/>
        <v>24</v>
      </c>
      <c r="K80" s="287">
        <v>0</v>
      </c>
      <c r="L80" s="287">
        <v>1</v>
      </c>
      <c r="M80" s="288">
        <f t="shared" si="24"/>
        <v>0</v>
      </c>
      <c r="O80" s="200"/>
      <c r="P80" s="200"/>
      <c r="Q80" s="200"/>
      <c r="R80" s="200"/>
      <c r="S80" s="200"/>
      <c r="T80" s="200"/>
      <c r="U80" s="200"/>
      <c r="V80" s="200"/>
      <c r="W80" s="200"/>
      <c r="X80" s="200"/>
      <c r="Y80" s="200"/>
      <c r="Z80" s="200"/>
      <c r="AA80" s="211"/>
      <c r="AB80" s="226"/>
      <c r="AC80" s="226"/>
      <c r="AD80" s="226"/>
      <c r="AE80" s="226"/>
      <c r="AF80" s="226"/>
      <c r="AG80" s="226"/>
    </row>
    <row r="81" spans="2:33" outlineLevel="1" x14ac:dyDescent="0.2">
      <c r="B81" s="195"/>
      <c r="C81" s="241"/>
      <c r="D81" s="323" t="s">
        <v>863</v>
      </c>
      <c r="E81" s="311">
        <v>0</v>
      </c>
      <c r="F81" s="241">
        <v>1</v>
      </c>
      <c r="G81" s="286">
        <f t="shared" si="22"/>
        <v>44197</v>
      </c>
      <c r="H81" s="241">
        <v>24</v>
      </c>
      <c r="I81" s="286">
        <f t="shared" si="23"/>
        <v>44896</v>
      </c>
      <c r="J81" s="241">
        <f t="shared" si="21"/>
        <v>24</v>
      </c>
      <c r="K81" s="287">
        <v>0</v>
      </c>
      <c r="L81" s="287">
        <v>1</v>
      </c>
      <c r="M81" s="288">
        <f t="shared" si="24"/>
        <v>0</v>
      </c>
      <c r="O81" s="200"/>
      <c r="P81" s="200"/>
      <c r="Q81" s="200"/>
      <c r="R81" s="200"/>
      <c r="S81" s="200"/>
      <c r="T81" s="200"/>
      <c r="U81" s="200"/>
      <c r="V81" s="200"/>
      <c r="W81" s="200"/>
      <c r="X81" s="200"/>
      <c r="Y81" s="200"/>
      <c r="Z81" s="200"/>
      <c r="AA81" s="211"/>
      <c r="AB81" s="226"/>
      <c r="AC81" s="226"/>
      <c r="AD81" s="226"/>
      <c r="AE81" s="226"/>
      <c r="AF81" s="226"/>
      <c r="AG81" s="226"/>
    </row>
    <row r="82" spans="2:33" outlineLevel="1" x14ac:dyDescent="0.2">
      <c r="B82" s="195"/>
      <c r="C82" s="241"/>
      <c r="D82" s="323" t="s">
        <v>864</v>
      </c>
      <c r="E82" s="207">
        <v>55000</v>
      </c>
      <c r="F82" s="241">
        <v>1</v>
      </c>
      <c r="G82" s="286">
        <f t="shared" si="22"/>
        <v>44197</v>
      </c>
      <c r="H82" s="241">
        <v>24</v>
      </c>
      <c r="I82" s="286">
        <f t="shared" si="23"/>
        <v>44896</v>
      </c>
      <c r="J82" s="241">
        <f t="shared" si="21"/>
        <v>24</v>
      </c>
      <c r="K82" s="287">
        <f>SUM(B8:B13)</f>
        <v>5</v>
      </c>
      <c r="L82" s="287">
        <v>1</v>
      </c>
      <c r="M82" s="288">
        <f>E82*J82*K82</f>
        <v>6600000</v>
      </c>
      <c r="O82" s="200"/>
      <c r="P82" s="200"/>
      <c r="Q82" s="200"/>
      <c r="R82" s="200"/>
      <c r="S82" s="200"/>
      <c r="T82" s="200"/>
      <c r="U82" s="200"/>
      <c r="V82" s="200"/>
      <c r="W82" s="200"/>
      <c r="X82" s="200"/>
      <c r="Y82" s="200"/>
      <c r="Z82" s="200"/>
      <c r="AA82" s="211"/>
      <c r="AB82" s="226"/>
      <c r="AC82" s="226"/>
      <c r="AD82" s="226"/>
      <c r="AE82" s="226"/>
      <c r="AF82" s="226"/>
      <c r="AG82" s="226"/>
    </row>
    <row r="83" spans="2:33" outlineLevel="1" x14ac:dyDescent="0.2">
      <c r="B83" s="195"/>
      <c r="C83" s="241"/>
      <c r="D83" s="323" t="s">
        <v>865</v>
      </c>
      <c r="E83" s="311">
        <v>75000</v>
      </c>
      <c r="F83" s="241">
        <v>1</v>
      </c>
      <c r="G83" s="286">
        <f t="shared" si="22"/>
        <v>44197</v>
      </c>
      <c r="H83" s="241">
        <v>24</v>
      </c>
      <c r="I83" s="286">
        <f t="shared" si="23"/>
        <v>44896</v>
      </c>
      <c r="J83" s="241">
        <f t="shared" si="21"/>
        <v>24</v>
      </c>
      <c r="K83" s="287">
        <v>1</v>
      </c>
      <c r="L83" s="287">
        <v>1</v>
      </c>
      <c r="M83" s="288">
        <f t="shared" si="24"/>
        <v>1800000</v>
      </c>
      <c r="O83" s="200"/>
      <c r="P83" s="200"/>
      <c r="Q83" s="200"/>
      <c r="R83" s="200"/>
      <c r="S83" s="200"/>
      <c r="T83" s="200"/>
      <c r="U83" s="200"/>
      <c r="V83" s="200"/>
      <c r="W83" s="200"/>
      <c r="X83" s="200"/>
      <c r="Y83" s="200"/>
      <c r="Z83" s="200"/>
      <c r="AA83" s="211"/>
      <c r="AB83" s="226"/>
      <c r="AC83" s="226"/>
      <c r="AD83" s="226"/>
      <c r="AE83" s="226"/>
      <c r="AF83" s="226"/>
      <c r="AG83" s="226"/>
    </row>
    <row r="84" spans="2:33" outlineLevel="1" x14ac:dyDescent="0.2">
      <c r="B84" s="195"/>
      <c r="C84" s="241"/>
      <c r="D84" s="324" t="s">
        <v>866</v>
      </c>
      <c r="E84" s="311"/>
      <c r="F84" s="241"/>
      <c r="G84" s="286"/>
      <c r="H84" s="241"/>
      <c r="I84" s="286"/>
      <c r="J84" s="241"/>
      <c r="K84" s="287"/>
      <c r="L84" s="287"/>
      <c r="M84" s="288"/>
      <c r="O84" s="200"/>
      <c r="P84" s="200"/>
      <c r="Q84" s="200"/>
      <c r="R84" s="200"/>
      <c r="S84" s="200"/>
      <c r="T84" s="200"/>
      <c r="U84" s="200"/>
      <c r="V84" s="200"/>
      <c r="W84" s="200"/>
      <c r="X84" s="200"/>
      <c r="Y84" s="200"/>
      <c r="Z84" s="200"/>
      <c r="AA84" s="211"/>
      <c r="AB84" s="226"/>
      <c r="AC84" s="226"/>
      <c r="AD84" s="226"/>
      <c r="AE84" s="226"/>
      <c r="AF84" s="226"/>
      <c r="AG84" s="226"/>
    </row>
    <row r="85" spans="2:33" outlineLevel="1" x14ac:dyDescent="0.2">
      <c r="B85" s="195"/>
      <c r="C85" s="241"/>
      <c r="D85" s="323" t="s">
        <v>867</v>
      </c>
      <c r="E85" s="311">
        <v>100000</v>
      </c>
      <c r="F85" s="241">
        <v>1</v>
      </c>
      <c r="G85" s="286">
        <f t="shared" si="22"/>
        <v>44197</v>
      </c>
      <c r="H85" s="241">
        <v>24</v>
      </c>
      <c r="I85" s="286">
        <f t="shared" si="23"/>
        <v>44896</v>
      </c>
      <c r="J85" s="241">
        <f t="shared" si="21"/>
        <v>24</v>
      </c>
      <c r="K85" s="287">
        <v>0</v>
      </c>
      <c r="L85" s="287">
        <v>1</v>
      </c>
      <c r="M85" s="288">
        <f t="shared" si="24"/>
        <v>0</v>
      </c>
      <c r="O85" s="200"/>
      <c r="P85" s="200"/>
      <c r="Q85" s="200"/>
      <c r="R85" s="200"/>
      <c r="S85" s="200"/>
      <c r="T85" s="200"/>
      <c r="U85" s="200"/>
      <c r="V85" s="200"/>
      <c r="W85" s="200"/>
      <c r="X85" s="200"/>
      <c r="Y85" s="200"/>
      <c r="Z85" s="200"/>
      <c r="AA85" s="211"/>
      <c r="AB85" s="226"/>
      <c r="AC85" s="226"/>
      <c r="AD85" s="226"/>
      <c r="AE85" s="226"/>
      <c r="AF85" s="226"/>
      <c r="AG85" s="226"/>
    </row>
    <row r="86" spans="2:33" outlineLevel="1" x14ac:dyDescent="0.2">
      <c r="B86" s="195"/>
      <c r="C86" s="241"/>
      <c r="D86" s="323" t="s">
        <v>868</v>
      </c>
      <c r="E86" s="311">
        <v>100000</v>
      </c>
      <c r="F86" s="241">
        <v>1</v>
      </c>
      <c r="G86" s="286">
        <f t="shared" si="22"/>
        <v>44197</v>
      </c>
      <c r="H86" s="241">
        <v>24</v>
      </c>
      <c r="I86" s="286">
        <f t="shared" si="23"/>
        <v>44896</v>
      </c>
      <c r="J86" s="241">
        <f t="shared" si="21"/>
        <v>24</v>
      </c>
      <c r="K86" s="287">
        <v>0</v>
      </c>
      <c r="L86" s="287">
        <v>1</v>
      </c>
      <c r="M86" s="288">
        <f t="shared" si="24"/>
        <v>0</v>
      </c>
      <c r="O86" s="200"/>
      <c r="P86" s="200"/>
      <c r="Q86" s="200"/>
      <c r="R86" s="200"/>
      <c r="S86" s="200"/>
      <c r="T86" s="200"/>
      <c r="U86" s="200"/>
      <c r="V86" s="200"/>
      <c r="W86" s="200"/>
      <c r="X86" s="200"/>
      <c r="Y86" s="200"/>
      <c r="Z86" s="200"/>
      <c r="AA86" s="211"/>
      <c r="AB86" s="226"/>
      <c r="AC86" s="226"/>
      <c r="AD86" s="226"/>
      <c r="AE86" s="226"/>
      <c r="AF86" s="226"/>
      <c r="AG86" s="226"/>
    </row>
    <row r="87" spans="2:33" ht="13.5" outlineLevel="1" thickBot="1" x14ac:dyDescent="0.25">
      <c r="B87" s="257"/>
      <c r="C87" s="259"/>
      <c r="D87" s="325" t="s">
        <v>869</v>
      </c>
      <c r="E87" s="313">
        <v>100000</v>
      </c>
      <c r="F87" s="259">
        <v>1</v>
      </c>
      <c r="G87" s="292">
        <f t="shared" si="22"/>
        <v>44197</v>
      </c>
      <c r="H87" s="259">
        <v>24</v>
      </c>
      <c r="I87" s="292">
        <f t="shared" si="23"/>
        <v>44896</v>
      </c>
      <c r="J87" s="259">
        <f t="shared" si="21"/>
        <v>24</v>
      </c>
      <c r="K87" s="293">
        <v>0</v>
      </c>
      <c r="L87" s="293">
        <v>1</v>
      </c>
      <c r="M87" s="294">
        <f t="shared" si="24"/>
        <v>0</v>
      </c>
      <c r="O87" s="200"/>
      <c r="P87" s="200"/>
      <c r="Q87" s="200"/>
      <c r="R87" s="200"/>
      <c r="S87" s="200"/>
      <c r="T87" s="200"/>
      <c r="U87" s="200"/>
      <c r="V87" s="200"/>
      <c r="W87" s="200"/>
      <c r="X87" s="200"/>
      <c r="Y87" s="200"/>
      <c r="Z87" s="200"/>
      <c r="AA87" s="211"/>
      <c r="AB87" s="226"/>
      <c r="AC87" s="226"/>
      <c r="AD87" s="226"/>
      <c r="AE87" s="226"/>
      <c r="AF87" s="226"/>
      <c r="AG87" s="226"/>
    </row>
    <row r="88" spans="2:33" ht="13.5" outlineLevel="1" thickBot="1" x14ac:dyDescent="0.3">
      <c r="G88" s="175"/>
      <c r="H88" s="315" t="str">
        <f>+IF($G88&lt;&gt;"",HLOOKUP($G88,$O$5:$Z$6,2,FALSE),"")</f>
        <v/>
      </c>
      <c r="I88" s="316" t="s">
        <v>851</v>
      </c>
      <c r="J88" s="316"/>
      <c r="K88" s="226"/>
      <c r="L88" s="226"/>
      <c r="M88" s="317">
        <f>+SUM(M72:M87)</f>
        <v>8400000</v>
      </c>
      <c r="O88" s="200"/>
      <c r="P88" s="200"/>
      <c r="Q88" s="200"/>
      <c r="R88" s="200"/>
      <c r="S88" s="200"/>
      <c r="T88" s="200"/>
      <c r="U88" s="200"/>
      <c r="V88" s="200"/>
      <c r="W88" s="200"/>
      <c r="X88" s="200"/>
      <c r="Y88" s="200"/>
      <c r="Z88" s="200"/>
      <c r="AA88" s="211"/>
      <c r="AB88" s="226"/>
      <c r="AC88" s="226"/>
      <c r="AD88" s="226"/>
      <c r="AE88" s="226"/>
      <c r="AF88" s="226"/>
      <c r="AG88" s="226"/>
    </row>
    <row r="89" spans="2:33" ht="13.5" outlineLevel="1" thickBot="1" x14ac:dyDescent="0.3">
      <c r="D89" s="326" t="s">
        <v>870</v>
      </c>
      <c r="E89" s="265"/>
      <c r="F89" s="299">
        <f>M88/1000000</f>
        <v>8.4</v>
      </c>
      <c r="G89" s="175"/>
      <c r="O89" s="263"/>
      <c r="P89" s="263"/>
      <c r="Q89" s="263"/>
      <c r="R89" s="263"/>
      <c r="S89" s="263"/>
      <c r="T89" s="263"/>
      <c r="U89" s="263"/>
      <c r="V89" s="263"/>
      <c r="W89" s="263"/>
      <c r="X89" s="263"/>
      <c r="Y89" s="263"/>
      <c r="Z89" s="263"/>
      <c r="AA89" s="263"/>
      <c r="AB89" s="226"/>
      <c r="AC89" s="226"/>
      <c r="AD89" s="226"/>
      <c r="AE89" s="226"/>
      <c r="AF89" s="226"/>
      <c r="AG89" s="226"/>
    </row>
    <row r="90" spans="2:33" x14ac:dyDescent="0.25">
      <c r="E90" s="175"/>
      <c r="F90" s="175"/>
      <c r="G90" s="175"/>
      <c r="O90" s="200"/>
      <c r="P90" s="200"/>
      <c r="Q90" s="200"/>
      <c r="R90" s="200"/>
      <c r="S90" s="200"/>
      <c r="T90" s="200"/>
      <c r="U90" s="200"/>
      <c r="V90" s="200"/>
      <c r="W90" s="200"/>
      <c r="X90" s="200"/>
      <c r="Y90" s="200"/>
      <c r="Z90" s="200"/>
      <c r="AA90" s="200"/>
      <c r="AB90" s="226"/>
      <c r="AC90" s="226"/>
      <c r="AD90" s="226"/>
      <c r="AE90" s="226"/>
      <c r="AF90" s="226"/>
      <c r="AG90" s="226"/>
    </row>
    <row r="91" spans="2:33" ht="13.5" thickBot="1" x14ac:dyDescent="0.3">
      <c r="O91" s="200"/>
      <c r="P91" s="200"/>
      <c r="Q91" s="200"/>
      <c r="R91" s="200"/>
      <c r="S91" s="200"/>
      <c r="T91" s="200"/>
      <c r="U91" s="200"/>
      <c r="V91" s="200"/>
      <c r="W91" s="200"/>
      <c r="X91" s="200"/>
      <c r="Y91" s="200"/>
      <c r="Z91" s="200"/>
      <c r="AA91" s="200"/>
      <c r="AB91" s="226"/>
      <c r="AC91" s="226"/>
      <c r="AD91" s="226"/>
      <c r="AE91" s="226"/>
      <c r="AF91" s="226"/>
      <c r="AG91" s="226"/>
    </row>
    <row r="92" spans="2:33" ht="13.5" customHeight="1" thickBot="1" x14ac:dyDescent="0.3">
      <c r="B92" s="466"/>
      <c r="C92" s="327"/>
      <c r="D92" s="468" t="s">
        <v>871</v>
      </c>
      <c r="E92" s="328" t="s">
        <v>837</v>
      </c>
      <c r="F92" s="470" t="s">
        <v>783</v>
      </c>
      <c r="G92" s="471"/>
      <c r="H92" s="471"/>
      <c r="I92" s="471"/>
      <c r="J92" s="472"/>
      <c r="K92" s="329" t="s">
        <v>517</v>
      </c>
      <c r="L92" s="329" t="s">
        <v>838</v>
      </c>
      <c r="M92" s="330" t="s">
        <v>784</v>
      </c>
      <c r="O92" s="232"/>
      <c r="P92" s="232"/>
      <c r="Q92" s="232"/>
      <c r="R92" s="232"/>
      <c r="S92" s="232"/>
      <c r="T92" s="232"/>
      <c r="U92" s="232"/>
      <c r="V92" s="232"/>
      <c r="W92" s="232"/>
      <c r="X92" s="232"/>
      <c r="Y92" s="232"/>
      <c r="Z92" s="232"/>
      <c r="AA92" s="473"/>
      <c r="AB92" s="226"/>
      <c r="AC92" s="226"/>
      <c r="AD92" s="226"/>
      <c r="AE92" s="226"/>
      <c r="AF92" s="226"/>
      <c r="AG92" s="226"/>
    </row>
    <row r="93" spans="2:33" ht="13.5" thickBot="1" x14ac:dyDescent="0.3">
      <c r="B93" s="467"/>
      <c r="C93" s="331"/>
      <c r="D93" s="469"/>
      <c r="E93" s="332"/>
      <c r="F93" s="193" t="s">
        <v>785</v>
      </c>
      <c r="G93" s="329" t="s">
        <v>786</v>
      </c>
      <c r="H93" s="193" t="s">
        <v>787</v>
      </c>
      <c r="I93" s="193" t="s">
        <v>788</v>
      </c>
      <c r="J93" s="193" t="s">
        <v>789</v>
      </c>
      <c r="K93" s="333"/>
      <c r="L93" s="333"/>
      <c r="M93" s="334"/>
      <c r="O93" s="335"/>
      <c r="P93" s="335"/>
      <c r="Q93" s="335"/>
      <c r="R93" s="335"/>
      <c r="S93" s="335"/>
      <c r="T93" s="335"/>
      <c r="U93" s="335"/>
      <c r="V93" s="335"/>
      <c r="W93" s="335"/>
      <c r="X93" s="335"/>
      <c r="Y93" s="335"/>
      <c r="Z93" s="335"/>
      <c r="AA93" s="473"/>
      <c r="AB93" s="226"/>
      <c r="AC93" s="226"/>
      <c r="AD93" s="226"/>
      <c r="AE93" s="226"/>
      <c r="AF93" s="226"/>
      <c r="AG93" s="226"/>
    </row>
    <row r="94" spans="2:33" s="269" customFormat="1" outlineLevel="1" x14ac:dyDescent="0.2">
      <c r="B94" s="336"/>
      <c r="C94" s="337"/>
      <c r="D94" s="321" t="s">
        <v>872</v>
      </c>
      <c r="E94" s="338"/>
      <c r="F94" s="339"/>
      <c r="G94" s="340" t="str">
        <f>+IF($F94&lt;&gt;"",HLOOKUP($F94,$N$8:$Z$8,2,FALSE),"")</f>
        <v/>
      </c>
      <c r="H94" s="339"/>
      <c r="I94" s="340" t="str">
        <f>+IF($H94&lt;&gt;"",HLOOKUP($H94,$N$8:$Z$8,2,FALSE),"")</f>
        <v/>
      </c>
      <c r="J94" s="339" t="str">
        <f t="shared" ref="J94:J107" si="25">+IF($H94&lt;&gt;"",$H94-$F94+1,"")</f>
        <v/>
      </c>
      <c r="K94" s="287"/>
      <c r="L94" s="287"/>
      <c r="M94" s="341"/>
      <c r="N94" s="175"/>
      <c r="O94" s="200"/>
      <c r="P94" s="200"/>
      <c r="Q94" s="200"/>
      <c r="R94" s="200"/>
      <c r="S94" s="200"/>
      <c r="T94" s="200"/>
      <c r="U94" s="200"/>
      <c r="V94" s="200"/>
      <c r="W94" s="200"/>
      <c r="X94" s="200"/>
      <c r="Y94" s="200"/>
      <c r="Z94" s="200"/>
      <c r="AA94" s="211"/>
      <c r="AB94" s="274"/>
      <c r="AC94" s="274"/>
      <c r="AD94" s="274"/>
      <c r="AE94" s="274"/>
      <c r="AF94" s="274"/>
      <c r="AG94" s="274"/>
    </row>
    <row r="95" spans="2:33" s="269" customFormat="1" outlineLevel="1" x14ac:dyDescent="0.2">
      <c r="B95" s="342"/>
      <c r="C95" s="283"/>
      <c r="D95" s="343" t="s">
        <v>873</v>
      </c>
      <c r="E95" s="285">
        <v>0</v>
      </c>
      <c r="F95" s="241">
        <v>1</v>
      </c>
      <c r="G95" s="286">
        <f>+IF($F95&lt;&gt;"",HLOOKUP($F95,$O$5:$AL$6,2,FALSE),"")</f>
        <v>44197</v>
      </c>
      <c r="H95" s="241">
        <v>24</v>
      </c>
      <c r="I95" s="286">
        <f>+IF($H95&lt;&gt;"",HLOOKUP($H95,$O$5:$AL$6,2,FALSE),"")</f>
        <v>44896</v>
      </c>
      <c r="J95" s="241">
        <f t="shared" si="25"/>
        <v>24</v>
      </c>
      <c r="K95" s="287">
        <v>0</v>
      </c>
      <c r="L95" s="287">
        <v>1</v>
      </c>
      <c r="M95" s="288">
        <f>E95*J95*K95*L95</f>
        <v>0</v>
      </c>
      <c r="N95" s="175"/>
      <c r="O95" s="200"/>
      <c r="P95" s="200"/>
      <c r="Q95" s="200"/>
      <c r="R95" s="200"/>
      <c r="S95" s="200"/>
      <c r="T95" s="200"/>
      <c r="U95" s="200"/>
      <c r="V95" s="200"/>
      <c r="W95" s="200"/>
      <c r="X95" s="200"/>
      <c r="Y95" s="200"/>
      <c r="Z95" s="200"/>
      <c r="AA95" s="211"/>
      <c r="AB95" s="274"/>
      <c r="AC95" s="274"/>
      <c r="AD95" s="274"/>
      <c r="AE95" s="274"/>
      <c r="AF95" s="274"/>
      <c r="AG95" s="274"/>
    </row>
    <row r="96" spans="2:33" s="269" customFormat="1" outlineLevel="1" x14ac:dyDescent="0.2">
      <c r="B96" s="342"/>
      <c r="C96" s="283"/>
      <c r="D96" s="324" t="s">
        <v>874</v>
      </c>
      <c r="E96" s="285"/>
      <c r="F96" s="284"/>
      <c r="G96" s="344" t="str">
        <f>+IF($F96&lt;&gt;"",HLOOKUP($F96,$N$8:$Z$8,2,FALSE),"")</f>
        <v/>
      </c>
      <c r="H96" s="284"/>
      <c r="I96" s="344" t="str">
        <f>+IF($H96&lt;&gt;"",HLOOKUP($H96,$N$8:$Z$8,2,FALSE),"")</f>
        <v/>
      </c>
      <c r="J96" s="284" t="str">
        <f t="shared" si="25"/>
        <v/>
      </c>
      <c r="K96" s="287"/>
      <c r="L96" s="287"/>
      <c r="M96" s="345"/>
      <c r="N96" s="175"/>
      <c r="O96" s="200"/>
      <c r="P96" s="200"/>
      <c r="Q96" s="200"/>
      <c r="R96" s="200"/>
      <c r="S96" s="200"/>
      <c r="T96" s="200"/>
      <c r="U96" s="200"/>
      <c r="V96" s="200"/>
      <c r="W96" s="200"/>
      <c r="X96" s="200"/>
      <c r="Y96" s="200"/>
      <c r="Z96" s="200"/>
      <c r="AA96" s="211"/>
      <c r="AB96" s="274"/>
      <c r="AC96" s="274"/>
      <c r="AD96" s="274"/>
      <c r="AE96" s="274"/>
      <c r="AF96" s="274"/>
      <c r="AG96" s="274"/>
    </row>
    <row r="97" spans="2:33" s="269" customFormat="1" outlineLevel="1" x14ac:dyDescent="0.2">
      <c r="B97" s="342"/>
      <c r="C97" s="283"/>
      <c r="D97" s="343" t="s">
        <v>875</v>
      </c>
      <c r="E97" s="285">
        <v>0</v>
      </c>
      <c r="F97" s="241">
        <v>1</v>
      </c>
      <c r="G97" s="286">
        <f t="shared" ref="G97:G111" si="26">+IF($F97&lt;&gt;"",HLOOKUP($F97,$O$5:$AL$6,2,FALSE),"")</f>
        <v>44197</v>
      </c>
      <c r="H97" s="241">
        <v>24</v>
      </c>
      <c r="I97" s="286">
        <f t="shared" ref="I97:I111" si="27">+IF($H97&lt;&gt;"",HLOOKUP($H97,$O$5:$AL$6,2,FALSE),"")</f>
        <v>44896</v>
      </c>
      <c r="J97" s="241">
        <f t="shared" si="25"/>
        <v>24</v>
      </c>
      <c r="K97" s="287">
        <v>0</v>
      </c>
      <c r="L97" s="287">
        <v>1</v>
      </c>
      <c r="M97" s="288">
        <f>E97*J97*K97*L97</f>
        <v>0</v>
      </c>
      <c r="N97" s="175"/>
      <c r="O97" s="200"/>
      <c r="P97" s="200"/>
      <c r="Q97" s="200"/>
      <c r="R97" s="200"/>
      <c r="S97" s="200"/>
      <c r="T97" s="200"/>
      <c r="U97" s="200"/>
      <c r="V97" s="200"/>
      <c r="W97" s="200"/>
      <c r="X97" s="200"/>
      <c r="Y97" s="200"/>
      <c r="Z97" s="200"/>
      <c r="AA97" s="211"/>
      <c r="AB97" s="274"/>
      <c r="AC97" s="274"/>
      <c r="AD97" s="274"/>
      <c r="AE97" s="274"/>
      <c r="AF97" s="274"/>
      <c r="AG97" s="274"/>
    </row>
    <row r="98" spans="2:33" s="269" customFormat="1" outlineLevel="1" x14ac:dyDescent="0.2">
      <c r="B98" s="342"/>
      <c r="C98" s="283"/>
      <c r="D98" s="343" t="s">
        <v>876</v>
      </c>
      <c r="E98" s="285">
        <v>0</v>
      </c>
      <c r="F98" s="241">
        <v>1</v>
      </c>
      <c r="G98" s="286">
        <f t="shared" si="26"/>
        <v>44197</v>
      </c>
      <c r="H98" s="241">
        <v>24</v>
      </c>
      <c r="I98" s="286">
        <f t="shared" si="27"/>
        <v>44896</v>
      </c>
      <c r="J98" s="241">
        <f t="shared" si="25"/>
        <v>24</v>
      </c>
      <c r="K98" s="287">
        <f>K61</f>
        <v>0</v>
      </c>
      <c r="L98" s="287">
        <v>1</v>
      </c>
      <c r="M98" s="288">
        <f>E98*J98*K98*L98</f>
        <v>0</v>
      </c>
      <c r="N98" s="175"/>
      <c r="O98" s="200"/>
      <c r="P98" s="200"/>
      <c r="Q98" s="200"/>
      <c r="R98" s="200"/>
      <c r="S98" s="200"/>
      <c r="T98" s="200"/>
      <c r="U98" s="200"/>
      <c r="V98" s="200"/>
      <c r="W98" s="200"/>
      <c r="X98" s="200"/>
      <c r="Y98" s="200"/>
      <c r="Z98" s="200"/>
      <c r="AA98" s="211"/>
      <c r="AB98" s="274"/>
      <c r="AC98" s="274"/>
      <c r="AD98" s="274"/>
      <c r="AE98" s="274"/>
      <c r="AF98" s="274"/>
      <c r="AG98" s="274"/>
    </row>
    <row r="99" spans="2:33" s="269" customFormat="1" outlineLevel="1" x14ac:dyDescent="0.2">
      <c r="B99" s="342"/>
      <c r="C99" s="283"/>
      <c r="D99" s="343" t="s">
        <v>877</v>
      </c>
      <c r="E99" s="285">
        <v>0</v>
      </c>
      <c r="F99" s="241">
        <v>1</v>
      </c>
      <c r="G99" s="286">
        <f t="shared" si="26"/>
        <v>44197</v>
      </c>
      <c r="H99" s="241">
        <v>24</v>
      </c>
      <c r="I99" s="286">
        <f t="shared" si="27"/>
        <v>44896</v>
      </c>
      <c r="J99" s="241">
        <f t="shared" si="25"/>
        <v>24</v>
      </c>
      <c r="K99" s="287">
        <v>0</v>
      </c>
      <c r="L99" s="287">
        <v>0</v>
      </c>
      <c r="M99" s="288">
        <f>E99*J99*K99*L99</f>
        <v>0</v>
      </c>
      <c r="N99" s="175"/>
      <c r="O99" s="200"/>
      <c r="P99" s="200"/>
      <c r="Q99" s="200"/>
      <c r="R99" s="200"/>
      <c r="S99" s="200"/>
      <c r="T99" s="200"/>
      <c r="U99" s="200"/>
      <c r="V99" s="200"/>
      <c r="W99" s="200"/>
      <c r="X99" s="200"/>
      <c r="Y99" s="200"/>
      <c r="Z99" s="200"/>
      <c r="AA99" s="211"/>
      <c r="AB99" s="274"/>
      <c r="AC99" s="274"/>
      <c r="AD99" s="274"/>
      <c r="AE99" s="274"/>
      <c r="AF99" s="274"/>
      <c r="AG99" s="274"/>
    </row>
    <row r="100" spans="2:33" s="269" customFormat="1" outlineLevel="1" x14ac:dyDescent="0.2">
      <c r="B100" s="342"/>
      <c r="C100" s="283"/>
      <c r="D100" s="324" t="s">
        <v>878</v>
      </c>
      <c r="E100" s="285"/>
      <c r="F100" s="284"/>
      <c r="G100" s="286"/>
      <c r="H100" s="241"/>
      <c r="I100" s="286"/>
      <c r="J100" s="284"/>
      <c r="K100" s="287"/>
      <c r="L100" s="287"/>
      <c r="M100" s="346"/>
      <c r="N100" s="175"/>
      <c r="O100" s="200"/>
      <c r="P100" s="200"/>
      <c r="Q100" s="200"/>
      <c r="R100" s="200"/>
      <c r="S100" s="200"/>
      <c r="T100" s="200"/>
      <c r="U100" s="200"/>
      <c r="V100" s="200"/>
      <c r="W100" s="200"/>
      <c r="X100" s="200"/>
      <c r="Y100" s="200"/>
      <c r="Z100" s="200"/>
      <c r="AA100" s="211"/>
      <c r="AB100" s="274"/>
      <c r="AC100" s="274"/>
      <c r="AD100" s="274"/>
      <c r="AE100" s="274"/>
      <c r="AF100" s="274"/>
      <c r="AG100" s="274"/>
    </row>
    <row r="101" spans="2:33" s="269" customFormat="1" outlineLevel="1" x14ac:dyDescent="0.2">
      <c r="B101" s="342"/>
      <c r="C101" s="283"/>
      <c r="D101" s="343" t="s">
        <v>879</v>
      </c>
      <c r="E101" s="285">
        <v>50000</v>
      </c>
      <c r="F101" s="241">
        <v>1</v>
      </c>
      <c r="G101" s="286">
        <f t="shared" si="26"/>
        <v>44197</v>
      </c>
      <c r="H101" s="241">
        <v>24</v>
      </c>
      <c r="I101" s="286">
        <f t="shared" si="27"/>
        <v>44896</v>
      </c>
      <c r="J101" s="241">
        <f t="shared" si="25"/>
        <v>24</v>
      </c>
      <c r="K101" s="287">
        <v>1</v>
      </c>
      <c r="L101" s="287">
        <v>1</v>
      </c>
      <c r="M101" s="288">
        <f t="shared" ref="M101:M111" si="28">E101*J101*K101*L101</f>
        <v>1200000</v>
      </c>
      <c r="N101" s="175"/>
      <c r="O101" s="200"/>
      <c r="P101" s="200"/>
      <c r="Q101" s="200"/>
      <c r="R101" s="200"/>
      <c r="S101" s="200"/>
      <c r="T101" s="200"/>
      <c r="U101" s="200"/>
      <c r="V101" s="200"/>
      <c r="W101" s="200"/>
      <c r="X101" s="200"/>
      <c r="Y101" s="200"/>
      <c r="Z101" s="200"/>
      <c r="AA101" s="211"/>
      <c r="AB101" s="274"/>
      <c r="AC101" s="274"/>
      <c r="AD101" s="274"/>
      <c r="AE101" s="274"/>
      <c r="AF101" s="274"/>
      <c r="AG101" s="274"/>
    </row>
    <row r="102" spans="2:33" s="269" customFormat="1" outlineLevel="1" x14ac:dyDescent="0.2">
      <c r="B102" s="342"/>
      <c r="C102" s="283"/>
      <c r="D102" s="343" t="s">
        <v>880</v>
      </c>
      <c r="E102" s="285">
        <v>25000</v>
      </c>
      <c r="F102" s="241">
        <v>1</v>
      </c>
      <c r="G102" s="286">
        <f t="shared" si="26"/>
        <v>44197</v>
      </c>
      <c r="H102" s="241">
        <v>24</v>
      </c>
      <c r="I102" s="286">
        <f t="shared" si="27"/>
        <v>44896</v>
      </c>
      <c r="J102" s="241">
        <f t="shared" si="25"/>
        <v>24</v>
      </c>
      <c r="K102" s="287">
        <v>1</v>
      </c>
      <c r="L102" s="287">
        <v>1</v>
      </c>
      <c r="M102" s="288">
        <f t="shared" si="28"/>
        <v>600000</v>
      </c>
      <c r="N102" s="175"/>
      <c r="O102" s="200"/>
      <c r="P102" s="200"/>
      <c r="Q102" s="200"/>
      <c r="R102" s="200"/>
      <c r="S102" s="200"/>
      <c r="T102" s="200"/>
      <c r="U102" s="200"/>
      <c r="V102" s="200"/>
      <c r="W102" s="200"/>
      <c r="X102" s="200"/>
      <c r="Y102" s="200"/>
      <c r="Z102" s="200"/>
      <c r="AA102" s="211"/>
      <c r="AB102" s="274"/>
      <c r="AC102" s="274"/>
      <c r="AD102" s="274"/>
      <c r="AE102" s="274"/>
      <c r="AF102" s="274"/>
      <c r="AG102" s="274"/>
    </row>
    <row r="103" spans="2:33" s="269" customFormat="1" outlineLevel="1" x14ac:dyDescent="0.2">
      <c r="B103" s="342"/>
      <c r="C103" s="283"/>
      <c r="D103" s="343" t="s">
        <v>881</v>
      </c>
      <c r="E103" s="285">
        <v>15000</v>
      </c>
      <c r="F103" s="241">
        <v>1</v>
      </c>
      <c r="G103" s="286">
        <f t="shared" si="26"/>
        <v>44197</v>
      </c>
      <c r="H103" s="241">
        <v>24</v>
      </c>
      <c r="I103" s="286">
        <f t="shared" si="27"/>
        <v>44896</v>
      </c>
      <c r="J103" s="241">
        <f t="shared" si="25"/>
        <v>24</v>
      </c>
      <c r="K103" s="287">
        <v>1</v>
      </c>
      <c r="L103" s="287">
        <v>1</v>
      </c>
      <c r="M103" s="288">
        <f t="shared" si="28"/>
        <v>360000</v>
      </c>
      <c r="N103" s="175"/>
      <c r="O103" s="200"/>
      <c r="P103" s="200"/>
      <c r="Q103" s="200"/>
      <c r="R103" s="200"/>
      <c r="S103" s="200"/>
      <c r="T103" s="200"/>
      <c r="U103" s="200"/>
      <c r="V103" s="200"/>
      <c r="W103" s="200"/>
      <c r="X103" s="200"/>
      <c r="Y103" s="200"/>
      <c r="Z103" s="200"/>
      <c r="AA103" s="211"/>
      <c r="AB103" s="274"/>
      <c r="AC103" s="274"/>
      <c r="AD103" s="274"/>
      <c r="AE103" s="274"/>
      <c r="AF103" s="274"/>
      <c r="AG103" s="274"/>
    </row>
    <row r="104" spans="2:33" s="269" customFormat="1" outlineLevel="1" x14ac:dyDescent="0.2">
      <c r="B104" s="342"/>
      <c r="C104" s="283"/>
      <c r="D104" s="343" t="s">
        <v>882</v>
      </c>
      <c r="E104" s="285">
        <v>60000</v>
      </c>
      <c r="F104" s="241">
        <v>1</v>
      </c>
      <c r="G104" s="286">
        <f t="shared" si="26"/>
        <v>44197</v>
      </c>
      <c r="H104" s="241">
        <v>24</v>
      </c>
      <c r="I104" s="286">
        <f t="shared" si="27"/>
        <v>44896</v>
      </c>
      <c r="J104" s="241">
        <f t="shared" si="25"/>
        <v>24</v>
      </c>
      <c r="K104" s="287">
        <v>1</v>
      </c>
      <c r="L104" s="287">
        <v>1</v>
      </c>
      <c r="M104" s="288">
        <f t="shared" si="28"/>
        <v>1440000</v>
      </c>
      <c r="N104" s="175"/>
      <c r="O104" s="200"/>
      <c r="P104" s="200"/>
      <c r="Q104" s="200"/>
      <c r="R104" s="200"/>
      <c r="S104" s="200"/>
      <c r="T104" s="200"/>
      <c r="U104" s="200"/>
      <c r="V104" s="200"/>
      <c r="W104" s="200"/>
      <c r="X104" s="200"/>
      <c r="Y104" s="200"/>
      <c r="Z104" s="200"/>
      <c r="AA104" s="211"/>
      <c r="AB104" s="274"/>
      <c r="AC104" s="274"/>
      <c r="AD104" s="274"/>
      <c r="AE104" s="274"/>
      <c r="AF104" s="274"/>
      <c r="AG104" s="274"/>
    </row>
    <row r="105" spans="2:33" s="269" customFormat="1" outlineLevel="1" x14ac:dyDescent="0.2">
      <c r="B105" s="342"/>
      <c r="C105" s="283"/>
      <c r="D105" s="343" t="s">
        <v>883</v>
      </c>
      <c r="E105" s="285">
        <v>0</v>
      </c>
      <c r="F105" s="241">
        <v>1</v>
      </c>
      <c r="G105" s="286">
        <f t="shared" si="26"/>
        <v>44197</v>
      </c>
      <c r="H105" s="241">
        <v>24</v>
      </c>
      <c r="I105" s="286">
        <f t="shared" si="27"/>
        <v>44896</v>
      </c>
      <c r="J105" s="241">
        <f t="shared" si="25"/>
        <v>24</v>
      </c>
      <c r="K105" s="287">
        <v>0</v>
      </c>
      <c r="L105" s="287">
        <v>1</v>
      </c>
      <c r="M105" s="288">
        <f t="shared" si="28"/>
        <v>0</v>
      </c>
      <c r="N105" s="175"/>
      <c r="O105" s="200"/>
      <c r="P105" s="200"/>
      <c r="Q105" s="200"/>
      <c r="R105" s="200"/>
      <c r="S105" s="200"/>
      <c r="T105" s="200"/>
      <c r="U105" s="200"/>
      <c r="V105" s="200"/>
      <c r="W105" s="200"/>
      <c r="X105" s="200"/>
      <c r="Y105" s="200"/>
      <c r="Z105" s="200"/>
      <c r="AA105" s="211"/>
      <c r="AB105" s="274"/>
      <c r="AC105" s="274"/>
      <c r="AD105" s="274"/>
      <c r="AE105" s="274"/>
      <c r="AF105" s="274"/>
      <c r="AG105" s="274"/>
    </row>
    <row r="106" spans="2:33" s="269" customFormat="1" outlineLevel="1" x14ac:dyDescent="0.2">
      <c r="B106" s="342"/>
      <c r="C106" s="283"/>
      <c r="D106" s="343" t="s">
        <v>884</v>
      </c>
      <c r="E106" s="285">
        <v>1000000</v>
      </c>
      <c r="F106" s="241">
        <v>1</v>
      </c>
      <c r="G106" s="286">
        <f t="shared" si="26"/>
        <v>44197</v>
      </c>
      <c r="H106" s="241">
        <v>24</v>
      </c>
      <c r="I106" s="286">
        <f t="shared" si="27"/>
        <v>44896</v>
      </c>
      <c r="J106" s="241">
        <f t="shared" si="25"/>
        <v>24</v>
      </c>
      <c r="K106" s="287">
        <v>0</v>
      </c>
      <c r="L106" s="287">
        <v>1</v>
      </c>
      <c r="M106" s="288">
        <f t="shared" si="28"/>
        <v>0</v>
      </c>
      <c r="N106" s="175"/>
      <c r="O106" s="200"/>
      <c r="P106" s="200"/>
      <c r="Q106" s="200"/>
      <c r="R106" s="200"/>
      <c r="S106" s="200"/>
      <c r="T106" s="200"/>
      <c r="U106" s="200"/>
      <c r="V106" s="200"/>
      <c r="W106" s="200"/>
      <c r="X106" s="200"/>
      <c r="Y106" s="200"/>
      <c r="Z106" s="200"/>
      <c r="AA106" s="211"/>
      <c r="AB106" s="274"/>
      <c r="AC106" s="274"/>
      <c r="AD106" s="274"/>
      <c r="AE106" s="274"/>
      <c r="AF106" s="274"/>
      <c r="AG106" s="274"/>
    </row>
    <row r="107" spans="2:33" s="269" customFormat="1" outlineLevel="1" x14ac:dyDescent="0.2">
      <c r="B107" s="342"/>
      <c r="C107" s="283"/>
      <c r="D107" s="343" t="s">
        <v>885</v>
      </c>
      <c r="E107" s="285">
        <v>0</v>
      </c>
      <c r="F107" s="241">
        <v>1</v>
      </c>
      <c r="G107" s="286">
        <f t="shared" si="26"/>
        <v>44197</v>
      </c>
      <c r="H107" s="241">
        <v>24</v>
      </c>
      <c r="I107" s="286">
        <f t="shared" si="27"/>
        <v>44896</v>
      </c>
      <c r="J107" s="241">
        <f t="shared" si="25"/>
        <v>24</v>
      </c>
      <c r="K107" s="287">
        <v>0</v>
      </c>
      <c r="L107" s="287">
        <v>1</v>
      </c>
      <c r="M107" s="288">
        <f t="shared" si="28"/>
        <v>0</v>
      </c>
      <c r="N107" s="175"/>
      <c r="O107" s="200"/>
      <c r="P107" s="200"/>
      <c r="Q107" s="200"/>
      <c r="R107" s="200"/>
      <c r="S107" s="200"/>
      <c r="T107" s="200"/>
      <c r="U107" s="200"/>
      <c r="V107" s="200"/>
      <c r="W107" s="200"/>
      <c r="X107" s="200"/>
      <c r="Y107" s="200"/>
      <c r="Z107" s="200"/>
      <c r="AA107" s="211"/>
      <c r="AB107" s="274"/>
      <c r="AC107" s="274"/>
      <c r="AD107" s="274"/>
      <c r="AE107" s="274"/>
      <c r="AF107" s="274"/>
      <c r="AG107" s="274"/>
    </row>
    <row r="108" spans="2:33" s="269" customFormat="1" outlineLevel="1" x14ac:dyDescent="0.2">
      <c r="B108" s="342"/>
      <c r="C108" s="283"/>
      <c r="D108" s="324" t="s">
        <v>886</v>
      </c>
      <c r="E108" s="285"/>
      <c r="F108" s="284"/>
      <c r="G108" s="286"/>
      <c r="H108" s="241"/>
      <c r="I108" s="286"/>
      <c r="J108" s="284"/>
      <c r="K108" s="287"/>
      <c r="L108" s="287"/>
      <c r="M108" s="345"/>
      <c r="N108" s="175"/>
      <c r="O108" s="200"/>
      <c r="P108" s="200"/>
      <c r="Q108" s="200"/>
      <c r="R108" s="200"/>
      <c r="S108" s="200"/>
      <c r="T108" s="200"/>
      <c r="U108" s="200"/>
      <c r="V108" s="200"/>
      <c r="W108" s="200"/>
      <c r="X108" s="200"/>
      <c r="Y108" s="200"/>
      <c r="Z108" s="200"/>
      <c r="AA108" s="211"/>
      <c r="AB108" s="274"/>
      <c r="AC108" s="274"/>
      <c r="AD108" s="274"/>
      <c r="AE108" s="274"/>
      <c r="AF108" s="274"/>
      <c r="AG108" s="274"/>
    </row>
    <row r="109" spans="2:33" s="269" customFormat="1" outlineLevel="1" x14ac:dyDescent="0.2">
      <c r="B109" s="342"/>
      <c r="C109" s="283"/>
      <c r="D109" s="343" t="s">
        <v>508</v>
      </c>
      <c r="E109" s="285">
        <v>150000</v>
      </c>
      <c r="F109" s="284">
        <v>1</v>
      </c>
      <c r="G109" s="286">
        <f t="shared" si="26"/>
        <v>44197</v>
      </c>
      <c r="H109" s="241">
        <v>24</v>
      </c>
      <c r="I109" s="286">
        <f t="shared" si="27"/>
        <v>44896</v>
      </c>
      <c r="J109" s="241">
        <f>+IF($H109&lt;&gt;"",$H109-$F109+1,"")</f>
        <v>24</v>
      </c>
      <c r="K109" s="287">
        <v>0</v>
      </c>
      <c r="L109" s="287">
        <v>1</v>
      </c>
      <c r="M109" s="288">
        <f t="shared" si="28"/>
        <v>0</v>
      </c>
      <c r="N109" s="175"/>
      <c r="O109" s="200"/>
      <c r="P109" s="200"/>
      <c r="Q109" s="200"/>
      <c r="R109" s="200"/>
      <c r="S109" s="200"/>
      <c r="T109" s="200"/>
      <c r="U109" s="200"/>
      <c r="V109" s="200"/>
      <c r="W109" s="200"/>
      <c r="X109" s="200"/>
      <c r="Y109" s="200"/>
      <c r="Z109" s="200"/>
      <c r="AA109" s="211"/>
      <c r="AB109" s="274"/>
      <c r="AC109" s="274"/>
      <c r="AD109" s="274"/>
      <c r="AE109" s="274"/>
      <c r="AF109" s="274"/>
      <c r="AG109" s="274"/>
    </row>
    <row r="110" spans="2:33" s="269" customFormat="1" outlineLevel="1" x14ac:dyDescent="0.2">
      <c r="B110" s="342"/>
      <c r="C110" s="283"/>
      <c r="D110" s="343" t="s">
        <v>887</v>
      </c>
      <c r="E110" s="285">
        <v>250000</v>
      </c>
      <c r="F110" s="284">
        <v>1</v>
      </c>
      <c r="G110" s="286">
        <f t="shared" si="26"/>
        <v>44197</v>
      </c>
      <c r="H110" s="241">
        <v>24</v>
      </c>
      <c r="I110" s="286">
        <f t="shared" si="27"/>
        <v>44896</v>
      </c>
      <c r="J110" s="241">
        <f>+IF($H110&lt;&gt;"",$H110-$F110+1,"")</f>
        <v>24</v>
      </c>
      <c r="K110" s="287">
        <v>0</v>
      </c>
      <c r="L110" s="287">
        <v>1</v>
      </c>
      <c r="M110" s="288">
        <f t="shared" si="28"/>
        <v>0</v>
      </c>
      <c r="N110" s="175"/>
      <c r="O110" s="200"/>
      <c r="P110" s="200"/>
      <c r="Q110" s="200"/>
      <c r="R110" s="200"/>
      <c r="S110" s="200"/>
      <c r="T110" s="200"/>
      <c r="U110" s="200"/>
      <c r="V110" s="200"/>
      <c r="W110" s="200"/>
      <c r="X110" s="200"/>
      <c r="Y110" s="200"/>
      <c r="Z110" s="200"/>
      <c r="AA110" s="211"/>
      <c r="AB110" s="274"/>
      <c r="AC110" s="274"/>
      <c r="AD110" s="274"/>
      <c r="AE110" s="274"/>
      <c r="AF110" s="274"/>
      <c r="AG110" s="274"/>
    </row>
    <row r="111" spans="2:33" s="269" customFormat="1" ht="13.5" outlineLevel="1" thickBot="1" x14ac:dyDescent="0.25">
      <c r="B111" s="347"/>
      <c r="C111" s="289"/>
      <c r="D111" s="348" t="s">
        <v>888</v>
      </c>
      <c r="E111" s="291">
        <v>300000</v>
      </c>
      <c r="F111" s="290">
        <v>1</v>
      </c>
      <c r="G111" s="292">
        <f t="shared" si="26"/>
        <v>44197</v>
      </c>
      <c r="H111" s="259">
        <v>24</v>
      </c>
      <c r="I111" s="292">
        <f t="shared" si="27"/>
        <v>44896</v>
      </c>
      <c r="J111" s="259">
        <f>+IF($H111&lt;&gt;"",$H111-$F111+1,"")</f>
        <v>24</v>
      </c>
      <c r="K111" s="293">
        <v>0</v>
      </c>
      <c r="L111" s="293">
        <v>1</v>
      </c>
      <c r="M111" s="294">
        <f t="shared" si="28"/>
        <v>0</v>
      </c>
      <c r="N111" s="175"/>
      <c r="O111" s="200"/>
      <c r="P111" s="200"/>
      <c r="Q111" s="200"/>
      <c r="R111" s="200"/>
      <c r="S111" s="200"/>
      <c r="T111" s="200"/>
      <c r="U111" s="200"/>
      <c r="V111" s="200"/>
      <c r="W111" s="200"/>
      <c r="X111" s="200"/>
      <c r="Y111" s="200"/>
      <c r="Z111" s="200"/>
      <c r="AA111" s="211"/>
      <c r="AB111" s="274"/>
      <c r="AC111" s="274"/>
      <c r="AD111" s="274"/>
      <c r="AE111" s="274"/>
      <c r="AF111" s="274"/>
      <c r="AG111" s="274"/>
    </row>
    <row r="112" spans="2:33" ht="13.5" outlineLevel="1" thickBot="1" x14ac:dyDescent="0.3">
      <c r="G112" s="175"/>
      <c r="I112" s="316" t="s">
        <v>889</v>
      </c>
      <c r="J112" s="316"/>
      <c r="M112" s="349">
        <f>SUM(M94:M111)</f>
        <v>3600000</v>
      </c>
      <c r="O112" s="263"/>
      <c r="P112" s="263"/>
      <c r="Q112" s="263"/>
      <c r="R112" s="263"/>
      <c r="S112" s="263"/>
      <c r="T112" s="263"/>
      <c r="U112" s="263"/>
      <c r="V112" s="263"/>
      <c r="W112" s="263"/>
      <c r="X112" s="263"/>
      <c r="Y112" s="263"/>
      <c r="Z112" s="263"/>
      <c r="AA112" s="263"/>
      <c r="AB112" s="226"/>
      <c r="AC112" s="226"/>
      <c r="AD112" s="226"/>
      <c r="AE112" s="226"/>
      <c r="AF112" s="226"/>
      <c r="AG112" s="226"/>
    </row>
    <row r="113" spans="2:33" ht="13.5" thickBot="1" x14ac:dyDescent="0.3">
      <c r="D113" s="350" t="s">
        <v>890</v>
      </c>
      <c r="E113" s="265"/>
      <c r="F113" s="299">
        <f>M112/1000000</f>
        <v>3.6</v>
      </c>
      <c r="G113" s="318"/>
      <c r="O113" s="200"/>
      <c r="P113" s="200"/>
      <c r="Q113" s="200"/>
      <c r="R113" s="200"/>
      <c r="S113" s="200"/>
      <c r="T113" s="200"/>
      <c r="U113" s="200"/>
      <c r="V113" s="200"/>
      <c r="W113" s="200"/>
      <c r="X113" s="200"/>
      <c r="Y113" s="200"/>
      <c r="Z113" s="200"/>
      <c r="AA113" s="200"/>
      <c r="AB113" s="226"/>
      <c r="AC113" s="226"/>
      <c r="AD113" s="226"/>
      <c r="AE113" s="226"/>
      <c r="AF113" s="226"/>
      <c r="AG113" s="226"/>
    </row>
    <row r="114" spans="2:33" x14ac:dyDescent="0.25">
      <c r="O114" s="200"/>
      <c r="P114" s="200"/>
      <c r="Q114" s="200"/>
      <c r="R114" s="200"/>
      <c r="S114" s="200"/>
      <c r="T114" s="200"/>
      <c r="U114" s="200"/>
      <c r="V114" s="200"/>
      <c r="W114" s="200"/>
      <c r="X114" s="200"/>
      <c r="Y114" s="200"/>
      <c r="Z114" s="200"/>
      <c r="AA114" s="200"/>
      <c r="AB114" s="226"/>
      <c r="AC114" s="226"/>
      <c r="AD114" s="226"/>
      <c r="AE114" s="226"/>
      <c r="AF114" s="226"/>
      <c r="AG114" s="226"/>
    </row>
    <row r="115" spans="2:33" ht="13.5" thickBot="1" x14ac:dyDescent="0.3">
      <c r="O115" s="200"/>
      <c r="P115" s="200"/>
      <c r="Q115" s="200"/>
      <c r="R115" s="200"/>
      <c r="S115" s="200"/>
      <c r="T115" s="200"/>
      <c r="U115" s="200"/>
      <c r="V115" s="200"/>
      <c r="W115" s="200"/>
      <c r="X115" s="200"/>
      <c r="Y115" s="200"/>
      <c r="Z115" s="200"/>
      <c r="AA115" s="200"/>
      <c r="AB115" s="226"/>
      <c r="AC115" s="226"/>
      <c r="AD115" s="226"/>
      <c r="AE115" s="226"/>
      <c r="AF115" s="226"/>
      <c r="AG115" s="226"/>
    </row>
    <row r="116" spans="2:33" ht="13.5" customHeight="1" thickBot="1" x14ac:dyDescent="0.3">
      <c r="B116" s="477"/>
      <c r="C116" s="327"/>
      <c r="D116" s="479" t="s">
        <v>891</v>
      </c>
      <c r="E116" s="328" t="s">
        <v>837</v>
      </c>
      <c r="F116" s="470" t="s">
        <v>783</v>
      </c>
      <c r="G116" s="471"/>
      <c r="H116" s="471"/>
      <c r="I116" s="471"/>
      <c r="J116" s="472"/>
      <c r="K116" s="329" t="s">
        <v>517</v>
      </c>
      <c r="L116" s="329" t="s">
        <v>838</v>
      </c>
      <c r="M116" s="330" t="s">
        <v>784</v>
      </c>
      <c r="O116" s="232"/>
      <c r="P116" s="232"/>
      <c r="Q116" s="232"/>
      <c r="R116" s="232"/>
      <c r="S116" s="232"/>
      <c r="T116" s="232"/>
      <c r="U116" s="232"/>
      <c r="V116" s="232"/>
      <c r="W116" s="232"/>
      <c r="X116" s="232"/>
      <c r="Y116" s="232"/>
      <c r="Z116" s="232"/>
      <c r="AA116" s="473"/>
      <c r="AB116" s="226"/>
      <c r="AC116" s="226"/>
      <c r="AD116" s="226"/>
      <c r="AE116" s="226"/>
      <c r="AF116" s="226"/>
      <c r="AG116" s="226"/>
    </row>
    <row r="117" spans="2:33" ht="13.5" thickBot="1" x14ac:dyDescent="0.3">
      <c r="B117" s="478"/>
      <c r="C117" s="331"/>
      <c r="D117" s="480"/>
      <c r="E117" s="332"/>
      <c r="F117" s="193" t="s">
        <v>785</v>
      </c>
      <c r="G117" s="193" t="s">
        <v>786</v>
      </c>
      <c r="H117" s="193" t="s">
        <v>787</v>
      </c>
      <c r="I117" s="193" t="s">
        <v>788</v>
      </c>
      <c r="J117" s="193" t="s">
        <v>789</v>
      </c>
      <c r="K117" s="333"/>
      <c r="L117" s="333"/>
      <c r="M117" s="334"/>
      <c r="O117" s="309"/>
      <c r="P117" s="309"/>
      <c r="Q117" s="309"/>
      <c r="R117" s="309"/>
      <c r="S117" s="309"/>
      <c r="T117" s="309"/>
      <c r="U117" s="309"/>
      <c r="V117" s="309"/>
      <c r="W117" s="309"/>
      <c r="X117" s="309"/>
      <c r="Y117" s="309"/>
      <c r="Z117" s="309"/>
      <c r="AA117" s="473"/>
      <c r="AB117" s="226"/>
      <c r="AC117" s="226"/>
      <c r="AD117" s="226"/>
      <c r="AE117" s="226"/>
      <c r="AF117" s="226"/>
      <c r="AG117" s="226"/>
    </row>
    <row r="118" spans="2:33" outlineLevel="1" x14ac:dyDescent="0.2">
      <c r="B118" s="195"/>
      <c r="C118" s="241"/>
      <c r="D118" s="351" t="s">
        <v>892</v>
      </c>
      <c r="E118" s="311">
        <v>500000</v>
      </c>
      <c r="F118" s="241">
        <v>1</v>
      </c>
      <c r="G118" s="286">
        <f>+IF($F118&lt;&gt;"",HLOOKUP($F118,$O$5:$AL$6,2,FALSE),"")</f>
        <v>44197</v>
      </c>
      <c r="H118" s="241">
        <v>24</v>
      </c>
      <c r="I118" s="286">
        <f>+IF($H118&lt;&gt;"",HLOOKUP($H118,$O$5:$AL$6,2,FALSE),"")</f>
        <v>44896</v>
      </c>
      <c r="J118" s="241">
        <f t="shared" ref="J118:J128" si="29">+IF($H118&lt;&gt;"",$H118-$F118+1,"")</f>
        <v>24</v>
      </c>
      <c r="K118" s="287">
        <v>0</v>
      </c>
      <c r="L118" s="287">
        <v>1</v>
      </c>
      <c r="M118" s="288">
        <f t="shared" ref="M118:M120" si="30">E118*J118*K118*L118</f>
        <v>0</v>
      </c>
      <c r="O118" s="200"/>
      <c r="P118" s="200"/>
      <c r="Q118" s="200"/>
      <c r="R118" s="200"/>
      <c r="S118" s="200"/>
      <c r="T118" s="200"/>
      <c r="U118" s="200"/>
      <c r="V118" s="200"/>
      <c r="W118" s="200"/>
      <c r="X118" s="200"/>
      <c r="Y118" s="200"/>
      <c r="Z118" s="200"/>
      <c r="AA118" s="211"/>
      <c r="AB118" s="226"/>
      <c r="AC118" s="226"/>
      <c r="AD118" s="226"/>
      <c r="AE118" s="226"/>
      <c r="AF118" s="226"/>
      <c r="AG118" s="226"/>
    </row>
    <row r="119" spans="2:33" outlineLevel="1" x14ac:dyDescent="0.2">
      <c r="B119" s="195"/>
      <c r="C119" s="241"/>
      <c r="D119" s="323" t="s">
        <v>893</v>
      </c>
      <c r="E119" s="311">
        <v>500000</v>
      </c>
      <c r="F119" s="241">
        <v>1</v>
      </c>
      <c r="G119" s="286">
        <f t="shared" ref="G119:G128" si="31">+IF($F119&lt;&gt;"",HLOOKUP($F119,$O$5:$AL$6,2,FALSE),"")</f>
        <v>44197</v>
      </c>
      <c r="H119" s="241">
        <v>24</v>
      </c>
      <c r="I119" s="286">
        <f t="shared" ref="I119:I128" si="32">+IF($H119&lt;&gt;"",HLOOKUP($H119,$O$5:$AL$6,2,FALSE),"")</f>
        <v>44896</v>
      </c>
      <c r="J119" s="241">
        <f t="shared" si="29"/>
        <v>24</v>
      </c>
      <c r="K119" s="287">
        <v>1</v>
      </c>
      <c r="L119" s="287">
        <v>1</v>
      </c>
      <c r="M119" s="288">
        <f t="shared" si="30"/>
        <v>12000000</v>
      </c>
      <c r="O119" s="200"/>
      <c r="P119" s="200"/>
      <c r="Q119" s="200"/>
      <c r="R119" s="200"/>
      <c r="S119" s="200"/>
      <c r="T119" s="200"/>
      <c r="U119" s="200"/>
      <c r="V119" s="200"/>
      <c r="W119" s="200"/>
      <c r="X119" s="200"/>
      <c r="Y119" s="200"/>
      <c r="Z119" s="200"/>
      <c r="AA119" s="211"/>
      <c r="AB119" s="226"/>
      <c r="AC119" s="226"/>
      <c r="AD119" s="226"/>
      <c r="AE119" s="226"/>
      <c r="AF119" s="226"/>
      <c r="AG119" s="226"/>
    </row>
    <row r="120" spans="2:33" outlineLevel="1" x14ac:dyDescent="0.2">
      <c r="B120" s="195"/>
      <c r="C120" s="241"/>
      <c r="D120" s="323" t="s">
        <v>894</v>
      </c>
      <c r="E120" s="311">
        <v>1000000</v>
      </c>
      <c r="F120" s="241">
        <v>1</v>
      </c>
      <c r="G120" s="286">
        <f t="shared" si="31"/>
        <v>44197</v>
      </c>
      <c r="H120" s="241">
        <v>24</v>
      </c>
      <c r="I120" s="286">
        <f t="shared" si="32"/>
        <v>44896</v>
      </c>
      <c r="J120" s="241">
        <f t="shared" si="29"/>
        <v>24</v>
      </c>
      <c r="K120" s="287">
        <v>1</v>
      </c>
      <c r="L120" s="287">
        <v>1</v>
      </c>
      <c r="M120" s="288">
        <f t="shared" si="30"/>
        <v>24000000</v>
      </c>
      <c r="O120" s="200"/>
      <c r="P120" s="200"/>
      <c r="Q120" s="200"/>
      <c r="R120" s="200"/>
      <c r="S120" s="200"/>
      <c r="T120" s="200"/>
      <c r="U120" s="200"/>
      <c r="V120" s="200"/>
      <c r="W120" s="200"/>
      <c r="X120" s="200"/>
      <c r="Y120" s="200"/>
      <c r="Z120" s="200"/>
      <c r="AA120" s="211"/>
      <c r="AB120" s="226"/>
      <c r="AC120" s="226"/>
      <c r="AD120" s="226"/>
      <c r="AE120" s="226"/>
      <c r="AF120" s="226"/>
      <c r="AG120" s="226"/>
    </row>
    <row r="121" spans="2:33" outlineLevel="1" x14ac:dyDescent="0.2">
      <c r="B121" s="195"/>
      <c r="C121" s="241"/>
      <c r="D121" s="323" t="s">
        <v>895</v>
      </c>
      <c r="E121" s="311">
        <v>0</v>
      </c>
      <c r="F121" s="241">
        <v>1</v>
      </c>
      <c r="G121" s="286">
        <f t="shared" si="31"/>
        <v>44197</v>
      </c>
      <c r="H121" s="241">
        <v>24</v>
      </c>
      <c r="I121" s="286">
        <f t="shared" si="32"/>
        <v>44896</v>
      </c>
      <c r="J121" s="241">
        <f t="shared" si="29"/>
        <v>24</v>
      </c>
      <c r="K121" s="287">
        <v>1</v>
      </c>
      <c r="L121" s="287">
        <v>1</v>
      </c>
      <c r="M121" s="288">
        <f>E121*J121*K121*L121</f>
        <v>0</v>
      </c>
      <c r="O121" s="200"/>
      <c r="P121" s="200"/>
      <c r="Q121" s="200"/>
      <c r="R121" s="200"/>
      <c r="S121" s="200"/>
      <c r="T121" s="200"/>
      <c r="U121" s="200"/>
      <c r="V121" s="200"/>
      <c r="W121" s="200"/>
      <c r="X121" s="200"/>
      <c r="Y121" s="200"/>
      <c r="Z121" s="200"/>
      <c r="AA121" s="211"/>
      <c r="AB121" s="226"/>
      <c r="AC121" s="226"/>
      <c r="AD121" s="226"/>
      <c r="AE121" s="226"/>
      <c r="AF121" s="226"/>
      <c r="AG121" s="226"/>
    </row>
    <row r="122" spans="2:33" s="269" customFormat="1" outlineLevel="1" x14ac:dyDescent="0.2">
      <c r="B122" s="283"/>
      <c r="C122" s="284"/>
      <c r="D122" s="351" t="s">
        <v>896</v>
      </c>
      <c r="E122" s="285">
        <v>0</v>
      </c>
      <c r="F122" s="284">
        <v>1</v>
      </c>
      <c r="G122" s="286">
        <f t="shared" si="31"/>
        <v>44197</v>
      </c>
      <c r="H122" s="241">
        <v>24</v>
      </c>
      <c r="I122" s="286">
        <f t="shared" si="32"/>
        <v>44896</v>
      </c>
      <c r="J122" s="284">
        <f t="shared" si="29"/>
        <v>24</v>
      </c>
      <c r="K122" s="287">
        <v>1</v>
      </c>
      <c r="L122" s="287">
        <v>1</v>
      </c>
      <c r="M122" s="288">
        <f t="shared" ref="M122:M128" si="33">E122*J122*K122*L122</f>
        <v>0</v>
      </c>
      <c r="N122" s="175"/>
      <c r="O122" s="200"/>
      <c r="P122" s="200"/>
      <c r="Q122" s="200"/>
      <c r="R122" s="200"/>
      <c r="S122" s="200"/>
      <c r="T122" s="200"/>
      <c r="U122" s="200"/>
      <c r="V122" s="200"/>
      <c r="W122" s="200"/>
      <c r="X122" s="200"/>
      <c r="Y122" s="200"/>
      <c r="Z122" s="200"/>
      <c r="AA122" s="211"/>
      <c r="AB122" s="274"/>
      <c r="AC122" s="274"/>
      <c r="AD122" s="274"/>
      <c r="AE122" s="274"/>
      <c r="AF122" s="274"/>
      <c r="AG122" s="274"/>
    </row>
    <row r="123" spans="2:33" s="269" customFormat="1" outlineLevel="1" x14ac:dyDescent="0.2">
      <c r="B123" s="283"/>
      <c r="C123" s="284"/>
      <c r="D123" s="351" t="s">
        <v>897</v>
      </c>
      <c r="E123" s="285">
        <v>0</v>
      </c>
      <c r="F123" s="284">
        <v>1</v>
      </c>
      <c r="G123" s="286">
        <f t="shared" si="31"/>
        <v>44197</v>
      </c>
      <c r="H123" s="241">
        <v>24</v>
      </c>
      <c r="I123" s="286">
        <f t="shared" si="32"/>
        <v>44896</v>
      </c>
      <c r="J123" s="284">
        <f t="shared" si="29"/>
        <v>24</v>
      </c>
      <c r="K123" s="287">
        <v>1</v>
      </c>
      <c r="L123" s="287">
        <v>1</v>
      </c>
      <c r="M123" s="288">
        <f t="shared" si="33"/>
        <v>0</v>
      </c>
      <c r="N123" s="175"/>
      <c r="O123" s="200"/>
      <c r="P123" s="200"/>
      <c r="Q123" s="200"/>
      <c r="R123" s="200"/>
      <c r="S123" s="200"/>
      <c r="T123" s="200"/>
      <c r="U123" s="200"/>
      <c r="V123" s="200"/>
      <c r="W123" s="200"/>
      <c r="X123" s="200"/>
      <c r="Y123" s="200"/>
      <c r="Z123" s="200"/>
      <c r="AA123" s="211"/>
      <c r="AB123" s="274"/>
      <c r="AC123" s="274"/>
      <c r="AD123" s="274"/>
      <c r="AE123" s="274"/>
      <c r="AF123" s="274"/>
      <c r="AG123" s="274"/>
    </row>
    <row r="124" spans="2:33" s="269" customFormat="1" outlineLevel="1" x14ac:dyDescent="0.2">
      <c r="B124" s="283"/>
      <c r="C124" s="352"/>
      <c r="D124" s="353" t="s">
        <v>898</v>
      </c>
      <c r="E124" s="285">
        <v>0</v>
      </c>
      <c r="F124" s="284">
        <v>1</v>
      </c>
      <c r="G124" s="286">
        <f t="shared" si="31"/>
        <v>44197</v>
      </c>
      <c r="H124" s="241">
        <v>24</v>
      </c>
      <c r="I124" s="286">
        <f t="shared" si="32"/>
        <v>44896</v>
      </c>
      <c r="J124" s="284">
        <f t="shared" si="29"/>
        <v>24</v>
      </c>
      <c r="K124" s="287">
        <v>1</v>
      </c>
      <c r="L124" s="287">
        <v>1</v>
      </c>
      <c r="M124" s="288">
        <f t="shared" si="33"/>
        <v>0</v>
      </c>
      <c r="N124" s="175"/>
      <c r="O124" s="200"/>
      <c r="P124" s="200"/>
      <c r="Q124" s="200"/>
      <c r="R124" s="200"/>
      <c r="S124" s="200"/>
      <c r="T124" s="200"/>
      <c r="U124" s="200"/>
      <c r="V124" s="200"/>
      <c r="W124" s="200"/>
      <c r="X124" s="200"/>
      <c r="Y124" s="200"/>
      <c r="Z124" s="200"/>
      <c r="AA124" s="211"/>
      <c r="AB124" s="274"/>
      <c r="AC124" s="274"/>
      <c r="AD124" s="274"/>
      <c r="AE124" s="274"/>
      <c r="AF124" s="274"/>
      <c r="AG124" s="274"/>
    </row>
    <row r="125" spans="2:33" outlineLevel="1" x14ac:dyDescent="0.2">
      <c r="B125" s="195"/>
      <c r="C125" s="241"/>
      <c r="D125" s="323" t="s">
        <v>899</v>
      </c>
      <c r="E125" s="311">
        <v>0</v>
      </c>
      <c r="F125" s="241">
        <v>1</v>
      </c>
      <c r="G125" s="286">
        <f t="shared" si="31"/>
        <v>44197</v>
      </c>
      <c r="H125" s="241">
        <v>24</v>
      </c>
      <c r="I125" s="286">
        <f t="shared" si="32"/>
        <v>44896</v>
      </c>
      <c r="J125" s="241">
        <f t="shared" si="29"/>
        <v>24</v>
      </c>
      <c r="K125" s="287">
        <v>1</v>
      </c>
      <c r="L125" s="287">
        <v>1</v>
      </c>
      <c r="M125" s="288">
        <f t="shared" si="33"/>
        <v>0</v>
      </c>
      <c r="O125" s="200"/>
      <c r="P125" s="200"/>
      <c r="Q125" s="200"/>
      <c r="R125" s="200"/>
      <c r="S125" s="200"/>
      <c r="T125" s="200"/>
      <c r="U125" s="200"/>
      <c r="V125" s="200"/>
      <c r="W125" s="200"/>
      <c r="X125" s="200"/>
      <c r="Y125" s="200"/>
      <c r="Z125" s="200"/>
      <c r="AA125" s="211"/>
      <c r="AB125" s="226"/>
      <c r="AC125" s="226"/>
      <c r="AD125" s="226"/>
      <c r="AE125" s="226"/>
      <c r="AF125" s="226"/>
      <c r="AG125" s="226"/>
    </row>
    <row r="126" spans="2:33" outlineLevel="1" x14ac:dyDescent="0.2">
      <c r="B126" s="195"/>
      <c r="C126" s="241"/>
      <c r="D126" s="323" t="s">
        <v>508</v>
      </c>
      <c r="E126" s="311">
        <v>0</v>
      </c>
      <c r="F126" s="241">
        <v>1</v>
      </c>
      <c r="G126" s="286">
        <f t="shared" si="31"/>
        <v>44197</v>
      </c>
      <c r="H126" s="241">
        <v>24</v>
      </c>
      <c r="I126" s="286">
        <f t="shared" si="32"/>
        <v>44896</v>
      </c>
      <c r="J126" s="241">
        <f t="shared" si="29"/>
        <v>24</v>
      </c>
      <c r="K126" s="287">
        <v>2</v>
      </c>
      <c r="L126" s="287">
        <v>1</v>
      </c>
      <c r="M126" s="288">
        <f t="shared" si="33"/>
        <v>0</v>
      </c>
      <c r="O126" s="200"/>
      <c r="P126" s="200"/>
      <c r="Q126" s="200"/>
      <c r="R126" s="200"/>
      <c r="S126" s="200"/>
      <c r="T126" s="200"/>
      <c r="U126" s="200"/>
      <c r="V126" s="200"/>
      <c r="W126" s="200"/>
      <c r="X126" s="200"/>
      <c r="Y126" s="200"/>
      <c r="Z126" s="200"/>
      <c r="AA126" s="211"/>
      <c r="AB126" s="226"/>
      <c r="AC126" s="226"/>
      <c r="AD126" s="226"/>
      <c r="AE126" s="226"/>
      <c r="AF126" s="226"/>
      <c r="AG126" s="226"/>
    </row>
    <row r="127" spans="2:33" outlineLevel="1" x14ac:dyDescent="0.2">
      <c r="B127" s="195"/>
      <c r="C127" s="241"/>
      <c r="D127" s="323" t="s">
        <v>900</v>
      </c>
      <c r="E127" s="311">
        <v>0</v>
      </c>
      <c r="F127" s="241">
        <v>1</v>
      </c>
      <c r="G127" s="286">
        <f t="shared" si="31"/>
        <v>44197</v>
      </c>
      <c r="H127" s="241">
        <v>24</v>
      </c>
      <c r="I127" s="286">
        <f t="shared" si="32"/>
        <v>44896</v>
      </c>
      <c r="J127" s="241">
        <f t="shared" si="29"/>
        <v>24</v>
      </c>
      <c r="K127" s="287">
        <v>1</v>
      </c>
      <c r="L127" s="287">
        <v>1</v>
      </c>
      <c r="M127" s="288">
        <f t="shared" si="33"/>
        <v>0</v>
      </c>
      <c r="O127" s="200"/>
      <c r="P127" s="200"/>
      <c r="Q127" s="200"/>
      <c r="R127" s="200"/>
      <c r="S127" s="200"/>
      <c r="T127" s="200"/>
      <c r="U127" s="200"/>
      <c r="V127" s="200"/>
      <c r="W127" s="200"/>
      <c r="X127" s="200"/>
      <c r="Y127" s="200"/>
      <c r="Z127" s="200"/>
      <c r="AA127" s="211"/>
      <c r="AB127" s="226"/>
      <c r="AC127" s="226"/>
      <c r="AD127" s="226"/>
      <c r="AE127" s="226"/>
      <c r="AF127" s="226"/>
      <c r="AG127" s="226"/>
    </row>
    <row r="128" spans="2:33" ht="13.5" outlineLevel="1" thickBot="1" x14ac:dyDescent="0.25">
      <c r="B128" s="257"/>
      <c r="C128" s="259"/>
      <c r="D128" s="312" t="s">
        <v>901</v>
      </c>
      <c r="E128" s="313">
        <v>0</v>
      </c>
      <c r="F128" s="259">
        <v>1</v>
      </c>
      <c r="G128" s="292">
        <f t="shared" si="31"/>
        <v>44197</v>
      </c>
      <c r="H128" s="259">
        <v>24</v>
      </c>
      <c r="I128" s="292">
        <f t="shared" si="32"/>
        <v>44896</v>
      </c>
      <c r="J128" s="259">
        <f t="shared" si="29"/>
        <v>24</v>
      </c>
      <c r="K128" s="293">
        <v>1</v>
      </c>
      <c r="L128" s="293">
        <v>1</v>
      </c>
      <c r="M128" s="294">
        <f t="shared" si="33"/>
        <v>0</v>
      </c>
      <c r="O128" s="200"/>
      <c r="P128" s="200"/>
      <c r="Q128" s="200"/>
      <c r="R128" s="200"/>
      <c r="S128" s="200"/>
      <c r="T128" s="200"/>
      <c r="U128" s="200"/>
      <c r="V128" s="200"/>
      <c r="W128" s="200"/>
      <c r="X128" s="200"/>
      <c r="Y128" s="200"/>
      <c r="Z128" s="200"/>
      <c r="AA128" s="211"/>
      <c r="AB128" s="226"/>
      <c r="AC128" s="226"/>
      <c r="AD128" s="226"/>
      <c r="AE128" s="226"/>
      <c r="AF128" s="226"/>
      <c r="AG128" s="226"/>
    </row>
    <row r="129" spans="2:33" ht="13.5" outlineLevel="1" thickBot="1" x14ac:dyDescent="0.3">
      <c r="G129" s="175"/>
      <c r="I129" s="316" t="s">
        <v>902</v>
      </c>
      <c r="J129" s="316"/>
      <c r="M129" s="354">
        <f>SUM(M118:M128)</f>
        <v>36000000</v>
      </c>
      <c r="O129" s="263"/>
      <c r="P129" s="263"/>
      <c r="Q129" s="263"/>
      <c r="R129" s="263"/>
      <c r="S129" s="263"/>
      <c r="T129" s="263"/>
      <c r="U129" s="263"/>
      <c r="V129" s="263"/>
      <c r="W129" s="263"/>
      <c r="X129" s="263"/>
      <c r="Y129" s="263"/>
      <c r="Z129" s="263"/>
      <c r="AA129" s="263"/>
      <c r="AB129" s="226"/>
      <c r="AC129" s="226"/>
      <c r="AD129" s="226"/>
      <c r="AE129" s="226"/>
      <c r="AF129" s="226"/>
      <c r="AG129" s="226"/>
    </row>
    <row r="130" spans="2:33" ht="13.5" thickBot="1" x14ac:dyDescent="0.3">
      <c r="D130" s="350" t="s">
        <v>903</v>
      </c>
      <c r="E130" s="265"/>
      <c r="F130" s="299">
        <f>M129/1000000</f>
        <v>36</v>
      </c>
      <c r="G130" s="175"/>
      <c r="O130" s="200"/>
      <c r="P130" s="200"/>
      <c r="Q130" s="200"/>
      <c r="R130" s="200"/>
      <c r="S130" s="200"/>
      <c r="T130" s="200"/>
      <c r="U130" s="200"/>
      <c r="V130" s="200"/>
      <c r="W130" s="200"/>
      <c r="X130" s="200"/>
      <c r="Y130" s="200"/>
      <c r="Z130" s="200"/>
      <c r="AA130" s="200"/>
      <c r="AB130" s="226"/>
      <c r="AC130" s="226"/>
      <c r="AD130" s="226"/>
      <c r="AE130" s="226"/>
      <c r="AF130" s="226"/>
      <c r="AG130" s="226"/>
    </row>
    <row r="131" spans="2:33" ht="12.75" hidden="1" customHeight="1" x14ac:dyDescent="0.25">
      <c r="E131" s="175"/>
      <c r="F131" s="175"/>
      <c r="G131" s="175"/>
      <c r="O131" s="200"/>
      <c r="P131" s="200"/>
      <c r="Q131" s="200"/>
      <c r="R131" s="200"/>
      <c r="S131" s="200"/>
      <c r="T131" s="200"/>
      <c r="U131" s="200"/>
      <c r="V131" s="200"/>
      <c r="W131" s="200"/>
      <c r="X131" s="200"/>
      <c r="Y131" s="200"/>
      <c r="Z131" s="200"/>
      <c r="AA131" s="200"/>
      <c r="AB131" s="226"/>
      <c r="AC131" s="226"/>
      <c r="AD131" s="226"/>
      <c r="AE131" s="226"/>
      <c r="AF131" s="226"/>
      <c r="AG131" s="226"/>
    </row>
    <row r="132" spans="2:33" ht="12.75" hidden="1" customHeight="1" x14ac:dyDescent="0.25">
      <c r="G132" s="175"/>
      <c r="O132" s="200"/>
      <c r="P132" s="200"/>
      <c r="Q132" s="200"/>
      <c r="R132" s="200"/>
      <c r="S132" s="200"/>
      <c r="T132" s="200"/>
      <c r="U132" s="200"/>
      <c r="V132" s="200"/>
      <c r="W132" s="200"/>
      <c r="X132" s="200"/>
      <c r="Y132" s="200"/>
      <c r="Z132" s="200"/>
      <c r="AA132" s="200"/>
      <c r="AB132" s="226"/>
      <c r="AC132" s="226"/>
      <c r="AD132" s="226"/>
      <c r="AE132" s="226"/>
      <c r="AF132" s="226"/>
      <c r="AG132" s="226"/>
    </row>
    <row r="133" spans="2:33" ht="13.5" hidden="1" customHeight="1" thickBot="1" x14ac:dyDescent="0.3">
      <c r="B133" s="184"/>
      <c r="C133" s="185" t="s">
        <v>904</v>
      </c>
      <c r="D133" s="186"/>
      <c r="E133" s="186"/>
      <c r="F133" s="186"/>
      <c r="G133" s="186"/>
      <c r="H133" s="186"/>
      <c r="I133" s="186"/>
      <c r="J133" s="186"/>
      <c r="K133" s="186"/>
      <c r="L133" s="186"/>
      <c r="M133" s="186"/>
      <c r="O133" s="226"/>
      <c r="P133" s="226"/>
      <c r="Q133" s="226"/>
      <c r="R133" s="226"/>
      <c r="S133" s="226"/>
      <c r="T133" s="226"/>
      <c r="U133" s="226"/>
      <c r="V133" s="226"/>
      <c r="W133" s="226"/>
      <c r="X133" s="226"/>
      <c r="Y133" s="226"/>
      <c r="Z133" s="226"/>
      <c r="AA133" s="226"/>
      <c r="AB133" s="226"/>
      <c r="AC133" s="226"/>
      <c r="AD133" s="226"/>
      <c r="AE133" s="226"/>
      <c r="AF133" s="226"/>
      <c r="AG133" s="226"/>
    </row>
    <row r="134" spans="2:33" ht="13.5" hidden="1" customHeight="1" thickBot="1" x14ac:dyDescent="0.3">
      <c r="B134" s="477"/>
      <c r="C134" s="327"/>
      <c r="D134" s="479" t="s">
        <v>905</v>
      </c>
      <c r="E134" s="481"/>
      <c r="F134" s="483" t="s">
        <v>837</v>
      </c>
      <c r="G134" s="193" t="s">
        <v>783</v>
      </c>
      <c r="H134" s="193"/>
      <c r="I134" s="193"/>
      <c r="J134" s="193"/>
      <c r="K134" s="193"/>
      <c r="L134" s="329" t="s">
        <v>517</v>
      </c>
      <c r="M134" s="329" t="s">
        <v>838</v>
      </c>
      <c r="O134" s="232"/>
      <c r="P134" s="232"/>
      <c r="Q134" s="232"/>
      <c r="R134" s="232"/>
      <c r="S134" s="232"/>
      <c r="T134" s="232"/>
      <c r="U134" s="232"/>
      <c r="V134" s="232"/>
      <c r="W134" s="232"/>
      <c r="X134" s="232"/>
      <c r="Y134" s="232"/>
      <c r="Z134" s="232"/>
      <c r="AA134" s="485"/>
      <c r="AB134" s="226"/>
      <c r="AC134" s="226"/>
      <c r="AD134" s="226"/>
      <c r="AE134" s="226"/>
      <c r="AF134" s="226"/>
      <c r="AG134" s="226"/>
    </row>
    <row r="135" spans="2:33" ht="13.5" hidden="1" customHeight="1" thickBot="1" x14ac:dyDescent="0.3">
      <c r="B135" s="478"/>
      <c r="C135" s="331"/>
      <c r="D135" s="480"/>
      <c r="E135" s="482"/>
      <c r="F135" s="484"/>
      <c r="G135" s="303" t="s">
        <v>785</v>
      </c>
      <c r="H135" s="355" t="s">
        <v>786</v>
      </c>
      <c r="I135" s="303" t="s">
        <v>787</v>
      </c>
      <c r="J135" s="303" t="s">
        <v>788</v>
      </c>
      <c r="K135" s="303" t="s">
        <v>789</v>
      </c>
      <c r="L135" s="333"/>
      <c r="M135" s="333"/>
      <c r="O135" s="309"/>
      <c r="P135" s="309"/>
      <c r="Q135" s="309"/>
      <c r="R135" s="309"/>
      <c r="S135" s="309"/>
      <c r="T135" s="309"/>
      <c r="U135" s="309"/>
      <c r="V135" s="309"/>
      <c r="W135" s="309"/>
      <c r="X135" s="309"/>
      <c r="Y135" s="309"/>
      <c r="Z135" s="309"/>
      <c r="AA135" s="485"/>
      <c r="AB135" s="226"/>
      <c r="AC135" s="226"/>
      <c r="AD135" s="226"/>
      <c r="AE135" s="226"/>
      <c r="AF135" s="226"/>
      <c r="AG135" s="226"/>
    </row>
    <row r="136" spans="2:33" ht="12.75" hidden="1" customHeight="1" outlineLevel="1" x14ac:dyDescent="0.25">
      <c r="B136" s="306"/>
      <c r="C136" s="198"/>
      <c r="D136" s="356" t="s">
        <v>906</v>
      </c>
      <c r="E136" s="357"/>
      <c r="F136" s="307"/>
      <c r="G136" s="198"/>
      <c r="H136" s="308" t="str">
        <f t="shared" ref="H136:H149" si="34">+IF($G136&lt;&gt;"",HLOOKUP($G136,$O$5:$Z$6,2,FALSE),"")</f>
        <v/>
      </c>
      <c r="I136" s="198"/>
      <c r="J136" s="308" t="str">
        <f t="shared" ref="J136:J149" si="35">+IF($I136&lt;&gt;"",HLOOKUP($I136,$O$5:$Z$6,2,FALSE),"")</f>
        <v/>
      </c>
      <c r="K136" s="198"/>
      <c r="L136" s="358"/>
      <c r="M136" s="198"/>
      <c r="O136" s="200"/>
      <c r="P136" s="200"/>
      <c r="Q136" s="200"/>
      <c r="R136" s="200"/>
      <c r="S136" s="200"/>
      <c r="T136" s="200"/>
      <c r="U136" s="200"/>
      <c r="V136" s="200"/>
      <c r="W136" s="200"/>
      <c r="X136" s="200"/>
      <c r="Y136" s="200"/>
      <c r="Z136" s="200"/>
      <c r="AA136" s="200"/>
      <c r="AB136" s="226"/>
      <c r="AC136" s="226"/>
      <c r="AD136" s="226"/>
      <c r="AE136" s="226"/>
      <c r="AF136" s="226"/>
      <c r="AG136" s="226"/>
    </row>
    <row r="137" spans="2:33" ht="12.75" hidden="1" customHeight="1" outlineLevel="1" x14ac:dyDescent="0.25">
      <c r="B137" s="195"/>
      <c r="C137" s="241"/>
      <c r="D137" s="359" t="s">
        <v>907</v>
      </c>
      <c r="E137" s="242"/>
      <c r="F137" s="252">
        <v>114000000000</v>
      </c>
      <c r="G137" s="241">
        <v>2</v>
      </c>
      <c r="H137" s="286">
        <f t="shared" si="34"/>
        <v>44228</v>
      </c>
      <c r="I137" s="241">
        <v>31</v>
      </c>
      <c r="J137" s="286" t="e">
        <f t="shared" si="35"/>
        <v>#N/A</v>
      </c>
      <c r="K137" s="241">
        <f t="shared" ref="K137:K149" si="36">+IF($I137&lt;&gt;"",$I137-$G137+1,"")</f>
        <v>30</v>
      </c>
      <c r="L137" s="360">
        <f t="shared" ref="L137:L149" si="37">1/K137</f>
        <v>3.3333333333333333E-2</v>
      </c>
      <c r="M137" s="361"/>
      <c r="O137" s="200"/>
      <c r="P137" s="200"/>
      <c r="Q137" s="200"/>
      <c r="R137" s="200"/>
      <c r="S137" s="200"/>
      <c r="T137" s="200"/>
      <c r="U137" s="200"/>
      <c r="V137" s="200"/>
      <c r="W137" s="200"/>
      <c r="X137" s="200"/>
      <c r="Y137" s="200"/>
      <c r="Z137" s="200"/>
      <c r="AA137" s="200"/>
      <c r="AB137" s="226"/>
      <c r="AC137" s="226"/>
      <c r="AD137" s="226"/>
      <c r="AE137" s="226"/>
      <c r="AF137" s="226"/>
      <c r="AG137" s="226"/>
    </row>
    <row r="138" spans="2:33" ht="12.75" hidden="1" customHeight="1" outlineLevel="1" x14ac:dyDescent="0.25">
      <c r="B138" s="195"/>
      <c r="C138" s="241"/>
      <c r="D138" s="351" t="s">
        <v>908</v>
      </c>
      <c r="E138" s="242"/>
      <c r="F138" s="252">
        <v>114000000000</v>
      </c>
      <c r="G138" s="241">
        <v>2</v>
      </c>
      <c r="H138" s="286">
        <f t="shared" si="34"/>
        <v>44228</v>
      </c>
      <c r="I138" s="241">
        <v>31</v>
      </c>
      <c r="J138" s="286" t="e">
        <f t="shared" si="35"/>
        <v>#N/A</v>
      </c>
      <c r="K138" s="241">
        <f t="shared" si="36"/>
        <v>30</v>
      </c>
      <c r="L138" s="360">
        <f>1/K138</f>
        <v>3.3333333333333333E-2</v>
      </c>
      <c r="M138" s="361"/>
      <c r="O138" s="200"/>
      <c r="P138" s="200"/>
      <c r="Q138" s="200"/>
      <c r="R138" s="200"/>
      <c r="S138" s="200"/>
      <c r="T138" s="200"/>
      <c r="U138" s="200"/>
      <c r="V138" s="200"/>
      <c r="W138" s="200"/>
      <c r="X138" s="200"/>
      <c r="Y138" s="200"/>
      <c r="Z138" s="200"/>
      <c r="AA138" s="200"/>
      <c r="AB138" s="226"/>
      <c r="AC138" s="226"/>
      <c r="AD138" s="226"/>
      <c r="AE138" s="226"/>
      <c r="AF138" s="226"/>
      <c r="AG138" s="226"/>
    </row>
    <row r="139" spans="2:33" ht="12.75" hidden="1" customHeight="1" outlineLevel="1" x14ac:dyDescent="0.25">
      <c r="B139" s="195"/>
      <c r="C139" s="241"/>
      <c r="D139" s="351" t="s">
        <v>909</v>
      </c>
      <c r="E139" s="242"/>
      <c r="F139" s="252">
        <v>114000000000</v>
      </c>
      <c r="G139" s="241">
        <v>2</v>
      </c>
      <c r="H139" s="286">
        <f t="shared" si="34"/>
        <v>44228</v>
      </c>
      <c r="I139" s="241">
        <v>31</v>
      </c>
      <c r="J139" s="286" t="e">
        <f t="shared" si="35"/>
        <v>#N/A</v>
      </c>
      <c r="K139" s="241">
        <f t="shared" si="36"/>
        <v>30</v>
      </c>
      <c r="L139" s="360">
        <f>1/K139</f>
        <v>3.3333333333333333E-2</v>
      </c>
      <c r="M139" s="361"/>
      <c r="O139" s="200"/>
      <c r="P139" s="200"/>
      <c r="Q139" s="200"/>
      <c r="R139" s="200"/>
      <c r="S139" s="200"/>
      <c r="T139" s="200"/>
      <c r="U139" s="200"/>
      <c r="V139" s="200"/>
      <c r="W139" s="200"/>
      <c r="X139" s="200"/>
      <c r="Y139" s="200"/>
      <c r="Z139" s="200"/>
      <c r="AA139" s="200"/>
      <c r="AB139" s="226"/>
      <c r="AC139" s="226"/>
      <c r="AD139" s="226"/>
      <c r="AE139" s="226"/>
      <c r="AF139" s="226"/>
      <c r="AG139" s="226"/>
    </row>
    <row r="140" spans="2:33" ht="12.75" hidden="1" customHeight="1" outlineLevel="1" x14ac:dyDescent="0.25">
      <c r="B140" s="195"/>
      <c r="C140" s="241"/>
      <c r="D140" s="351" t="s">
        <v>910</v>
      </c>
      <c r="E140" s="242"/>
      <c r="F140" s="252">
        <v>114000000000</v>
      </c>
      <c r="G140" s="241">
        <v>2</v>
      </c>
      <c r="H140" s="286">
        <f t="shared" si="34"/>
        <v>44228</v>
      </c>
      <c r="I140" s="241">
        <v>31</v>
      </c>
      <c r="J140" s="286" t="e">
        <f t="shared" si="35"/>
        <v>#N/A</v>
      </c>
      <c r="K140" s="241">
        <f t="shared" si="36"/>
        <v>30</v>
      </c>
      <c r="L140" s="360">
        <f t="shared" si="37"/>
        <v>3.3333333333333333E-2</v>
      </c>
      <c r="M140" s="361"/>
      <c r="O140" s="200"/>
      <c r="P140" s="200"/>
      <c r="Q140" s="200"/>
      <c r="R140" s="200"/>
      <c r="S140" s="200"/>
      <c r="T140" s="200"/>
      <c r="U140" s="200"/>
      <c r="V140" s="200"/>
      <c r="W140" s="200"/>
      <c r="X140" s="200"/>
      <c r="Y140" s="200"/>
      <c r="Z140" s="200"/>
      <c r="AA140" s="200"/>
      <c r="AB140" s="226"/>
      <c r="AC140" s="226"/>
      <c r="AD140" s="226"/>
      <c r="AE140" s="226"/>
      <c r="AF140" s="226"/>
      <c r="AG140" s="226"/>
    </row>
    <row r="141" spans="2:33" ht="12.75" hidden="1" customHeight="1" outlineLevel="1" x14ac:dyDescent="0.25">
      <c r="B141" s="195"/>
      <c r="C141" s="241"/>
      <c r="D141" s="323" t="s">
        <v>911</v>
      </c>
      <c r="E141" s="242"/>
      <c r="F141" s="252">
        <v>1500000</v>
      </c>
      <c r="G141" s="241">
        <v>6</v>
      </c>
      <c r="H141" s="286">
        <f t="shared" si="34"/>
        <v>44348</v>
      </c>
      <c r="I141" s="241">
        <v>31</v>
      </c>
      <c r="J141" s="286" t="e">
        <f t="shared" si="35"/>
        <v>#N/A</v>
      </c>
      <c r="K141" s="241">
        <f t="shared" si="36"/>
        <v>26</v>
      </c>
      <c r="L141" s="360">
        <v>2</v>
      </c>
      <c r="M141" s="253"/>
      <c r="O141" s="200"/>
      <c r="P141" s="200"/>
      <c r="Q141" s="200"/>
      <c r="R141" s="200"/>
      <c r="S141" s="200"/>
      <c r="T141" s="200"/>
      <c r="U141" s="200"/>
      <c r="V141" s="200"/>
      <c r="W141" s="200"/>
      <c r="X141" s="200"/>
      <c r="Y141" s="200"/>
      <c r="Z141" s="200"/>
      <c r="AA141" s="200"/>
      <c r="AB141" s="226"/>
      <c r="AC141" s="226"/>
      <c r="AD141" s="226"/>
      <c r="AE141" s="226"/>
      <c r="AF141" s="226"/>
      <c r="AG141" s="226"/>
    </row>
    <row r="142" spans="2:33" ht="12.75" hidden="1" customHeight="1" outlineLevel="1" x14ac:dyDescent="0.25">
      <c r="B142" s="195"/>
      <c r="C142" s="241"/>
      <c r="D142" s="362" t="s">
        <v>866</v>
      </c>
      <c r="E142" s="242"/>
      <c r="F142" s="252"/>
      <c r="G142" s="241"/>
      <c r="H142" s="286" t="str">
        <f t="shared" si="34"/>
        <v/>
      </c>
      <c r="I142" s="241"/>
      <c r="J142" s="286" t="str">
        <f t="shared" si="35"/>
        <v/>
      </c>
      <c r="K142" s="241" t="str">
        <f t="shared" si="36"/>
        <v/>
      </c>
      <c r="L142" s="360"/>
      <c r="M142" s="253"/>
      <c r="O142" s="200"/>
      <c r="P142" s="200"/>
      <c r="Q142" s="200"/>
      <c r="R142" s="200"/>
      <c r="S142" s="200"/>
      <c r="T142" s="200"/>
      <c r="U142" s="200"/>
      <c r="V142" s="200"/>
      <c r="W142" s="200"/>
      <c r="X142" s="200"/>
      <c r="Y142" s="200"/>
      <c r="Z142" s="200"/>
      <c r="AA142" s="200"/>
      <c r="AB142" s="226"/>
      <c r="AC142" s="226"/>
      <c r="AD142" s="226"/>
      <c r="AE142" s="226"/>
      <c r="AF142" s="226"/>
      <c r="AG142" s="226"/>
    </row>
    <row r="143" spans="2:33" ht="12.75" hidden="1" customHeight="1" outlineLevel="1" x14ac:dyDescent="0.25">
      <c r="B143" s="195"/>
      <c r="C143" s="241"/>
      <c r="D143" s="323" t="s">
        <v>912</v>
      </c>
      <c r="E143" s="242"/>
      <c r="F143" s="252"/>
      <c r="G143" s="241">
        <v>2</v>
      </c>
      <c r="H143" s="286">
        <f t="shared" si="34"/>
        <v>44228</v>
      </c>
      <c r="I143" s="241">
        <v>31</v>
      </c>
      <c r="J143" s="286" t="e">
        <f t="shared" si="35"/>
        <v>#N/A</v>
      </c>
      <c r="K143" s="241">
        <f t="shared" si="36"/>
        <v>30</v>
      </c>
      <c r="L143" s="360">
        <f t="shared" si="37"/>
        <v>3.3333333333333333E-2</v>
      </c>
      <c r="M143" s="253"/>
      <c r="O143" s="200"/>
      <c r="P143" s="200"/>
      <c r="Q143" s="200"/>
      <c r="R143" s="200"/>
      <c r="S143" s="200"/>
      <c r="T143" s="200"/>
      <c r="U143" s="200"/>
      <c r="V143" s="200"/>
      <c r="W143" s="200"/>
      <c r="X143" s="200"/>
      <c r="Y143" s="200"/>
      <c r="Z143" s="200"/>
      <c r="AA143" s="200"/>
      <c r="AB143" s="226"/>
      <c r="AC143" s="226"/>
      <c r="AD143" s="226"/>
      <c r="AE143" s="226"/>
      <c r="AF143" s="226"/>
      <c r="AG143" s="226"/>
    </row>
    <row r="144" spans="2:33" ht="12.75" hidden="1" customHeight="1" outlineLevel="1" x14ac:dyDescent="0.25">
      <c r="B144" s="195"/>
      <c r="C144" s="241"/>
      <c r="D144" s="322" t="s">
        <v>913</v>
      </c>
      <c r="E144" s="242"/>
      <c r="F144" s="252"/>
      <c r="G144" s="241">
        <v>2</v>
      </c>
      <c r="H144" s="286">
        <f t="shared" si="34"/>
        <v>44228</v>
      </c>
      <c r="I144" s="241">
        <v>31</v>
      </c>
      <c r="J144" s="286" t="e">
        <f t="shared" si="35"/>
        <v>#N/A</v>
      </c>
      <c r="K144" s="241">
        <f t="shared" si="36"/>
        <v>30</v>
      </c>
      <c r="L144" s="360">
        <f t="shared" si="37"/>
        <v>3.3333333333333333E-2</v>
      </c>
      <c r="M144" s="253"/>
      <c r="O144" s="200"/>
      <c r="P144" s="200"/>
      <c r="Q144" s="200"/>
      <c r="R144" s="200"/>
      <c r="S144" s="200"/>
      <c r="T144" s="200"/>
      <c r="U144" s="200"/>
      <c r="V144" s="200"/>
      <c r="W144" s="200"/>
      <c r="X144" s="200"/>
      <c r="Y144" s="200"/>
      <c r="Z144" s="200"/>
      <c r="AA144" s="200"/>
      <c r="AB144" s="226"/>
      <c r="AC144" s="226"/>
      <c r="AD144" s="226"/>
      <c r="AE144" s="226"/>
      <c r="AF144" s="226"/>
      <c r="AG144" s="226"/>
    </row>
    <row r="145" spans="2:33" ht="12.75" hidden="1" customHeight="1" outlineLevel="1" x14ac:dyDescent="0.25">
      <c r="B145" s="195"/>
      <c r="C145" s="241"/>
      <c r="D145" s="323" t="s">
        <v>914</v>
      </c>
      <c r="E145" s="242"/>
      <c r="F145" s="252">
        <v>114000000000</v>
      </c>
      <c r="G145" s="241">
        <v>2</v>
      </c>
      <c r="H145" s="286">
        <f t="shared" si="34"/>
        <v>44228</v>
      </c>
      <c r="I145" s="241">
        <v>31</v>
      </c>
      <c r="J145" s="286" t="e">
        <f t="shared" si="35"/>
        <v>#N/A</v>
      </c>
      <c r="K145" s="241">
        <f t="shared" si="36"/>
        <v>30</v>
      </c>
      <c r="L145" s="360">
        <f t="shared" si="37"/>
        <v>3.3333333333333333E-2</v>
      </c>
      <c r="M145" s="253"/>
      <c r="O145" s="200"/>
      <c r="P145" s="200"/>
      <c r="Q145" s="200"/>
      <c r="R145" s="200"/>
      <c r="S145" s="200"/>
      <c r="T145" s="200"/>
      <c r="U145" s="200"/>
      <c r="V145" s="200"/>
      <c r="W145" s="200"/>
      <c r="X145" s="200"/>
      <c r="Y145" s="200"/>
      <c r="Z145" s="200"/>
      <c r="AA145" s="200"/>
      <c r="AB145" s="226"/>
      <c r="AC145" s="226"/>
      <c r="AD145" s="226"/>
      <c r="AE145" s="226"/>
      <c r="AF145" s="226"/>
      <c r="AG145" s="226"/>
    </row>
    <row r="146" spans="2:33" ht="12.75" hidden="1" customHeight="1" outlineLevel="1" x14ac:dyDescent="0.25">
      <c r="B146" s="195"/>
      <c r="C146" s="241"/>
      <c r="D146" s="323" t="s">
        <v>915</v>
      </c>
      <c r="E146" s="242"/>
      <c r="F146" s="252"/>
      <c r="G146" s="241">
        <v>2</v>
      </c>
      <c r="H146" s="286">
        <f t="shared" si="34"/>
        <v>44228</v>
      </c>
      <c r="I146" s="241">
        <v>31</v>
      </c>
      <c r="J146" s="286" t="e">
        <f t="shared" si="35"/>
        <v>#N/A</v>
      </c>
      <c r="K146" s="241">
        <f t="shared" si="36"/>
        <v>30</v>
      </c>
      <c r="L146" s="360">
        <f t="shared" si="37"/>
        <v>3.3333333333333333E-2</v>
      </c>
      <c r="M146" s="241"/>
      <c r="O146" s="200"/>
      <c r="P146" s="200"/>
      <c r="Q146" s="200"/>
      <c r="R146" s="200"/>
      <c r="S146" s="200"/>
      <c r="T146" s="200"/>
      <c r="U146" s="200"/>
      <c r="V146" s="200"/>
      <c r="W146" s="200"/>
      <c r="X146" s="200"/>
      <c r="Y146" s="200"/>
      <c r="Z146" s="200"/>
      <c r="AA146" s="200"/>
      <c r="AB146" s="226"/>
      <c r="AC146" s="226"/>
      <c r="AD146" s="226"/>
      <c r="AE146" s="226"/>
      <c r="AF146" s="226"/>
      <c r="AG146" s="226"/>
    </row>
    <row r="147" spans="2:33" ht="12.75" hidden="1" customHeight="1" outlineLevel="1" x14ac:dyDescent="0.25">
      <c r="B147" s="195"/>
      <c r="C147" s="241"/>
      <c r="D147" s="323" t="s">
        <v>916</v>
      </c>
      <c r="E147" s="242"/>
      <c r="F147" s="252"/>
      <c r="G147" s="241">
        <v>2</v>
      </c>
      <c r="H147" s="286">
        <f t="shared" si="34"/>
        <v>44228</v>
      </c>
      <c r="I147" s="241">
        <v>31</v>
      </c>
      <c r="J147" s="286" t="e">
        <f t="shared" si="35"/>
        <v>#N/A</v>
      </c>
      <c r="K147" s="241">
        <f t="shared" si="36"/>
        <v>30</v>
      </c>
      <c r="L147" s="360">
        <f t="shared" si="37"/>
        <v>3.3333333333333333E-2</v>
      </c>
      <c r="M147" s="241"/>
      <c r="O147" s="200"/>
      <c r="P147" s="200"/>
      <c r="Q147" s="200"/>
      <c r="R147" s="200"/>
      <c r="S147" s="200"/>
      <c r="T147" s="200"/>
      <c r="U147" s="200"/>
      <c r="V147" s="200"/>
      <c r="W147" s="200"/>
      <c r="X147" s="200"/>
      <c r="Y147" s="200"/>
      <c r="Z147" s="200"/>
      <c r="AA147" s="200"/>
      <c r="AB147" s="226"/>
      <c r="AC147" s="226"/>
      <c r="AD147" s="226"/>
      <c r="AE147" s="226"/>
      <c r="AF147" s="226"/>
      <c r="AG147" s="226"/>
    </row>
    <row r="148" spans="2:33" ht="12.75" hidden="1" customHeight="1" outlineLevel="1" x14ac:dyDescent="0.25">
      <c r="B148" s="195"/>
      <c r="C148" s="241"/>
      <c r="D148" s="323" t="s">
        <v>917</v>
      </c>
      <c r="E148" s="242"/>
      <c r="F148" s="252"/>
      <c r="G148" s="241">
        <v>2</v>
      </c>
      <c r="H148" s="286">
        <f t="shared" si="34"/>
        <v>44228</v>
      </c>
      <c r="I148" s="241">
        <v>31</v>
      </c>
      <c r="J148" s="286" t="e">
        <f t="shared" si="35"/>
        <v>#N/A</v>
      </c>
      <c r="K148" s="241">
        <f t="shared" si="36"/>
        <v>30</v>
      </c>
      <c r="L148" s="360">
        <f t="shared" si="37"/>
        <v>3.3333333333333333E-2</v>
      </c>
      <c r="M148" s="241"/>
      <c r="O148" s="200"/>
      <c r="P148" s="200"/>
      <c r="Q148" s="200"/>
      <c r="R148" s="200"/>
      <c r="S148" s="200"/>
      <c r="T148" s="200"/>
      <c r="U148" s="200"/>
      <c r="V148" s="200"/>
      <c r="W148" s="200"/>
      <c r="X148" s="200"/>
      <c r="Y148" s="200"/>
      <c r="Z148" s="200"/>
      <c r="AA148" s="200"/>
      <c r="AB148" s="226"/>
      <c r="AC148" s="226"/>
      <c r="AD148" s="226"/>
      <c r="AE148" s="226"/>
      <c r="AF148" s="226"/>
      <c r="AG148" s="226"/>
    </row>
    <row r="149" spans="2:33" ht="13.5" hidden="1" customHeight="1" outlineLevel="1" thickBot="1" x14ac:dyDescent="0.3">
      <c r="B149" s="257"/>
      <c r="C149" s="259"/>
      <c r="D149" s="325" t="s">
        <v>918</v>
      </c>
      <c r="E149" s="260"/>
      <c r="F149" s="363"/>
      <c r="G149" s="259">
        <v>2</v>
      </c>
      <c r="H149" s="292">
        <f t="shared" si="34"/>
        <v>44228</v>
      </c>
      <c r="I149" s="259">
        <v>31</v>
      </c>
      <c r="J149" s="292" t="e">
        <f t="shared" si="35"/>
        <v>#N/A</v>
      </c>
      <c r="K149" s="259">
        <f t="shared" si="36"/>
        <v>30</v>
      </c>
      <c r="L149" s="364">
        <f t="shared" si="37"/>
        <v>3.3333333333333333E-2</v>
      </c>
      <c r="M149" s="259"/>
      <c r="O149" s="200"/>
      <c r="P149" s="200"/>
      <c r="Q149" s="200"/>
      <c r="R149" s="200"/>
      <c r="S149" s="200"/>
      <c r="T149" s="200"/>
      <c r="U149" s="200"/>
      <c r="V149" s="200"/>
      <c r="W149" s="200"/>
      <c r="X149" s="200"/>
      <c r="Y149" s="200"/>
      <c r="Z149" s="200"/>
      <c r="AA149" s="200"/>
      <c r="AB149" s="226"/>
      <c r="AC149" s="226"/>
      <c r="AD149" s="226"/>
      <c r="AE149" s="226"/>
      <c r="AF149" s="226"/>
      <c r="AG149" s="226"/>
    </row>
    <row r="150" spans="2:33" ht="13.5" hidden="1" customHeight="1" outlineLevel="1" thickBot="1" x14ac:dyDescent="0.3">
      <c r="G150" s="175"/>
      <c r="O150" s="263"/>
      <c r="P150" s="263"/>
      <c r="Q150" s="263"/>
      <c r="R150" s="263"/>
      <c r="S150" s="263"/>
      <c r="T150" s="263"/>
      <c r="U150" s="263"/>
      <c r="V150" s="263"/>
      <c r="W150" s="263"/>
      <c r="X150" s="263"/>
      <c r="Y150" s="263"/>
      <c r="Z150" s="263"/>
      <c r="AA150" s="263"/>
      <c r="AB150" s="226"/>
      <c r="AC150" s="226"/>
      <c r="AD150" s="226"/>
      <c r="AE150" s="226"/>
      <c r="AF150" s="226"/>
      <c r="AG150" s="226"/>
    </row>
    <row r="151" spans="2:33" ht="13.5" hidden="1" customHeight="1" thickBot="1" x14ac:dyDescent="0.3">
      <c r="D151" s="350" t="s">
        <v>919</v>
      </c>
      <c r="E151" s="365"/>
      <c r="F151" s="299" t="e">
        <f>+#REF!</f>
        <v>#REF!</v>
      </c>
      <c r="G151" s="175"/>
      <c r="J151" s="316" t="s">
        <v>919</v>
      </c>
      <c r="O151" s="200"/>
      <c r="P151" s="200"/>
      <c r="Q151" s="200"/>
      <c r="R151" s="200"/>
      <c r="S151" s="200"/>
      <c r="T151" s="200"/>
      <c r="U151" s="200"/>
      <c r="V151" s="200"/>
      <c r="W151" s="200"/>
      <c r="X151" s="200"/>
      <c r="Y151" s="200"/>
      <c r="Z151" s="200"/>
      <c r="AA151" s="200"/>
      <c r="AB151" s="226"/>
      <c r="AC151" s="226"/>
      <c r="AD151" s="226"/>
      <c r="AE151" s="226"/>
      <c r="AF151" s="226"/>
      <c r="AG151" s="226"/>
    </row>
    <row r="152" spans="2:33" ht="13.5" thickBot="1" x14ac:dyDescent="0.3">
      <c r="G152" s="175"/>
      <c r="O152" s="200"/>
      <c r="P152" s="200"/>
      <c r="Q152" s="200"/>
      <c r="R152" s="200"/>
      <c r="S152" s="200"/>
      <c r="T152" s="200"/>
      <c r="U152" s="200"/>
      <c r="V152" s="200"/>
      <c r="W152" s="200"/>
      <c r="X152" s="200"/>
      <c r="Y152" s="200"/>
      <c r="Z152" s="200"/>
      <c r="AA152" s="200"/>
      <c r="AB152" s="226"/>
      <c r="AC152" s="226"/>
      <c r="AD152" s="226"/>
      <c r="AE152" s="226"/>
      <c r="AF152" s="226"/>
      <c r="AG152" s="226"/>
    </row>
    <row r="153" spans="2:33" s="269" customFormat="1" ht="13.5" thickBot="1" x14ac:dyDescent="0.25">
      <c r="B153" s="270"/>
      <c r="C153" s="271" t="s">
        <v>904</v>
      </c>
      <c r="D153" s="187"/>
      <c r="E153" s="187"/>
      <c r="F153" s="187"/>
      <c r="G153" s="187"/>
      <c r="H153" s="187"/>
      <c r="I153" s="187"/>
      <c r="J153" s="187"/>
      <c r="K153" s="187"/>
      <c r="L153" s="187"/>
      <c r="M153" s="188"/>
      <c r="O153" s="274"/>
      <c r="P153" s="274"/>
      <c r="Q153" s="274"/>
      <c r="R153" s="274"/>
      <c r="S153" s="274"/>
      <c r="T153" s="274"/>
      <c r="U153" s="274"/>
      <c r="V153" s="274"/>
      <c r="W153" s="274"/>
      <c r="X153" s="274"/>
      <c r="Y153" s="274"/>
      <c r="Z153" s="274"/>
      <c r="AA153" s="274"/>
      <c r="AB153" s="274"/>
      <c r="AC153" s="274"/>
      <c r="AD153" s="274"/>
      <c r="AE153" s="274"/>
      <c r="AF153" s="274"/>
      <c r="AG153" s="274"/>
    </row>
    <row r="154" spans="2:33" s="269" customFormat="1" ht="13.5" customHeight="1" thickBot="1" x14ac:dyDescent="0.25">
      <c r="B154" s="486"/>
      <c r="C154" s="366"/>
      <c r="D154" s="488" t="s">
        <v>905</v>
      </c>
      <c r="E154" s="367" t="s">
        <v>837</v>
      </c>
      <c r="F154" s="490" t="s">
        <v>783</v>
      </c>
      <c r="G154" s="491"/>
      <c r="H154" s="491"/>
      <c r="I154" s="491"/>
      <c r="J154" s="492"/>
      <c r="K154" s="368" t="s">
        <v>517</v>
      </c>
      <c r="L154" s="368" t="s">
        <v>838</v>
      </c>
      <c r="M154" s="369" t="s">
        <v>784</v>
      </c>
      <c r="O154" s="232"/>
      <c r="P154" s="232"/>
      <c r="Q154" s="232"/>
      <c r="R154" s="232"/>
      <c r="S154" s="232"/>
      <c r="T154" s="232"/>
      <c r="U154" s="232"/>
      <c r="V154" s="232"/>
      <c r="W154" s="232"/>
      <c r="X154" s="232"/>
      <c r="Y154" s="232"/>
      <c r="Z154" s="232"/>
      <c r="AA154" s="473"/>
      <c r="AB154" s="274"/>
      <c r="AC154" s="274"/>
      <c r="AD154" s="274"/>
      <c r="AE154" s="274"/>
      <c r="AF154" s="274"/>
      <c r="AG154" s="274"/>
    </row>
    <row r="155" spans="2:33" s="269" customFormat="1" ht="13.5" thickBot="1" x14ac:dyDescent="0.25">
      <c r="B155" s="487"/>
      <c r="C155" s="276"/>
      <c r="D155" s="489"/>
      <c r="E155" s="278"/>
      <c r="F155" s="279" t="s">
        <v>785</v>
      </c>
      <c r="G155" s="279" t="s">
        <v>786</v>
      </c>
      <c r="H155" s="279" t="s">
        <v>787</v>
      </c>
      <c r="I155" s="279" t="s">
        <v>788</v>
      </c>
      <c r="J155" s="279" t="s">
        <v>789</v>
      </c>
      <c r="K155" s="277"/>
      <c r="L155" s="277"/>
      <c r="M155" s="370"/>
      <c r="O155" s="335"/>
      <c r="P155" s="335"/>
      <c r="Q155" s="335"/>
      <c r="R155" s="335"/>
      <c r="S155" s="335"/>
      <c r="T155" s="335"/>
      <c r="U155" s="335"/>
      <c r="V155" s="335"/>
      <c r="W155" s="335"/>
      <c r="X155" s="335"/>
      <c r="Y155" s="335"/>
      <c r="Z155" s="335"/>
      <c r="AA155" s="473"/>
      <c r="AB155" s="274"/>
      <c r="AC155" s="274"/>
      <c r="AD155" s="274"/>
      <c r="AE155" s="274"/>
      <c r="AF155" s="274"/>
      <c r="AG155" s="274"/>
    </row>
    <row r="156" spans="2:33" s="269" customFormat="1" ht="12.75" customHeight="1" outlineLevel="1" x14ac:dyDescent="0.2">
      <c r="B156" s="283"/>
      <c r="C156" s="284"/>
      <c r="D156" s="323" t="s">
        <v>906</v>
      </c>
      <c r="E156" s="371">
        <v>26243086804.09</v>
      </c>
      <c r="F156" s="241">
        <v>1</v>
      </c>
      <c r="G156" s="286">
        <f>+IF($F156&lt;&gt;"",HLOOKUP($F156,$O$5:$AL$6,2,FALSE),"")</f>
        <v>44197</v>
      </c>
      <c r="H156" s="241">
        <v>24</v>
      </c>
      <c r="I156" s="286">
        <f>+IF($H156&lt;&gt;"",HLOOKUP($H156,$O$5:$AL$6,2,FALSE),"")</f>
        <v>44896</v>
      </c>
      <c r="J156" s="241">
        <f t="shared" ref="J156:J169" si="38">+IF($H156&lt;&gt;"",$H156-$F156+1,"")</f>
        <v>24</v>
      </c>
      <c r="K156" s="372">
        <v>0</v>
      </c>
      <c r="L156" s="373">
        <v>3.3E-3</v>
      </c>
      <c r="M156" s="288">
        <f t="shared" ref="M156" si="39">E156*J156*K156*L156</f>
        <v>0</v>
      </c>
      <c r="N156" s="175"/>
      <c r="O156" s="200"/>
      <c r="P156" s="200"/>
      <c r="Q156" s="200"/>
      <c r="R156" s="200"/>
      <c r="S156" s="200"/>
      <c r="T156" s="200"/>
      <c r="U156" s="200"/>
      <c r="V156" s="200"/>
      <c r="W156" s="200"/>
      <c r="X156" s="200"/>
      <c r="Y156" s="200"/>
      <c r="Z156" s="200"/>
      <c r="AA156" s="211"/>
      <c r="AB156" s="274"/>
      <c r="AC156" s="274"/>
      <c r="AD156" s="274"/>
      <c r="AE156" s="274"/>
      <c r="AF156" s="274"/>
      <c r="AG156" s="274"/>
    </row>
    <row r="157" spans="2:33" s="269" customFormat="1" outlineLevel="1" x14ac:dyDescent="0.2">
      <c r="B157" s="283"/>
      <c r="C157" s="284"/>
      <c r="D157" s="359" t="s">
        <v>907</v>
      </c>
      <c r="E157" s="285">
        <f>E156</f>
        <v>26243086804.09</v>
      </c>
      <c r="F157" s="241">
        <v>1</v>
      </c>
      <c r="G157" s="286">
        <f t="shared" ref="G157:G169" si="40">+IF($F157&lt;&gt;"",HLOOKUP($F157,$O$5:$AL$6,2,FALSE),"")</f>
        <v>44197</v>
      </c>
      <c r="H157" s="241">
        <v>24</v>
      </c>
      <c r="I157" s="286">
        <f t="shared" ref="I157:I169" si="41">+IF($H157&lt;&gt;"",HLOOKUP($H157,$O$5:$AL$6,2,FALSE),"")</f>
        <v>44896</v>
      </c>
      <c r="J157" s="241">
        <f t="shared" si="38"/>
        <v>24</v>
      </c>
      <c r="K157" s="372"/>
      <c r="L157" s="374"/>
      <c r="M157" s="288">
        <f>E157*K157*L157</f>
        <v>0</v>
      </c>
      <c r="O157" s="200"/>
      <c r="P157" s="200"/>
      <c r="Q157" s="200"/>
      <c r="R157" s="200"/>
      <c r="S157" s="200"/>
      <c r="T157" s="200"/>
      <c r="U157" s="200"/>
      <c r="V157" s="200"/>
      <c r="W157" s="200"/>
      <c r="X157" s="200"/>
      <c r="Y157" s="200"/>
      <c r="Z157" s="200"/>
      <c r="AA157" s="211"/>
      <c r="AB157" s="274"/>
      <c r="AC157" s="274"/>
      <c r="AD157" s="274"/>
      <c r="AE157" s="274"/>
      <c r="AF157" s="274"/>
      <c r="AG157" s="274"/>
    </row>
    <row r="158" spans="2:33" s="269" customFormat="1" outlineLevel="1" x14ac:dyDescent="0.2">
      <c r="B158" s="283"/>
      <c r="C158" s="284"/>
      <c r="D158" s="351" t="s">
        <v>908</v>
      </c>
      <c r="E158" s="285">
        <f t="shared" ref="E158:E160" si="42">E157</f>
        <v>26243086804.09</v>
      </c>
      <c r="F158" s="241">
        <v>1</v>
      </c>
      <c r="G158" s="286">
        <f t="shared" si="40"/>
        <v>44197</v>
      </c>
      <c r="H158" s="241">
        <v>24</v>
      </c>
      <c r="I158" s="286">
        <f t="shared" si="41"/>
        <v>44896</v>
      </c>
      <c r="J158" s="241">
        <f t="shared" si="38"/>
        <v>24</v>
      </c>
      <c r="K158" s="375">
        <v>1</v>
      </c>
      <c r="L158" s="373">
        <v>0.01</v>
      </c>
      <c r="M158" s="288">
        <f t="shared" ref="M158:M160" si="43">E158*K158*L158</f>
        <v>262430868.04090002</v>
      </c>
      <c r="O158" s="200"/>
      <c r="P158" s="200"/>
      <c r="Q158" s="200"/>
      <c r="R158" s="200"/>
      <c r="S158" s="200"/>
      <c r="T158" s="200"/>
      <c r="U158" s="200"/>
      <c r="V158" s="200"/>
      <c r="W158" s="200"/>
      <c r="X158" s="200"/>
      <c r="Y158" s="200"/>
      <c r="Z158" s="200"/>
      <c r="AA158" s="211"/>
      <c r="AB158" s="274"/>
      <c r="AC158" s="274"/>
      <c r="AD158" s="274"/>
      <c r="AE158" s="274"/>
      <c r="AF158" s="274"/>
      <c r="AG158" s="274"/>
    </row>
    <row r="159" spans="2:33" s="269" customFormat="1" outlineLevel="1" x14ac:dyDescent="0.2">
      <c r="B159" s="283"/>
      <c r="C159" s="284"/>
      <c r="D159" s="351" t="s">
        <v>909</v>
      </c>
      <c r="E159" s="285">
        <f t="shared" si="42"/>
        <v>26243086804.09</v>
      </c>
      <c r="F159" s="241">
        <v>1</v>
      </c>
      <c r="G159" s="286">
        <f t="shared" si="40"/>
        <v>44197</v>
      </c>
      <c r="H159" s="241">
        <v>24</v>
      </c>
      <c r="I159" s="286">
        <f t="shared" si="41"/>
        <v>44896</v>
      </c>
      <c r="J159" s="241">
        <f t="shared" si="38"/>
        <v>24</v>
      </c>
      <c r="K159" s="375">
        <v>1</v>
      </c>
      <c r="L159" s="373">
        <v>0.01</v>
      </c>
      <c r="M159" s="288">
        <f t="shared" si="43"/>
        <v>262430868.04090002</v>
      </c>
      <c r="O159" s="200"/>
      <c r="P159" s="200"/>
      <c r="Q159" s="200"/>
      <c r="R159" s="200"/>
      <c r="S159" s="200"/>
      <c r="T159" s="200"/>
      <c r="U159" s="200"/>
      <c r="V159" s="200"/>
      <c r="W159" s="200"/>
      <c r="X159" s="200"/>
      <c r="Y159" s="200"/>
      <c r="Z159" s="200"/>
      <c r="AA159" s="211"/>
      <c r="AB159" s="274"/>
      <c r="AC159" s="274"/>
      <c r="AD159" s="274"/>
      <c r="AE159" s="274"/>
      <c r="AF159" s="274"/>
      <c r="AG159" s="274"/>
    </row>
    <row r="160" spans="2:33" s="269" customFormat="1" outlineLevel="1" x14ac:dyDescent="0.2">
      <c r="B160" s="283"/>
      <c r="C160" s="284"/>
      <c r="D160" s="351" t="s">
        <v>910</v>
      </c>
      <c r="E160" s="285">
        <f t="shared" si="42"/>
        <v>26243086804.09</v>
      </c>
      <c r="F160" s="241">
        <v>1</v>
      </c>
      <c r="G160" s="286">
        <f t="shared" si="40"/>
        <v>44197</v>
      </c>
      <c r="H160" s="241">
        <v>24</v>
      </c>
      <c r="I160" s="286">
        <f t="shared" si="41"/>
        <v>44896</v>
      </c>
      <c r="J160" s="241">
        <f t="shared" si="38"/>
        <v>24</v>
      </c>
      <c r="K160" s="375">
        <v>1</v>
      </c>
      <c r="L160" s="373">
        <f>4/1000</f>
        <v>4.0000000000000001E-3</v>
      </c>
      <c r="M160" s="288">
        <f t="shared" si="43"/>
        <v>104972347.21636</v>
      </c>
      <c r="O160" s="200"/>
      <c r="P160" s="200"/>
      <c r="Q160" s="200"/>
      <c r="R160" s="200"/>
      <c r="S160" s="200"/>
      <c r="T160" s="200"/>
      <c r="U160" s="200"/>
      <c r="V160" s="200"/>
      <c r="W160" s="200"/>
      <c r="X160" s="200"/>
      <c r="Y160" s="200"/>
      <c r="Z160" s="200"/>
      <c r="AA160" s="211"/>
      <c r="AB160" s="274"/>
      <c r="AC160" s="274"/>
      <c r="AD160" s="274"/>
      <c r="AE160" s="274"/>
      <c r="AF160" s="274"/>
      <c r="AG160" s="274"/>
    </row>
    <row r="161" spans="2:33" s="269" customFormat="1" outlineLevel="1" x14ac:dyDescent="0.2">
      <c r="B161" s="283"/>
      <c r="C161" s="284"/>
      <c r="D161" s="362" t="s">
        <v>866</v>
      </c>
      <c r="E161" s="285"/>
      <c r="F161" s="284"/>
      <c r="G161" s="286"/>
      <c r="H161" s="241"/>
      <c r="I161" s="286"/>
      <c r="J161" s="284"/>
      <c r="K161" s="372"/>
      <c r="L161" s="284"/>
      <c r="M161" s="288"/>
      <c r="O161" s="200"/>
      <c r="P161" s="200"/>
      <c r="Q161" s="200"/>
      <c r="R161" s="200"/>
      <c r="S161" s="200"/>
      <c r="T161" s="200"/>
      <c r="U161" s="200"/>
      <c r="V161" s="200"/>
      <c r="W161" s="200"/>
      <c r="X161" s="200"/>
      <c r="Y161" s="200"/>
      <c r="Z161" s="200"/>
      <c r="AA161" s="211"/>
      <c r="AB161" s="274"/>
      <c r="AC161" s="274"/>
      <c r="AD161" s="274"/>
      <c r="AE161" s="274"/>
      <c r="AF161" s="274"/>
      <c r="AG161" s="274"/>
    </row>
    <row r="162" spans="2:33" s="269" customFormat="1" outlineLevel="1" x14ac:dyDescent="0.2">
      <c r="B162" s="283"/>
      <c r="C162" s="284"/>
      <c r="D162" s="376" t="s">
        <v>530</v>
      </c>
      <c r="E162" s="285">
        <f>E160</f>
        <v>26243086804.09</v>
      </c>
      <c r="F162" s="241">
        <v>1</v>
      </c>
      <c r="G162" s="286">
        <f t="shared" si="40"/>
        <v>44197</v>
      </c>
      <c r="H162" s="241">
        <v>24</v>
      </c>
      <c r="I162" s="286">
        <f t="shared" si="41"/>
        <v>44896</v>
      </c>
      <c r="J162" s="241">
        <f t="shared" si="38"/>
        <v>24</v>
      </c>
      <c r="K162" s="284">
        <v>1</v>
      </c>
      <c r="L162" s="377">
        <v>1.4999999999999999E-2</v>
      </c>
      <c r="M162" s="288">
        <f>E162*K162*L162</f>
        <v>393646302.06134999</v>
      </c>
      <c r="P162" s="200"/>
      <c r="Q162" s="200"/>
      <c r="R162" s="200"/>
      <c r="S162" s="200"/>
      <c r="T162" s="200"/>
      <c r="U162" s="200"/>
      <c r="V162" s="200"/>
      <c r="W162" s="200"/>
      <c r="X162" s="200"/>
      <c r="Y162" s="200"/>
      <c r="Z162" s="200"/>
      <c r="AA162" s="211"/>
      <c r="AB162" s="274"/>
      <c r="AC162" s="274"/>
      <c r="AD162" s="274"/>
      <c r="AE162" s="274"/>
      <c r="AF162" s="274"/>
      <c r="AG162" s="274"/>
    </row>
    <row r="163" spans="2:33" s="269" customFormat="1" outlineLevel="1" x14ac:dyDescent="0.2">
      <c r="B163" s="283"/>
      <c r="C163" s="284"/>
      <c r="D163" s="378" t="s">
        <v>920</v>
      </c>
      <c r="E163" s="285">
        <f>E162</f>
        <v>26243086804.09</v>
      </c>
      <c r="F163" s="241">
        <v>1</v>
      </c>
      <c r="G163" s="286">
        <f t="shared" si="40"/>
        <v>44197</v>
      </c>
      <c r="H163" s="241">
        <v>24</v>
      </c>
      <c r="I163" s="286">
        <f t="shared" si="41"/>
        <v>44896</v>
      </c>
      <c r="J163" s="241">
        <f t="shared" si="38"/>
        <v>24</v>
      </c>
      <c r="K163" s="284">
        <v>1</v>
      </c>
      <c r="L163" s="377">
        <v>1.7999999999999999E-2</v>
      </c>
      <c r="M163" s="288">
        <f t="shared" ref="M163:M169" si="44">E163*K163*L163</f>
        <v>472375562.47361994</v>
      </c>
      <c r="O163" s="200"/>
      <c r="P163" s="200"/>
      <c r="Q163" s="200"/>
      <c r="R163" s="200"/>
      <c r="S163" s="200"/>
      <c r="T163" s="200"/>
      <c r="U163" s="200"/>
      <c r="V163" s="200"/>
      <c r="W163" s="200"/>
      <c r="X163" s="200"/>
      <c r="Y163" s="200"/>
      <c r="Z163" s="200"/>
      <c r="AA163" s="211"/>
      <c r="AB163" s="274"/>
      <c r="AC163" s="274"/>
      <c r="AD163" s="274"/>
      <c r="AE163" s="274"/>
      <c r="AF163" s="274"/>
      <c r="AG163" s="274"/>
    </row>
    <row r="164" spans="2:33" s="269" customFormat="1" outlineLevel="1" x14ac:dyDescent="0.2">
      <c r="B164" s="283"/>
      <c r="C164" s="284"/>
      <c r="D164" s="376" t="s">
        <v>531</v>
      </c>
      <c r="E164" s="285">
        <f t="shared" ref="E164:E167" si="45">E163</f>
        <v>26243086804.09</v>
      </c>
      <c r="F164" s="241">
        <v>1</v>
      </c>
      <c r="G164" s="286">
        <f t="shared" si="40"/>
        <v>44197</v>
      </c>
      <c r="H164" s="241">
        <v>24</v>
      </c>
      <c r="I164" s="286">
        <f t="shared" si="41"/>
        <v>44896</v>
      </c>
      <c r="J164" s="241">
        <f t="shared" si="38"/>
        <v>24</v>
      </c>
      <c r="K164" s="284">
        <v>1</v>
      </c>
      <c r="L164" s="377">
        <v>0.02</v>
      </c>
      <c r="M164" s="288">
        <f t="shared" si="44"/>
        <v>524861736.08180004</v>
      </c>
      <c r="O164" s="200"/>
      <c r="P164" s="200"/>
      <c r="Q164" s="200"/>
      <c r="R164" s="200"/>
      <c r="S164" s="200"/>
      <c r="T164" s="200"/>
      <c r="U164" s="200"/>
      <c r="V164" s="200"/>
      <c r="W164" s="200"/>
      <c r="X164" s="200"/>
      <c r="Y164" s="200"/>
      <c r="Z164" s="200"/>
      <c r="AA164" s="211"/>
      <c r="AB164" s="274"/>
      <c r="AC164" s="274"/>
      <c r="AD164" s="274"/>
      <c r="AE164" s="274"/>
      <c r="AF164" s="274"/>
      <c r="AG164" s="274"/>
    </row>
    <row r="165" spans="2:33" s="269" customFormat="1" outlineLevel="1" x14ac:dyDescent="0.2">
      <c r="B165" s="283"/>
      <c r="C165" s="284"/>
      <c r="D165" s="376" t="s">
        <v>532</v>
      </c>
      <c r="E165" s="285">
        <f t="shared" si="45"/>
        <v>26243086804.09</v>
      </c>
      <c r="F165" s="241">
        <v>1</v>
      </c>
      <c r="G165" s="286">
        <f t="shared" si="40"/>
        <v>44197</v>
      </c>
      <c r="H165" s="241">
        <v>24</v>
      </c>
      <c r="I165" s="286">
        <f t="shared" si="41"/>
        <v>44896</v>
      </c>
      <c r="J165" s="241">
        <f t="shared" si="38"/>
        <v>24</v>
      </c>
      <c r="K165" s="284">
        <v>1</v>
      </c>
      <c r="L165" s="377">
        <v>0.02</v>
      </c>
      <c r="M165" s="288">
        <f t="shared" si="44"/>
        <v>524861736.08180004</v>
      </c>
      <c r="O165" s="200"/>
      <c r="P165" s="200"/>
      <c r="Q165" s="200"/>
      <c r="R165" s="200"/>
      <c r="S165" s="200"/>
      <c r="T165" s="200"/>
      <c r="U165" s="200"/>
      <c r="V165" s="200"/>
      <c r="W165" s="200"/>
      <c r="X165" s="200"/>
      <c r="Y165" s="200"/>
      <c r="Z165" s="200"/>
      <c r="AA165" s="211"/>
      <c r="AB165" s="274"/>
      <c r="AC165" s="274"/>
      <c r="AD165" s="274"/>
      <c r="AE165" s="274"/>
      <c r="AF165" s="274"/>
      <c r="AG165" s="274"/>
    </row>
    <row r="166" spans="2:33" s="269" customFormat="1" outlineLevel="1" x14ac:dyDescent="0.2">
      <c r="B166" s="283"/>
      <c r="C166" s="284"/>
      <c r="D166" s="376" t="s">
        <v>921</v>
      </c>
      <c r="E166" s="285">
        <f t="shared" si="45"/>
        <v>26243086804.09</v>
      </c>
      <c r="F166" s="241">
        <v>1</v>
      </c>
      <c r="G166" s="286">
        <f t="shared" si="40"/>
        <v>44197</v>
      </c>
      <c r="H166" s="241">
        <v>24</v>
      </c>
      <c r="I166" s="286">
        <f t="shared" si="41"/>
        <v>44896</v>
      </c>
      <c r="J166" s="241">
        <f t="shared" si="38"/>
        <v>24</v>
      </c>
      <c r="K166" s="284">
        <v>1</v>
      </c>
      <c r="L166" s="377">
        <v>0.02</v>
      </c>
      <c r="M166" s="288">
        <f t="shared" si="44"/>
        <v>524861736.08180004</v>
      </c>
      <c r="O166" s="200"/>
      <c r="P166" s="200"/>
      <c r="Q166" s="200"/>
      <c r="R166" s="200"/>
      <c r="S166" s="200"/>
      <c r="T166" s="200"/>
      <c r="U166" s="200"/>
      <c r="V166" s="200"/>
      <c r="W166" s="200"/>
      <c r="X166" s="200"/>
      <c r="Y166" s="200"/>
      <c r="Z166" s="200"/>
      <c r="AA166" s="211"/>
      <c r="AB166" s="274"/>
      <c r="AC166" s="274"/>
      <c r="AD166" s="274"/>
      <c r="AE166" s="274"/>
      <c r="AF166" s="274"/>
      <c r="AG166" s="274"/>
    </row>
    <row r="167" spans="2:33" s="269" customFormat="1" outlineLevel="1" x14ac:dyDescent="0.2">
      <c r="B167" s="283"/>
      <c r="C167" s="284"/>
      <c r="D167" s="376" t="s">
        <v>922</v>
      </c>
      <c r="E167" s="285">
        <f t="shared" si="45"/>
        <v>26243086804.09</v>
      </c>
      <c r="F167" s="241">
        <v>1</v>
      </c>
      <c r="G167" s="286">
        <f t="shared" si="40"/>
        <v>44197</v>
      </c>
      <c r="H167" s="241">
        <v>24</v>
      </c>
      <c r="I167" s="286">
        <f t="shared" si="41"/>
        <v>44896</v>
      </c>
      <c r="J167" s="241">
        <f t="shared" si="38"/>
        <v>24</v>
      </c>
      <c r="K167" s="284">
        <v>1</v>
      </c>
      <c r="L167" s="377">
        <v>0.02</v>
      </c>
      <c r="M167" s="288">
        <f t="shared" si="44"/>
        <v>524861736.08180004</v>
      </c>
      <c r="O167" s="200"/>
      <c r="P167" s="200"/>
      <c r="Q167" s="200"/>
      <c r="R167" s="200"/>
      <c r="S167" s="200"/>
      <c r="T167" s="200"/>
      <c r="U167" s="200"/>
      <c r="V167" s="200"/>
      <c r="W167" s="200"/>
      <c r="X167" s="200"/>
      <c r="Y167" s="200"/>
      <c r="Z167" s="200"/>
      <c r="AA167" s="211"/>
      <c r="AB167" s="274"/>
      <c r="AC167" s="274"/>
      <c r="AD167" s="274"/>
      <c r="AE167" s="274"/>
      <c r="AF167" s="274"/>
      <c r="AG167" s="274"/>
    </row>
    <row r="168" spans="2:33" s="269" customFormat="1" outlineLevel="1" x14ac:dyDescent="0.2">
      <c r="B168" s="283"/>
      <c r="C168" s="284"/>
      <c r="D168" s="376" t="s">
        <v>923</v>
      </c>
      <c r="E168" s="285">
        <f>E166</f>
        <v>26243086804.09</v>
      </c>
      <c r="F168" s="241">
        <v>1</v>
      </c>
      <c r="G168" s="286">
        <f t="shared" si="40"/>
        <v>44197</v>
      </c>
      <c r="H168" s="241">
        <v>24</v>
      </c>
      <c r="I168" s="286">
        <f t="shared" si="41"/>
        <v>44896</v>
      </c>
      <c r="J168" s="241">
        <f t="shared" si="38"/>
        <v>24</v>
      </c>
      <c r="K168" s="284">
        <v>1</v>
      </c>
      <c r="L168" s="377">
        <v>1.7000000000000001E-2</v>
      </c>
      <c r="M168" s="288">
        <f t="shared" si="44"/>
        <v>446132475.66953003</v>
      </c>
      <c r="O168" s="200"/>
      <c r="P168" s="200"/>
      <c r="Q168" s="200"/>
      <c r="R168" s="200"/>
      <c r="S168" s="200"/>
      <c r="T168" s="200"/>
      <c r="U168" s="200"/>
      <c r="V168" s="200"/>
      <c r="W168" s="200"/>
      <c r="X168" s="200"/>
      <c r="Y168" s="200"/>
      <c r="Z168" s="200"/>
      <c r="AA168" s="211"/>
      <c r="AB168" s="274"/>
      <c r="AC168" s="274"/>
      <c r="AD168" s="274"/>
      <c r="AE168" s="274"/>
      <c r="AF168" s="274"/>
      <c r="AG168" s="274"/>
    </row>
    <row r="169" spans="2:33" s="269" customFormat="1" ht="13.5" outlineLevel="1" thickBot="1" x14ac:dyDescent="0.25">
      <c r="B169" s="289"/>
      <c r="C169" s="290"/>
      <c r="D169" s="379" t="s">
        <v>533</v>
      </c>
      <c r="E169" s="291">
        <f>E167</f>
        <v>26243086804.09</v>
      </c>
      <c r="F169" s="259">
        <v>1</v>
      </c>
      <c r="G169" s="292">
        <f t="shared" si="40"/>
        <v>44197</v>
      </c>
      <c r="H169" s="259">
        <v>24</v>
      </c>
      <c r="I169" s="292">
        <f t="shared" si="41"/>
        <v>44896</v>
      </c>
      <c r="J169" s="259">
        <f t="shared" si="38"/>
        <v>24</v>
      </c>
      <c r="K169" s="290">
        <v>1</v>
      </c>
      <c r="L169" s="380">
        <v>3.0000000000000001E-3</v>
      </c>
      <c r="M169" s="294">
        <f t="shared" si="44"/>
        <v>78729260.41227001</v>
      </c>
      <c r="O169" s="200"/>
      <c r="P169" s="200"/>
      <c r="Q169" s="200"/>
      <c r="R169" s="200"/>
      <c r="S169" s="200"/>
      <c r="T169" s="200"/>
      <c r="U169" s="200"/>
      <c r="V169" s="200"/>
      <c r="W169" s="200"/>
      <c r="X169" s="200"/>
      <c r="Y169" s="200"/>
      <c r="Z169" s="200"/>
      <c r="AA169" s="211"/>
      <c r="AB169" s="274"/>
      <c r="AC169" s="274"/>
      <c r="AD169" s="274"/>
      <c r="AE169" s="274"/>
      <c r="AF169" s="274"/>
      <c r="AG169" s="274"/>
    </row>
    <row r="170" spans="2:33" s="269" customFormat="1" ht="13.5" outlineLevel="1" thickBot="1" x14ac:dyDescent="0.25">
      <c r="E170" s="272"/>
      <c r="F170" s="295"/>
      <c r="I170" s="297" t="s">
        <v>919</v>
      </c>
      <c r="J170" s="297"/>
      <c r="M170" s="298">
        <f>SUM(M156:M169)</f>
        <v>4120164628.2421298</v>
      </c>
      <c r="O170" s="200"/>
      <c r="P170" s="300"/>
      <c r="Q170" s="300"/>
      <c r="R170" s="300"/>
      <c r="S170" s="300"/>
      <c r="T170" s="300"/>
      <c r="U170" s="300"/>
      <c r="V170" s="300"/>
      <c r="W170" s="300"/>
      <c r="X170" s="300"/>
      <c r="Y170" s="300"/>
      <c r="Z170" s="300"/>
      <c r="AA170" s="300"/>
      <c r="AB170" s="274"/>
      <c r="AC170" s="274"/>
      <c r="AD170" s="274"/>
      <c r="AE170" s="274"/>
      <c r="AF170" s="274"/>
      <c r="AG170" s="274"/>
    </row>
    <row r="171" spans="2:33" ht="13.5" thickBot="1" x14ac:dyDescent="0.3">
      <c r="D171" s="350" t="s">
        <v>903</v>
      </c>
      <c r="E171" s="265"/>
      <c r="F171" s="299">
        <f>M170/1000000</f>
        <v>4120.1646282421298</v>
      </c>
      <c r="G171" s="175"/>
      <c r="M171" s="200"/>
      <c r="O171" s="200"/>
      <c r="P171" s="200"/>
      <c r="Q171" s="200"/>
      <c r="R171" s="200"/>
      <c r="S171" s="200"/>
      <c r="T171" s="200"/>
      <c r="U171" s="200"/>
      <c r="V171" s="200"/>
      <c r="W171" s="200"/>
      <c r="X171" s="200"/>
      <c r="Y171" s="200"/>
      <c r="Z171" s="200"/>
      <c r="AA171" s="200"/>
      <c r="AB171" s="226"/>
      <c r="AC171" s="226"/>
      <c r="AD171" s="226"/>
      <c r="AE171" s="226"/>
      <c r="AF171" s="226"/>
      <c r="AG171" s="226"/>
    </row>
    <row r="172" spans="2:33" ht="13.5" thickBot="1" x14ac:dyDescent="0.3">
      <c r="E172" s="175"/>
      <c r="F172" s="175"/>
      <c r="G172" s="175"/>
      <c r="O172" s="200"/>
      <c r="P172" s="200"/>
      <c r="Q172" s="200"/>
      <c r="R172" s="200"/>
      <c r="S172" s="200"/>
      <c r="T172" s="200"/>
      <c r="U172" s="200"/>
      <c r="V172" s="200"/>
      <c r="W172" s="200"/>
      <c r="X172" s="200"/>
      <c r="Y172" s="200"/>
      <c r="Z172" s="200"/>
      <c r="AA172" s="200"/>
      <c r="AB172" s="226"/>
      <c r="AC172" s="226"/>
      <c r="AD172" s="226"/>
      <c r="AE172" s="226"/>
      <c r="AF172" s="226"/>
      <c r="AG172" s="226"/>
    </row>
    <row r="173" spans="2:33" ht="13.5" customHeight="1" thickBot="1" x14ac:dyDescent="0.25">
      <c r="B173" s="477"/>
      <c r="C173" s="327"/>
      <c r="D173" s="479" t="s">
        <v>924</v>
      </c>
      <c r="E173" s="483" t="s">
        <v>833</v>
      </c>
      <c r="F173" s="470" t="s">
        <v>783</v>
      </c>
      <c r="G173" s="471"/>
      <c r="H173" s="471"/>
      <c r="I173" s="471"/>
      <c r="J173" s="472"/>
      <c r="K173" s="329" t="s">
        <v>517</v>
      </c>
      <c r="L173" s="329" t="s">
        <v>838</v>
      </c>
      <c r="M173" s="330" t="s">
        <v>784</v>
      </c>
      <c r="N173" s="269"/>
      <c r="O173" s="232"/>
      <c r="P173" s="232"/>
      <c r="Q173" s="232"/>
      <c r="R173" s="232"/>
      <c r="S173" s="232"/>
      <c r="T173" s="232"/>
      <c r="U173" s="232"/>
      <c r="V173" s="232"/>
      <c r="W173" s="232"/>
      <c r="X173" s="232"/>
      <c r="Y173" s="232"/>
      <c r="Z173" s="232"/>
      <c r="AA173" s="473"/>
      <c r="AB173" s="226"/>
      <c r="AC173" s="226"/>
      <c r="AD173" s="226"/>
      <c r="AE173" s="226"/>
      <c r="AF173" s="226"/>
      <c r="AG173" s="226"/>
    </row>
    <row r="174" spans="2:33" ht="13.5" thickBot="1" x14ac:dyDescent="0.25">
      <c r="B174" s="478"/>
      <c r="C174" s="331"/>
      <c r="D174" s="480"/>
      <c r="E174" s="484"/>
      <c r="F174" s="193" t="s">
        <v>785</v>
      </c>
      <c r="G174" s="193" t="s">
        <v>786</v>
      </c>
      <c r="H174" s="193" t="s">
        <v>787</v>
      </c>
      <c r="I174" s="193" t="s">
        <v>788</v>
      </c>
      <c r="J174" s="193" t="s">
        <v>789</v>
      </c>
      <c r="K174" s="333"/>
      <c r="L174" s="333"/>
      <c r="M174" s="334"/>
      <c r="N174" s="269"/>
      <c r="O174" s="309"/>
      <c r="P174" s="309"/>
      <c r="Q174" s="309"/>
      <c r="R174" s="309"/>
      <c r="S174" s="309"/>
      <c r="T174" s="309"/>
      <c r="U174" s="309"/>
      <c r="V174" s="309"/>
      <c r="W174" s="309"/>
      <c r="X174" s="309"/>
      <c r="Y174" s="309"/>
      <c r="Z174" s="309"/>
      <c r="AA174" s="473"/>
      <c r="AB174" s="226"/>
      <c r="AC174" s="226"/>
      <c r="AD174" s="226"/>
      <c r="AE174" s="226"/>
      <c r="AF174" s="226"/>
      <c r="AG174" s="226"/>
    </row>
    <row r="175" spans="2:33" s="269" customFormat="1" outlineLevel="1" x14ac:dyDescent="0.2">
      <c r="B175" s="283"/>
      <c r="C175" s="284"/>
      <c r="D175" s="359" t="s">
        <v>925</v>
      </c>
      <c r="E175" s="285">
        <f>E167</f>
        <v>26243086804.09</v>
      </c>
      <c r="F175" s="241">
        <v>1</v>
      </c>
      <c r="G175" s="286">
        <f>+IF($F175&lt;&gt;"",HLOOKUP($F175,$O$5:$AL$6,2,FALSE),"")</f>
        <v>44197</v>
      </c>
      <c r="H175" s="241">
        <v>24</v>
      </c>
      <c r="I175" s="286">
        <f>+IF($H175&lt;&gt;"",HLOOKUP($H175,$O$5:$AL$6,2,FALSE),"")</f>
        <v>44896</v>
      </c>
      <c r="J175" s="241">
        <f>+IF($H175&lt;&gt;"",$H175-$F175+1,"")</f>
        <v>24</v>
      </c>
      <c r="K175" s="375">
        <v>1</v>
      </c>
      <c r="L175" s="381">
        <v>0</v>
      </c>
      <c r="M175" s="288">
        <f>E175*K175*L175</f>
        <v>0</v>
      </c>
      <c r="O175" s="200"/>
      <c r="P175" s="200"/>
      <c r="Q175" s="200"/>
      <c r="R175" s="200"/>
      <c r="S175" s="200"/>
      <c r="T175" s="200"/>
      <c r="U175" s="200"/>
      <c r="V175" s="200"/>
      <c r="W175" s="200"/>
      <c r="X175" s="200"/>
      <c r="Y175" s="200"/>
      <c r="Z175" s="200"/>
      <c r="AA175" s="211"/>
      <c r="AB175" s="274"/>
      <c r="AC175" s="274"/>
      <c r="AD175" s="274"/>
      <c r="AE175" s="274"/>
      <c r="AF175" s="274"/>
      <c r="AG175" s="274"/>
    </row>
    <row r="176" spans="2:33" s="269" customFormat="1" outlineLevel="1" x14ac:dyDescent="0.2">
      <c r="B176" s="283"/>
      <c r="C176" s="284"/>
      <c r="D176" s="351" t="s">
        <v>926</v>
      </c>
      <c r="E176" s="285">
        <f>E169</f>
        <v>26243086804.09</v>
      </c>
      <c r="F176" s="241">
        <v>1</v>
      </c>
      <c r="G176" s="286">
        <f t="shared" ref="G176:G184" si="46">+IF($F176&lt;&gt;"",HLOOKUP($F176,$O$5:$AL$6,2,FALSE),"")</f>
        <v>44197</v>
      </c>
      <c r="H176" s="241">
        <v>24</v>
      </c>
      <c r="I176" s="286">
        <f t="shared" ref="I176:I184" si="47">+IF($H176&lt;&gt;"",HLOOKUP($H176,$O$5:$AL$6,2,FALSE),"")</f>
        <v>44896</v>
      </c>
      <c r="J176" s="241">
        <f>+IF($H176&lt;&gt;"",$H176-$F176+1,"")</f>
        <v>24</v>
      </c>
      <c r="K176" s="375">
        <v>1</v>
      </c>
      <c r="L176" s="439">
        <v>7.5000000000000002E-4</v>
      </c>
      <c r="M176" s="288">
        <f>E176*K176*L176</f>
        <v>19682315.103067502</v>
      </c>
      <c r="O176" s="200"/>
      <c r="P176" s="200"/>
      <c r="Q176" s="200"/>
      <c r="R176" s="200"/>
      <c r="S176" s="200"/>
      <c r="T176" s="200"/>
      <c r="U176" s="200"/>
      <c r="V176" s="200"/>
      <c r="W176" s="200"/>
      <c r="X176" s="200"/>
      <c r="Y176" s="200"/>
      <c r="Z176" s="200"/>
      <c r="AA176" s="211"/>
      <c r="AB176" s="274"/>
      <c r="AC176" s="274"/>
      <c r="AD176" s="274"/>
      <c r="AE176" s="274"/>
      <c r="AF176" s="274"/>
      <c r="AG176" s="274"/>
    </row>
    <row r="177" spans="2:33" s="269" customFormat="1" outlineLevel="1" x14ac:dyDescent="0.2">
      <c r="B177" s="283"/>
      <c r="C177" s="284"/>
      <c r="D177" s="323" t="s">
        <v>927</v>
      </c>
      <c r="E177" s="285">
        <f>E167</f>
        <v>26243086804.09</v>
      </c>
      <c r="F177" s="241">
        <v>1</v>
      </c>
      <c r="G177" s="286">
        <f t="shared" si="46"/>
        <v>44197</v>
      </c>
      <c r="H177" s="241">
        <v>24</v>
      </c>
      <c r="I177" s="286">
        <f t="shared" si="47"/>
        <v>44896</v>
      </c>
      <c r="J177" s="241">
        <f>+IF($H177&lt;&gt;"",$H177-$F177+1,"")</f>
        <v>24</v>
      </c>
      <c r="K177" s="375">
        <v>1</v>
      </c>
      <c r="L177" s="439">
        <v>0</v>
      </c>
      <c r="M177" s="288">
        <f>E177*K177*L177</f>
        <v>0</v>
      </c>
      <c r="O177" s="200"/>
      <c r="P177" s="200"/>
      <c r="Q177" s="200"/>
      <c r="R177" s="200"/>
      <c r="S177" s="200"/>
      <c r="T177" s="200"/>
      <c r="U177" s="200"/>
      <c r="V177" s="200"/>
      <c r="W177" s="200"/>
      <c r="X177" s="200"/>
      <c r="Y177" s="200"/>
      <c r="Z177" s="200"/>
      <c r="AA177" s="211"/>
      <c r="AB177" s="274"/>
      <c r="AC177" s="274"/>
      <c r="AD177" s="274"/>
      <c r="AE177" s="274"/>
      <c r="AF177" s="274"/>
      <c r="AG177" s="274"/>
    </row>
    <row r="178" spans="2:33" s="269" customFormat="1" outlineLevel="1" x14ac:dyDescent="0.2">
      <c r="B178" s="283"/>
      <c r="C178" s="284"/>
      <c r="D178" s="362" t="s">
        <v>928</v>
      </c>
      <c r="E178" s="285"/>
      <c r="F178" s="241"/>
      <c r="G178" s="286"/>
      <c r="H178" s="241"/>
      <c r="I178" s="286"/>
      <c r="J178" s="241"/>
      <c r="K178" s="372"/>
      <c r="L178" s="382"/>
      <c r="M178" s="288"/>
      <c r="O178" s="200"/>
      <c r="P178" s="200"/>
      <c r="Q178" s="200"/>
      <c r="R178" s="200"/>
      <c r="S178" s="200"/>
      <c r="T178" s="200"/>
      <c r="U178" s="200"/>
      <c r="V178" s="200"/>
      <c r="W178" s="200"/>
      <c r="X178" s="200"/>
      <c r="Y178" s="200"/>
      <c r="Z178" s="200"/>
      <c r="AA178" s="211"/>
      <c r="AB178" s="274"/>
      <c r="AC178" s="274"/>
      <c r="AD178" s="274"/>
      <c r="AE178" s="274"/>
      <c r="AF178" s="274"/>
      <c r="AG178" s="274"/>
    </row>
    <row r="179" spans="2:33" s="269" customFormat="1" outlineLevel="1" x14ac:dyDescent="0.2">
      <c r="B179" s="283"/>
      <c r="C179" s="284"/>
      <c r="D179" s="376" t="s">
        <v>929</v>
      </c>
      <c r="E179" s="285">
        <f>E177</f>
        <v>26243086804.09</v>
      </c>
      <c r="F179" s="241">
        <v>1</v>
      </c>
      <c r="G179" s="286">
        <f t="shared" si="46"/>
        <v>44197</v>
      </c>
      <c r="H179" s="241">
        <v>24</v>
      </c>
      <c r="I179" s="286">
        <f t="shared" si="47"/>
        <v>44896</v>
      </c>
      <c r="J179" s="241">
        <f t="shared" ref="J179:J184" si="48">+IF($H179&lt;&gt;"",$H179-$F179+1,"")</f>
        <v>24</v>
      </c>
      <c r="K179" s="375">
        <v>1</v>
      </c>
      <c r="L179" s="439">
        <v>7.5000000000000002E-4</v>
      </c>
      <c r="M179" s="288">
        <f t="shared" ref="M179:M181" si="49">E179*K179*L179</f>
        <v>19682315.103067502</v>
      </c>
      <c r="O179" s="200"/>
      <c r="P179" s="200"/>
      <c r="Q179" s="200"/>
      <c r="R179" s="200"/>
      <c r="S179" s="200"/>
      <c r="T179" s="200"/>
      <c r="U179" s="200"/>
      <c r="V179" s="200"/>
      <c r="W179" s="200"/>
      <c r="X179" s="200"/>
      <c r="Y179" s="200"/>
      <c r="Z179" s="200"/>
      <c r="AA179" s="211"/>
      <c r="AB179" s="274"/>
      <c r="AC179" s="274"/>
      <c r="AD179" s="274"/>
      <c r="AE179" s="274"/>
      <c r="AF179" s="274"/>
      <c r="AG179" s="274"/>
    </row>
    <row r="180" spans="2:33" s="269" customFormat="1" outlineLevel="1" x14ac:dyDescent="0.2">
      <c r="B180" s="283"/>
      <c r="C180" s="284"/>
      <c r="D180" s="378" t="s">
        <v>930</v>
      </c>
      <c r="E180" s="285">
        <f>E177</f>
        <v>26243086804.09</v>
      </c>
      <c r="F180" s="241">
        <v>1</v>
      </c>
      <c r="G180" s="286">
        <f t="shared" si="46"/>
        <v>44197</v>
      </c>
      <c r="H180" s="241">
        <v>24</v>
      </c>
      <c r="I180" s="286">
        <f t="shared" si="47"/>
        <v>44896</v>
      </c>
      <c r="J180" s="241">
        <f t="shared" si="48"/>
        <v>24</v>
      </c>
      <c r="K180" s="375">
        <v>1</v>
      </c>
      <c r="L180" s="439">
        <v>7.5000000000000002E-4</v>
      </c>
      <c r="M180" s="288">
        <f t="shared" si="49"/>
        <v>19682315.103067502</v>
      </c>
      <c r="O180" s="200"/>
      <c r="P180" s="200"/>
      <c r="Q180" s="200"/>
      <c r="R180" s="200"/>
      <c r="S180" s="200"/>
      <c r="T180" s="200"/>
      <c r="U180" s="200"/>
      <c r="V180" s="200"/>
      <c r="W180" s="200"/>
      <c r="X180" s="200"/>
      <c r="Y180" s="200"/>
      <c r="Z180" s="200"/>
      <c r="AA180" s="211"/>
      <c r="AB180" s="274"/>
      <c r="AC180" s="274"/>
      <c r="AD180" s="274"/>
      <c r="AE180" s="274"/>
      <c r="AF180" s="274"/>
      <c r="AG180" s="274"/>
    </row>
    <row r="181" spans="2:33" s="269" customFormat="1" outlineLevel="1" x14ac:dyDescent="0.2">
      <c r="B181" s="283"/>
      <c r="C181" s="284"/>
      <c r="D181" s="376" t="s">
        <v>931</v>
      </c>
      <c r="E181" s="285">
        <f t="shared" ref="E181" si="50">E179</f>
        <v>26243086804.09</v>
      </c>
      <c r="F181" s="241">
        <v>1</v>
      </c>
      <c r="G181" s="286">
        <f t="shared" si="46"/>
        <v>44197</v>
      </c>
      <c r="H181" s="241">
        <v>24</v>
      </c>
      <c r="I181" s="286">
        <f t="shared" si="47"/>
        <v>44896</v>
      </c>
      <c r="J181" s="241">
        <f t="shared" si="48"/>
        <v>24</v>
      </c>
      <c r="K181" s="375">
        <v>1</v>
      </c>
      <c r="L181" s="439">
        <v>7.5000000000000002E-4</v>
      </c>
      <c r="M181" s="288">
        <f t="shared" si="49"/>
        <v>19682315.103067502</v>
      </c>
      <c r="O181" s="200"/>
      <c r="P181" s="200"/>
      <c r="Q181" s="200"/>
      <c r="R181" s="200"/>
      <c r="S181" s="200"/>
      <c r="T181" s="200"/>
      <c r="U181" s="200"/>
      <c r="V181" s="200"/>
      <c r="W181" s="200"/>
      <c r="X181" s="200"/>
      <c r="Y181" s="200"/>
      <c r="Z181" s="200"/>
      <c r="AA181" s="211"/>
      <c r="AB181" s="274"/>
      <c r="AC181" s="274"/>
      <c r="AD181" s="274"/>
      <c r="AE181" s="274"/>
      <c r="AF181" s="274"/>
      <c r="AG181" s="274"/>
    </row>
    <row r="182" spans="2:33" outlineLevel="1" x14ac:dyDescent="0.2">
      <c r="B182" s="195"/>
      <c r="C182" s="241"/>
      <c r="D182" s="383" t="s">
        <v>866</v>
      </c>
      <c r="E182" s="252"/>
      <c r="F182" s="241"/>
      <c r="G182" s="286"/>
      <c r="H182" s="241"/>
      <c r="I182" s="286"/>
      <c r="J182" s="241"/>
      <c r="K182" s="360"/>
      <c r="L182" s="382"/>
      <c r="M182" s="288"/>
      <c r="N182" s="269"/>
      <c r="O182" s="200"/>
      <c r="P182" s="200"/>
      <c r="Q182" s="200"/>
      <c r="R182" s="200"/>
      <c r="S182" s="200"/>
      <c r="T182" s="200"/>
      <c r="U182" s="200"/>
      <c r="V182" s="200"/>
      <c r="W182" s="200"/>
      <c r="X182" s="200"/>
      <c r="Y182" s="200"/>
      <c r="Z182" s="200"/>
      <c r="AA182" s="211"/>
      <c r="AB182" s="226"/>
      <c r="AC182" s="226"/>
      <c r="AD182" s="226"/>
      <c r="AE182" s="226"/>
      <c r="AF182" s="226"/>
      <c r="AG182" s="226"/>
    </row>
    <row r="183" spans="2:33" outlineLevel="1" x14ac:dyDescent="0.2">
      <c r="B183" s="195"/>
      <c r="C183" s="241"/>
      <c r="D183" s="384" t="s">
        <v>932</v>
      </c>
      <c r="E183" s="311">
        <v>700000</v>
      </c>
      <c r="F183" s="241">
        <v>1</v>
      </c>
      <c r="G183" s="286">
        <f t="shared" si="46"/>
        <v>44197</v>
      </c>
      <c r="H183" s="241">
        <v>24</v>
      </c>
      <c r="I183" s="286">
        <f t="shared" si="47"/>
        <v>44896</v>
      </c>
      <c r="J183" s="241">
        <f t="shared" si="48"/>
        <v>24</v>
      </c>
      <c r="K183" s="241">
        <v>0</v>
      </c>
      <c r="L183" s="287">
        <v>1</v>
      </c>
      <c r="M183" s="288">
        <f>E183*J183/1*K183*L183</f>
        <v>0</v>
      </c>
      <c r="N183" s="269"/>
      <c r="O183" s="200"/>
      <c r="P183" s="200"/>
      <c r="Q183" s="200"/>
      <c r="R183" s="200"/>
      <c r="S183" s="200"/>
      <c r="T183" s="200"/>
      <c r="U183" s="200"/>
      <c r="V183" s="200"/>
      <c r="W183" s="200"/>
      <c r="X183" s="200"/>
      <c r="Y183" s="200"/>
      <c r="Z183" s="200"/>
      <c r="AA183" s="211"/>
      <c r="AB183" s="226"/>
      <c r="AC183" s="226"/>
      <c r="AD183" s="226"/>
      <c r="AE183" s="226"/>
      <c r="AF183" s="226"/>
      <c r="AG183" s="226"/>
    </row>
    <row r="184" spans="2:33" ht="13.5" outlineLevel="1" thickBot="1" x14ac:dyDescent="0.25">
      <c r="B184" s="257"/>
      <c r="C184" s="259"/>
      <c r="D184" s="385" t="s">
        <v>933</v>
      </c>
      <c r="E184" s="313">
        <v>500000</v>
      </c>
      <c r="F184" s="259">
        <v>1</v>
      </c>
      <c r="G184" s="292">
        <f t="shared" si="46"/>
        <v>44197</v>
      </c>
      <c r="H184" s="259">
        <v>24</v>
      </c>
      <c r="I184" s="292">
        <f t="shared" si="47"/>
        <v>44896</v>
      </c>
      <c r="J184" s="259">
        <f t="shared" si="48"/>
        <v>24</v>
      </c>
      <c r="K184" s="259">
        <v>0</v>
      </c>
      <c r="L184" s="293">
        <v>1</v>
      </c>
      <c r="M184" s="294">
        <f>E184*J184*K184*L184</f>
        <v>0</v>
      </c>
      <c r="O184" s="200"/>
      <c r="P184" s="200"/>
      <c r="Q184" s="200"/>
      <c r="R184" s="200"/>
      <c r="S184" s="200"/>
      <c r="T184" s="200"/>
      <c r="U184" s="200"/>
      <c r="V184" s="200"/>
      <c r="W184" s="200"/>
      <c r="X184" s="200"/>
      <c r="Y184" s="200"/>
      <c r="Z184" s="200"/>
      <c r="AA184" s="211"/>
      <c r="AB184" s="226"/>
      <c r="AC184" s="226"/>
      <c r="AD184" s="226"/>
      <c r="AE184" s="226"/>
      <c r="AF184" s="226"/>
      <c r="AG184" s="226"/>
    </row>
    <row r="185" spans="2:33" ht="13.5" outlineLevel="1" thickBot="1" x14ac:dyDescent="0.3">
      <c r="G185" s="175"/>
      <c r="I185" s="316" t="s">
        <v>934</v>
      </c>
      <c r="J185" s="316"/>
      <c r="M185" s="354">
        <f>SUM(M175:M184)</f>
        <v>78729260.41227001</v>
      </c>
      <c r="O185" s="263"/>
      <c r="P185" s="263"/>
      <c r="Q185" s="263"/>
      <c r="R185" s="263"/>
      <c r="S185" s="263"/>
      <c r="T185" s="263"/>
      <c r="U185" s="263"/>
      <c r="V185" s="263"/>
      <c r="W185" s="263"/>
      <c r="X185" s="263"/>
      <c r="Y185" s="263"/>
      <c r="Z185" s="263"/>
      <c r="AA185" s="263"/>
      <c r="AB185" s="226"/>
      <c r="AC185" s="226"/>
      <c r="AD185" s="226"/>
      <c r="AE185" s="226"/>
      <c r="AF185" s="226"/>
      <c r="AG185" s="226"/>
    </row>
    <row r="186" spans="2:33" ht="13.5" thickBot="1" x14ac:dyDescent="0.3">
      <c r="D186" s="350" t="s">
        <v>935</v>
      </c>
      <c r="E186" s="265"/>
      <c r="F186" s="299">
        <f>M185/1000000</f>
        <v>78.729260412270008</v>
      </c>
      <c r="G186" s="175"/>
      <c r="O186" s="200"/>
      <c r="P186" s="200"/>
      <c r="Q186" s="200"/>
      <c r="R186" s="200"/>
      <c r="S186" s="200"/>
      <c r="T186" s="200"/>
      <c r="U186" s="200"/>
      <c r="V186" s="200"/>
      <c r="W186" s="200"/>
      <c r="X186" s="200"/>
      <c r="Y186" s="200"/>
      <c r="Z186" s="200"/>
      <c r="AA186" s="200"/>
      <c r="AB186" s="226"/>
      <c r="AC186" s="226"/>
      <c r="AD186" s="226"/>
      <c r="AE186" s="226"/>
      <c r="AF186" s="226"/>
      <c r="AG186" s="226"/>
    </row>
    <row r="187" spans="2:33" ht="13.5" thickBot="1" x14ac:dyDescent="0.3">
      <c r="G187" s="175"/>
      <c r="O187" s="200"/>
      <c r="P187" s="200"/>
      <c r="Q187" s="200"/>
      <c r="R187" s="200"/>
      <c r="S187" s="200"/>
      <c r="T187" s="200"/>
      <c r="U187" s="200"/>
      <c r="V187" s="200"/>
      <c r="W187" s="200"/>
      <c r="X187" s="200"/>
      <c r="Y187" s="200"/>
      <c r="Z187" s="200"/>
      <c r="AA187" s="200"/>
      <c r="AB187" s="226"/>
      <c r="AC187" s="226"/>
      <c r="AD187" s="226"/>
      <c r="AE187" s="226"/>
      <c r="AF187" s="226"/>
      <c r="AG187" s="226"/>
    </row>
    <row r="188" spans="2:33" s="269" customFormat="1" ht="13.5" thickBot="1" x14ac:dyDescent="0.25">
      <c r="B188" s="270"/>
      <c r="C188" s="271" t="s">
        <v>936</v>
      </c>
      <c r="D188" s="187"/>
      <c r="E188" s="187"/>
      <c r="F188" s="187"/>
      <c r="G188" s="187"/>
      <c r="H188" s="187"/>
      <c r="I188" s="187"/>
      <c r="J188" s="187"/>
      <c r="K188" s="187"/>
      <c r="L188" s="187"/>
      <c r="M188" s="188"/>
      <c r="O188" s="274"/>
      <c r="P188" s="274"/>
      <c r="Q188" s="274"/>
      <c r="R188" s="274"/>
      <c r="S188" s="274"/>
      <c r="T188" s="274"/>
      <c r="U188" s="274"/>
      <c r="V188" s="274"/>
      <c r="W188" s="274"/>
      <c r="X188" s="274"/>
      <c r="Y188" s="274"/>
      <c r="Z188" s="274"/>
      <c r="AA188" s="274"/>
      <c r="AB188" s="274"/>
      <c r="AC188" s="274"/>
      <c r="AD188" s="274"/>
      <c r="AE188" s="274"/>
      <c r="AF188" s="274"/>
      <c r="AG188" s="274"/>
    </row>
    <row r="189" spans="2:33" s="269" customFormat="1" ht="13.5" customHeight="1" thickBot="1" x14ac:dyDescent="0.25">
      <c r="B189" s="486"/>
      <c r="C189" s="366"/>
      <c r="D189" s="488" t="s">
        <v>937</v>
      </c>
      <c r="E189" s="367" t="s">
        <v>938</v>
      </c>
      <c r="F189" s="490" t="s">
        <v>783</v>
      </c>
      <c r="G189" s="491"/>
      <c r="H189" s="491"/>
      <c r="I189" s="491"/>
      <c r="J189" s="492"/>
      <c r="K189" s="386" t="s">
        <v>517</v>
      </c>
      <c r="L189" s="386" t="s">
        <v>838</v>
      </c>
      <c r="M189" s="387" t="s">
        <v>784</v>
      </c>
      <c r="O189" s="232"/>
      <c r="P189" s="232"/>
      <c r="Q189" s="232"/>
      <c r="R189" s="232"/>
      <c r="S189" s="232"/>
      <c r="T189" s="232"/>
      <c r="U189" s="232"/>
      <c r="V189" s="232"/>
      <c r="W189" s="232"/>
      <c r="X189" s="232"/>
      <c r="Y189" s="232"/>
      <c r="Z189" s="232"/>
      <c r="AA189" s="473"/>
      <c r="AB189" s="274"/>
      <c r="AC189" s="274"/>
      <c r="AD189" s="274"/>
      <c r="AE189" s="274"/>
      <c r="AF189" s="274"/>
      <c r="AG189" s="274"/>
    </row>
    <row r="190" spans="2:33" s="269" customFormat="1" ht="13.5" thickBot="1" x14ac:dyDescent="0.25">
      <c r="B190" s="487"/>
      <c r="C190" s="276"/>
      <c r="D190" s="489"/>
      <c r="E190" s="278"/>
      <c r="F190" s="279" t="s">
        <v>785</v>
      </c>
      <c r="G190" s="388" t="s">
        <v>786</v>
      </c>
      <c r="H190" s="389" t="s">
        <v>787</v>
      </c>
      <c r="I190" s="389" t="s">
        <v>788</v>
      </c>
      <c r="J190" s="389" t="s">
        <v>789</v>
      </c>
      <c r="K190" s="277"/>
      <c r="L190" s="277"/>
      <c r="M190" s="370"/>
      <c r="O190" s="335"/>
      <c r="P190" s="335"/>
      <c r="Q190" s="335"/>
      <c r="R190" s="335"/>
      <c r="S190" s="335"/>
      <c r="T190" s="335"/>
      <c r="U190" s="335"/>
      <c r="V190" s="335"/>
      <c r="W190" s="335"/>
      <c r="X190" s="335"/>
      <c r="Y190" s="335"/>
      <c r="Z190" s="335"/>
      <c r="AA190" s="473"/>
      <c r="AB190" s="274"/>
      <c r="AC190" s="274"/>
      <c r="AD190" s="274"/>
      <c r="AE190" s="274"/>
      <c r="AF190" s="274"/>
      <c r="AG190" s="274"/>
    </row>
    <row r="191" spans="2:33" s="269" customFormat="1" outlineLevel="1" x14ac:dyDescent="0.2">
      <c r="B191" s="337"/>
      <c r="C191" s="339"/>
      <c r="D191" s="321" t="s">
        <v>939</v>
      </c>
      <c r="E191" s="390"/>
      <c r="F191" s="339"/>
      <c r="G191" s="340" t="str">
        <f>+IF($F191&lt;&gt;"",HLOOKUP($F191,$N$8:$Z$8,2,FALSE),"")</f>
        <v/>
      </c>
      <c r="H191" s="339"/>
      <c r="I191" s="340" t="str">
        <f>+IF($H191&lt;&gt;"",HLOOKUP($H191,$N$8:$Z$8,2,FALSE),"")</f>
        <v/>
      </c>
      <c r="J191" s="339" t="str">
        <f>+IF($H191&lt;&gt;"",$H191-$F191+1,"")</f>
        <v/>
      </c>
      <c r="K191" s="339"/>
      <c r="L191" s="339"/>
      <c r="M191" s="341"/>
      <c r="O191" s="200"/>
      <c r="P191" s="200"/>
      <c r="Q191" s="200"/>
      <c r="R191" s="200"/>
      <c r="S191" s="200"/>
      <c r="T191" s="200"/>
      <c r="U191" s="200"/>
      <c r="V191" s="200"/>
      <c r="W191" s="200"/>
      <c r="X191" s="200"/>
      <c r="Y191" s="200"/>
      <c r="Z191" s="200"/>
      <c r="AA191" s="211"/>
      <c r="AB191" s="274"/>
      <c r="AC191" s="274"/>
      <c r="AD191" s="274"/>
      <c r="AE191" s="274"/>
      <c r="AF191" s="274"/>
      <c r="AG191" s="274"/>
    </row>
    <row r="192" spans="2:33" s="269" customFormat="1" outlineLevel="1" x14ac:dyDescent="0.2">
      <c r="B192" s="283"/>
      <c r="C192" s="284"/>
      <c r="D192" s="343" t="s">
        <v>939</v>
      </c>
      <c r="E192" s="285">
        <v>0</v>
      </c>
      <c r="F192" s="241">
        <v>1</v>
      </c>
      <c r="G192" s="286">
        <f>+IF($F192&lt;&gt;"",HLOOKUP($F192,$O$5:$AL$6,2,FALSE),"")</f>
        <v>44197</v>
      </c>
      <c r="H192" s="241">
        <v>24</v>
      </c>
      <c r="I192" s="286">
        <f>+IF($H192&lt;&gt;"",HLOOKUP($H192,$O$5:$AL$6,2,FALSE),"")</f>
        <v>44896</v>
      </c>
      <c r="J192" s="241">
        <f>+IF($H192&lt;&gt;"",$H192-$F192+1,"")</f>
        <v>24</v>
      </c>
      <c r="K192" s="287">
        <v>0</v>
      </c>
      <c r="L192" s="287">
        <v>1</v>
      </c>
      <c r="M192" s="288">
        <f>E192*K192*L192</f>
        <v>0</v>
      </c>
      <c r="O192" s="200"/>
      <c r="P192" s="200"/>
      <c r="Q192" s="200"/>
      <c r="R192" s="200"/>
      <c r="S192" s="200"/>
      <c r="T192" s="200"/>
      <c r="U192" s="200"/>
      <c r="V192" s="200"/>
      <c r="W192" s="200"/>
      <c r="X192" s="200"/>
      <c r="Y192" s="200"/>
      <c r="Z192" s="200"/>
      <c r="AA192" s="211"/>
      <c r="AB192" s="274"/>
      <c r="AC192" s="274"/>
      <c r="AD192" s="274"/>
      <c r="AE192" s="274"/>
      <c r="AF192" s="274"/>
      <c r="AG192" s="274"/>
    </row>
    <row r="193" spans="2:33" s="269" customFormat="1" outlineLevel="1" x14ac:dyDescent="0.2">
      <c r="B193" s="283"/>
      <c r="C193" s="284"/>
      <c r="D193" s="343" t="s">
        <v>940</v>
      </c>
      <c r="E193" s="285">
        <v>1000000</v>
      </c>
      <c r="F193" s="241">
        <v>1</v>
      </c>
      <c r="G193" s="286">
        <f>+IF($F193&lt;&gt;"",HLOOKUP($F193,$O$5:$AL$6,2,FALSE),"")</f>
        <v>44197</v>
      </c>
      <c r="H193" s="241">
        <v>24</v>
      </c>
      <c r="I193" s="286">
        <f>+IF($H193&lt;&gt;"",HLOOKUP($H193,$O$5:$AL$6,2,FALSE),"")</f>
        <v>44896</v>
      </c>
      <c r="J193" s="241">
        <f>+IF($H193&lt;&gt;"",$H193-$F193+1,"")</f>
        <v>24</v>
      </c>
      <c r="K193" s="287">
        <v>0</v>
      </c>
      <c r="L193" s="287">
        <v>1</v>
      </c>
      <c r="M193" s="288">
        <f>E193*K193*L193</f>
        <v>0</v>
      </c>
      <c r="O193" s="200"/>
      <c r="P193" s="200"/>
      <c r="Q193" s="200"/>
      <c r="R193" s="200"/>
      <c r="S193" s="200"/>
      <c r="T193" s="200"/>
      <c r="U193" s="200"/>
      <c r="V193" s="200"/>
      <c r="W193" s="200"/>
      <c r="X193" s="200"/>
      <c r="Y193" s="200"/>
      <c r="Z193" s="200"/>
      <c r="AA193" s="211"/>
      <c r="AB193" s="274"/>
      <c r="AC193" s="274"/>
      <c r="AD193" s="274"/>
      <c r="AE193" s="274"/>
      <c r="AF193" s="274"/>
      <c r="AG193" s="274"/>
    </row>
    <row r="194" spans="2:33" s="269" customFormat="1" outlineLevel="1" x14ac:dyDescent="0.2">
      <c r="B194" s="283"/>
      <c r="C194" s="284"/>
      <c r="D194" s="324" t="s">
        <v>941</v>
      </c>
      <c r="E194" s="285"/>
      <c r="F194" s="241"/>
      <c r="G194" s="286"/>
      <c r="H194" s="241"/>
      <c r="I194" s="286"/>
      <c r="J194" s="241"/>
      <c r="K194" s="287"/>
      <c r="L194" s="287"/>
      <c r="M194" s="288">
        <f t="shared" ref="M194:M207" si="51">E194*J194/1*K194*L194</f>
        <v>0</v>
      </c>
      <c r="O194" s="200"/>
      <c r="P194" s="200"/>
      <c r="Q194" s="200"/>
      <c r="R194" s="200"/>
      <c r="S194" s="200"/>
      <c r="T194" s="200"/>
      <c r="U194" s="200"/>
      <c r="V194" s="200"/>
      <c r="W194" s="200"/>
      <c r="X194" s="200"/>
      <c r="Y194" s="200"/>
      <c r="Z194" s="200"/>
      <c r="AA194" s="211"/>
      <c r="AB194" s="274"/>
      <c r="AC194" s="274"/>
      <c r="AD194" s="274"/>
      <c r="AE194" s="274"/>
      <c r="AF194" s="274"/>
      <c r="AG194" s="274"/>
    </row>
    <row r="195" spans="2:33" s="269" customFormat="1" outlineLevel="1" x14ac:dyDescent="0.2">
      <c r="B195" s="283"/>
      <c r="C195" s="284"/>
      <c r="D195" s="343" t="s">
        <v>942</v>
      </c>
      <c r="E195" s="285">
        <v>1800000</v>
      </c>
      <c r="F195" s="241">
        <v>1</v>
      </c>
      <c r="G195" s="286">
        <f t="shared" ref="G195:G203" si="52">+IF($F195&lt;&gt;"",HLOOKUP($F195,$O$5:$AL$6,2,FALSE),"")</f>
        <v>44197</v>
      </c>
      <c r="H195" s="241">
        <v>24</v>
      </c>
      <c r="I195" s="286">
        <f t="shared" ref="I195:I203" si="53">+IF($H195&lt;&gt;"",HLOOKUP($H195,$O$5:$AL$6,2,FALSE),"")</f>
        <v>44896</v>
      </c>
      <c r="J195" s="241">
        <f t="shared" ref="J195:J203" si="54">+IF($H195&lt;&gt;"",$H195-$F195+1,"")</f>
        <v>24</v>
      </c>
      <c r="K195" s="287">
        <v>0</v>
      </c>
      <c r="L195" s="287">
        <v>1</v>
      </c>
      <c r="M195" s="288">
        <f t="shared" ref="M195:M203" si="55">E195*K195*L195</f>
        <v>0</v>
      </c>
      <c r="O195" s="200"/>
      <c r="P195" s="200"/>
      <c r="Q195" s="200"/>
      <c r="R195" s="200"/>
      <c r="S195" s="200"/>
      <c r="T195" s="200"/>
      <c r="U195" s="200"/>
      <c r="V195" s="200"/>
      <c r="W195" s="200"/>
      <c r="X195" s="200"/>
      <c r="Y195" s="200"/>
      <c r="Z195" s="200"/>
      <c r="AA195" s="211"/>
      <c r="AB195" s="274"/>
      <c r="AC195" s="274"/>
      <c r="AD195" s="274"/>
      <c r="AE195" s="274"/>
      <c r="AF195" s="274"/>
      <c r="AG195" s="274"/>
    </row>
    <row r="196" spans="2:33" s="269" customFormat="1" outlineLevel="1" x14ac:dyDescent="0.2">
      <c r="B196" s="283"/>
      <c r="C196" s="284"/>
      <c r="D196" s="343" t="s">
        <v>943</v>
      </c>
      <c r="E196" s="285">
        <v>1400000</v>
      </c>
      <c r="F196" s="241">
        <v>1</v>
      </c>
      <c r="G196" s="286">
        <f t="shared" si="52"/>
        <v>44197</v>
      </c>
      <c r="H196" s="241">
        <v>24</v>
      </c>
      <c r="I196" s="286">
        <f t="shared" si="53"/>
        <v>44896</v>
      </c>
      <c r="J196" s="241">
        <f t="shared" si="54"/>
        <v>24</v>
      </c>
      <c r="K196" s="287">
        <v>0</v>
      </c>
      <c r="L196" s="287">
        <v>1</v>
      </c>
      <c r="M196" s="288">
        <f t="shared" si="55"/>
        <v>0</v>
      </c>
      <c r="O196" s="200"/>
      <c r="P196" s="200"/>
      <c r="Q196" s="200"/>
      <c r="R196" s="200"/>
      <c r="S196" s="200"/>
      <c r="T196" s="200"/>
      <c r="U196" s="200"/>
      <c r="V196" s="200"/>
      <c r="W196" s="200"/>
      <c r="X196" s="200"/>
      <c r="Y196" s="200"/>
      <c r="Z196" s="200"/>
      <c r="AA196" s="211"/>
      <c r="AB196" s="274"/>
      <c r="AC196" s="274"/>
      <c r="AD196" s="274"/>
      <c r="AE196" s="274"/>
      <c r="AF196" s="274"/>
      <c r="AG196" s="274"/>
    </row>
    <row r="197" spans="2:33" s="269" customFormat="1" outlineLevel="1" x14ac:dyDescent="0.2">
      <c r="B197" s="283"/>
      <c r="C197" s="284"/>
      <c r="D197" s="343" t="s">
        <v>944</v>
      </c>
      <c r="E197" s="285">
        <v>900000</v>
      </c>
      <c r="F197" s="241">
        <v>1</v>
      </c>
      <c r="G197" s="286">
        <f t="shared" si="52"/>
        <v>44197</v>
      </c>
      <c r="H197" s="241">
        <v>24</v>
      </c>
      <c r="I197" s="286">
        <f t="shared" si="53"/>
        <v>44896</v>
      </c>
      <c r="J197" s="241">
        <f t="shared" si="54"/>
        <v>24</v>
      </c>
      <c r="K197" s="287">
        <v>0</v>
      </c>
      <c r="L197" s="287">
        <v>0</v>
      </c>
      <c r="M197" s="288">
        <f t="shared" si="55"/>
        <v>0</v>
      </c>
      <c r="O197" s="200"/>
      <c r="P197" s="200"/>
      <c r="Q197" s="200"/>
      <c r="R197" s="200"/>
      <c r="S197" s="200"/>
      <c r="T197" s="200"/>
      <c r="U197" s="200"/>
      <c r="V197" s="200"/>
      <c r="W197" s="200"/>
      <c r="X197" s="200"/>
      <c r="Y197" s="200"/>
      <c r="Z197" s="200"/>
      <c r="AA197" s="211"/>
      <c r="AB197" s="274"/>
      <c r="AC197" s="274"/>
      <c r="AD197" s="274"/>
      <c r="AE197" s="274"/>
      <c r="AF197" s="274"/>
      <c r="AG197" s="274"/>
    </row>
    <row r="198" spans="2:33" s="269" customFormat="1" outlineLevel="1" x14ac:dyDescent="0.2">
      <c r="B198" s="283"/>
      <c r="C198" s="284"/>
      <c r="D198" s="343" t="s">
        <v>945</v>
      </c>
      <c r="E198" s="285">
        <v>900000</v>
      </c>
      <c r="F198" s="241">
        <v>1</v>
      </c>
      <c r="G198" s="286">
        <f t="shared" si="52"/>
        <v>44197</v>
      </c>
      <c r="H198" s="241">
        <v>24</v>
      </c>
      <c r="I198" s="286">
        <f t="shared" si="53"/>
        <v>44896</v>
      </c>
      <c r="J198" s="241">
        <f t="shared" si="54"/>
        <v>24</v>
      </c>
      <c r="K198" s="287">
        <v>0</v>
      </c>
      <c r="L198" s="287">
        <v>1</v>
      </c>
      <c r="M198" s="288">
        <f t="shared" si="55"/>
        <v>0</v>
      </c>
      <c r="O198" s="200"/>
      <c r="P198" s="200"/>
      <c r="Q198" s="200"/>
      <c r="R198" s="200"/>
      <c r="S198" s="200"/>
      <c r="T198" s="200"/>
      <c r="U198" s="200"/>
      <c r="V198" s="200"/>
      <c r="W198" s="200"/>
      <c r="X198" s="200"/>
      <c r="Y198" s="200"/>
      <c r="Z198" s="200"/>
      <c r="AA198" s="211"/>
      <c r="AB198" s="274"/>
      <c r="AC198" s="274"/>
      <c r="AD198" s="274"/>
      <c r="AE198" s="274"/>
      <c r="AF198" s="274"/>
      <c r="AG198" s="274"/>
    </row>
    <row r="199" spans="2:33" s="269" customFormat="1" outlineLevel="1" x14ac:dyDescent="0.2">
      <c r="B199" s="283"/>
      <c r="C199" s="284"/>
      <c r="D199" s="343" t="s">
        <v>946</v>
      </c>
      <c r="E199" s="285">
        <v>700000</v>
      </c>
      <c r="F199" s="241">
        <v>1</v>
      </c>
      <c r="G199" s="286">
        <f t="shared" si="52"/>
        <v>44197</v>
      </c>
      <c r="H199" s="241">
        <v>24</v>
      </c>
      <c r="I199" s="286">
        <f t="shared" si="53"/>
        <v>44896</v>
      </c>
      <c r="J199" s="241">
        <f t="shared" si="54"/>
        <v>24</v>
      </c>
      <c r="K199" s="287">
        <v>0</v>
      </c>
      <c r="L199" s="287">
        <v>1</v>
      </c>
      <c r="M199" s="288">
        <f t="shared" si="55"/>
        <v>0</v>
      </c>
      <c r="O199" s="200"/>
      <c r="P199" s="200"/>
      <c r="Q199" s="200"/>
      <c r="R199" s="200"/>
      <c r="S199" s="200"/>
      <c r="T199" s="200"/>
      <c r="U199" s="200"/>
      <c r="V199" s="200"/>
      <c r="W199" s="200"/>
      <c r="X199" s="200"/>
      <c r="Y199" s="200"/>
      <c r="Z199" s="200"/>
      <c r="AA199" s="211"/>
      <c r="AB199" s="274"/>
      <c r="AC199" s="274"/>
      <c r="AD199" s="274"/>
      <c r="AE199" s="274"/>
      <c r="AF199" s="274"/>
      <c r="AG199" s="274"/>
    </row>
    <row r="200" spans="2:33" s="269" customFormat="1" outlineLevel="1" x14ac:dyDescent="0.2">
      <c r="B200" s="283"/>
      <c r="C200" s="284"/>
      <c r="D200" s="343" t="s">
        <v>947</v>
      </c>
      <c r="E200" s="285">
        <v>0</v>
      </c>
      <c r="F200" s="241">
        <v>1</v>
      </c>
      <c r="G200" s="286">
        <f t="shared" si="52"/>
        <v>44197</v>
      </c>
      <c r="H200" s="241">
        <v>24</v>
      </c>
      <c r="I200" s="286">
        <f t="shared" si="53"/>
        <v>44896</v>
      </c>
      <c r="J200" s="241">
        <f t="shared" si="54"/>
        <v>24</v>
      </c>
      <c r="K200" s="287">
        <v>0</v>
      </c>
      <c r="L200" s="287">
        <v>1</v>
      </c>
      <c r="M200" s="288">
        <f t="shared" si="55"/>
        <v>0</v>
      </c>
      <c r="N200" s="175"/>
      <c r="O200" s="200"/>
      <c r="P200" s="200"/>
      <c r="Q200" s="200"/>
      <c r="R200" s="200"/>
      <c r="S200" s="200"/>
      <c r="T200" s="200"/>
      <c r="U200" s="200"/>
      <c r="V200" s="200"/>
      <c r="W200" s="200"/>
      <c r="X200" s="200"/>
      <c r="Y200" s="200"/>
      <c r="Z200" s="200"/>
      <c r="AA200" s="211"/>
      <c r="AB200" s="274"/>
      <c r="AC200" s="274"/>
      <c r="AD200" s="274"/>
      <c r="AE200" s="274"/>
      <c r="AF200" s="274"/>
      <c r="AG200" s="274"/>
    </row>
    <row r="201" spans="2:33" s="269" customFormat="1" outlineLevel="1" x14ac:dyDescent="0.2">
      <c r="B201" s="283"/>
      <c r="C201" s="284"/>
      <c r="D201" s="343" t="s">
        <v>948</v>
      </c>
      <c r="E201" s="285">
        <v>0</v>
      </c>
      <c r="F201" s="241">
        <v>1</v>
      </c>
      <c r="G201" s="286">
        <f t="shared" si="52"/>
        <v>44197</v>
      </c>
      <c r="H201" s="241">
        <v>24</v>
      </c>
      <c r="I201" s="286">
        <f t="shared" si="53"/>
        <v>44896</v>
      </c>
      <c r="J201" s="241">
        <f t="shared" si="54"/>
        <v>24</v>
      </c>
      <c r="K201" s="287">
        <v>0</v>
      </c>
      <c r="L201" s="287">
        <v>1</v>
      </c>
      <c r="M201" s="288">
        <f t="shared" si="55"/>
        <v>0</v>
      </c>
      <c r="N201" s="175"/>
      <c r="O201" s="200"/>
      <c r="P201" s="200"/>
      <c r="Q201" s="200"/>
      <c r="R201" s="200"/>
      <c r="S201" s="200"/>
      <c r="T201" s="200"/>
      <c r="U201" s="200"/>
      <c r="V201" s="200"/>
      <c r="W201" s="200"/>
      <c r="X201" s="200"/>
      <c r="Y201" s="200"/>
      <c r="Z201" s="200"/>
      <c r="AA201" s="211"/>
      <c r="AB201" s="274"/>
      <c r="AC201" s="274"/>
      <c r="AD201" s="274"/>
      <c r="AE201" s="274"/>
      <c r="AF201" s="274"/>
      <c r="AG201" s="274"/>
    </row>
    <row r="202" spans="2:33" s="269" customFormat="1" outlineLevel="1" x14ac:dyDescent="0.2">
      <c r="B202" s="283"/>
      <c r="C202" s="284"/>
      <c r="D202" s="343" t="s">
        <v>949</v>
      </c>
      <c r="E202" s="285">
        <v>0</v>
      </c>
      <c r="F202" s="241">
        <v>1</v>
      </c>
      <c r="G202" s="286">
        <f t="shared" si="52"/>
        <v>44197</v>
      </c>
      <c r="H202" s="241">
        <v>24</v>
      </c>
      <c r="I202" s="286">
        <f t="shared" si="53"/>
        <v>44896</v>
      </c>
      <c r="J202" s="241">
        <f t="shared" si="54"/>
        <v>24</v>
      </c>
      <c r="K202" s="287">
        <v>0</v>
      </c>
      <c r="L202" s="287">
        <v>1</v>
      </c>
      <c r="M202" s="288">
        <f t="shared" si="55"/>
        <v>0</v>
      </c>
      <c r="N202" s="175"/>
      <c r="O202" s="200"/>
      <c r="P202" s="200"/>
      <c r="Q202" s="200"/>
      <c r="R202" s="200"/>
      <c r="S202" s="200"/>
      <c r="T202" s="200"/>
      <c r="U202" s="200"/>
      <c r="V202" s="200"/>
      <c r="W202" s="200"/>
      <c r="X202" s="200"/>
      <c r="Y202" s="200"/>
      <c r="Z202" s="200"/>
      <c r="AA202" s="211"/>
      <c r="AB202" s="274"/>
      <c r="AC202" s="274"/>
      <c r="AD202" s="274"/>
      <c r="AE202" s="274"/>
      <c r="AF202" s="274"/>
      <c r="AG202" s="274"/>
    </row>
    <row r="203" spans="2:33" s="269" customFormat="1" outlineLevel="1" x14ac:dyDescent="0.2">
      <c r="B203" s="283"/>
      <c r="C203" s="284"/>
      <c r="D203" s="343" t="s">
        <v>866</v>
      </c>
      <c r="E203" s="285">
        <v>0</v>
      </c>
      <c r="F203" s="241">
        <v>1</v>
      </c>
      <c r="G203" s="286">
        <f t="shared" si="52"/>
        <v>44197</v>
      </c>
      <c r="H203" s="241">
        <v>24</v>
      </c>
      <c r="I203" s="286">
        <f t="shared" si="53"/>
        <v>44896</v>
      </c>
      <c r="J203" s="241">
        <f t="shared" si="54"/>
        <v>24</v>
      </c>
      <c r="K203" s="287">
        <v>0</v>
      </c>
      <c r="L203" s="287">
        <v>1</v>
      </c>
      <c r="M203" s="288">
        <f t="shared" si="55"/>
        <v>0</v>
      </c>
      <c r="N203" s="175"/>
      <c r="O203" s="200"/>
      <c r="P203" s="200"/>
      <c r="Q203" s="200"/>
      <c r="R203" s="200"/>
      <c r="S203" s="200"/>
      <c r="T203" s="200"/>
      <c r="U203" s="200"/>
      <c r="V203" s="200"/>
      <c r="W203" s="200"/>
      <c r="X203" s="200"/>
      <c r="Y203" s="200"/>
      <c r="Z203" s="200"/>
      <c r="AA203" s="211"/>
      <c r="AB203" s="274"/>
      <c r="AC203" s="274"/>
      <c r="AD203" s="274"/>
      <c r="AE203" s="274"/>
      <c r="AF203" s="274"/>
      <c r="AG203" s="274"/>
    </row>
    <row r="204" spans="2:33" s="269" customFormat="1" outlineLevel="1" x14ac:dyDescent="0.2">
      <c r="B204" s="283"/>
      <c r="C204" s="284"/>
      <c r="D204" s="324" t="s">
        <v>950</v>
      </c>
      <c r="E204" s="285"/>
      <c r="F204" s="241"/>
      <c r="G204" s="286"/>
      <c r="H204" s="241"/>
      <c r="I204" s="286"/>
      <c r="J204" s="241"/>
      <c r="K204" s="287"/>
      <c r="L204" s="287"/>
      <c r="M204" s="288"/>
      <c r="N204" s="175"/>
      <c r="O204" s="200"/>
      <c r="P204" s="200"/>
      <c r="Q204" s="200"/>
      <c r="R204" s="200"/>
      <c r="S204" s="200"/>
      <c r="T204" s="200"/>
      <c r="U204" s="200"/>
      <c r="V204" s="200"/>
      <c r="W204" s="200"/>
      <c r="X204" s="200"/>
      <c r="Y204" s="200"/>
      <c r="Z204" s="200"/>
      <c r="AA204" s="211"/>
      <c r="AB204" s="274"/>
      <c r="AC204" s="274"/>
      <c r="AD204" s="274"/>
      <c r="AE204" s="274"/>
      <c r="AF204" s="274"/>
      <c r="AG204" s="274"/>
    </row>
    <row r="205" spans="2:33" s="269" customFormat="1" outlineLevel="1" x14ac:dyDescent="0.2">
      <c r="B205" s="283"/>
      <c r="C205" s="284"/>
      <c r="D205" s="343" t="s">
        <v>951</v>
      </c>
      <c r="E205" s="285">
        <v>120000</v>
      </c>
      <c r="F205" s="241">
        <v>1</v>
      </c>
      <c r="G205" s="286">
        <f t="shared" ref="G205:G207" si="56">+IF($F205&lt;&gt;"",HLOOKUP($F205,$O$5:$AL$6,2,FALSE),"")</f>
        <v>44197</v>
      </c>
      <c r="H205" s="241">
        <v>24</v>
      </c>
      <c r="I205" s="286">
        <f t="shared" ref="I205:I207" si="57">+IF($H205&lt;&gt;"",HLOOKUP($H205,$O$5:$AL$6,2,FALSE),"")</f>
        <v>44896</v>
      </c>
      <c r="J205" s="241">
        <f>+IF($H205&lt;&gt;"",$H205-$F205+1,"")</f>
        <v>24</v>
      </c>
      <c r="K205" s="287">
        <v>0</v>
      </c>
      <c r="L205" s="287">
        <v>1</v>
      </c>
      <c r="M205" s="288">
        <f>E205*J205*K205*L205</f>
        <v>0</v>
      </c>
      <c r="N205" s="175"/>
      <c r="O205" s="200"/>
      <c r="P205" s="200"/>
      <c r="Q205" s="200"/>
      <c r="R205" s="200"/>
      <c r="S205" s="200"/>
      <c r="T205" s="200"/>
      <c r="U205" s="200"/>
      <c r="V205" s="200"/>
      <c r="W205" s="200"/>
      <c r="X205" s="200"/>
      <c r="Y205" s="200"/>
      <c r="Z205" s="200"/>
      <c r="AA205" s="211"/>
      <c r="AB205" s="274"/>
      <c r="AC205" s="274"/>
      <c r="AD205" s="274"/>
      <c r="AE205" s="274"/>
      <c r="AF205" s="274"/>
      <c r="AG205" s="274"/>
    </row>
    <row r="206" spans="2:33" s="269" customFormat="1" outlineLevel="1" x14ac:dyDescent="0.2">
      <c r="B206" s="283"/>
      <c r="C206" s="284"/>
      <c r="D206" s="343" t="s">
        <v>952</v>
      </c>
      <c r="E206" s="285">
        <v>120000</v>
      </c>
      <c r="F206" s="241">
        <v>1</v>
      </c>
      <c r="G206" s="286">
        <f t="shared" si="56"/>
        <v>44197</v>
      </c>
      <c r="H206" s="241">
        <v>24</v>
      </c>
      <c r="I206" s="286">
        <f t="shared" si="57"/>
        <v>44896</v>
      </c>
      <c r="J206" s="241">
        <f>+IF($H206&lt;&gt;"",$H206-$F206+1,"")</f>
        <v>24</v>
      </c>
      <c r="K206" s="287">
        <v>0</v>
      </c>
      <c r="L206" s="287">
        <v>1</v>
      </c>
      <c r="M206" s="288">
        <f t="shared" si="51"/>
        <v>0</v>
      </c>
      <c r="N206" s="175"/>
      <c r="O206" s="200"/>
      <c r="P206" s="200"/>
      <c r="Q206" s="200"/>
      <c r="R206" s="200"/>
      <c r="S206" s="200"/>
      <c r="T206" s="200"/>
      <c r="U206" s="200"/>
      <c r="V206" s="200"/>
      <c r="W206" s="200"/>
      <c r="X206" s="200"/>
      <c r="Y206" s="200"/>
      <c r="Z206" s="200"/>
      <c r="AA206" s="211"/>
      <c r="AB206" s="274"/>
      <c r="AC206" s="274"/>
      <c r="AD206" s="274"/>
      <c r="AE206" s="274"/>
      <c r="AF206" s="274"/>
      <c r="AG206" s="274"/>
    </row>
    <row r="207" spans="2:33" s="269" customFormat="1" outlineLevel="1" x14ac:dyDescent="0.2">
      <c r="B207" s="283"/>
      <c r="C207" s="284"/>
      <c r="D207" s="343" t="s">
        <v>953</v>
      </c>
      <c r="E207" s="285">
        <v>0</v>
      </c>
      <c r="F207" s="241">
        <v>1</v>
      </c>
      <c r="G207" s="286">
        <f t="shared" si="56"/>
        <v>44197</v>
      </c>
      <c r="H207" s="241">
        <v>24</v>
      </c>
      <c r="I207" s="286">
        <f t="shared" si="57"/>
        <v>44896</v>
      </c>
      <c r="J207" s="241">
        <f>+IF($H207&lt;&gt;"",$H207-$F207+1,"")</f>
        <v>24</v>
      </c>
      <c r="K207" s="287">
        <v>0</v>
      </c>
      <c r="L207" s="287">
        <v>1</v>
      </c>
      <c r="M207" s="288">
        <f t="shared" si="51"/>
        <v>0</v>
      </c>
      <c r="N207" s="175"/>
      <c r="O207" s="200"/>
      <c r="P207" s="200"/>
      <c r="Q207" s="200"/>
      <c r="R207" s="200"/>
      <c r="S207" s="200"/>
      <c r="T207" s="200"/>
      <c r="U207" s="200"/>
      <c r="V207" s="200"/>
      <c r="W207" s="200"/>
      <c r="X207" s="200"/>
      <c r="Y207" s="200"/>
      <c r="Z207" s="200"/>
      <c r="AA207" s="211"/>
      <c r="AB207" s="274"/>
      <c r="AC207" s="274"/>
      <c r="AD207" s="274"/>
      <c r="AE207" s="274"/>
      <c r="AF207" s="274"/>
      <c r="AG207" s="274"/>
    </row>
    <row r="208" spans="2:33" s="269" customFormat="1" outlineLevel="1" x14ac:dyDescent="0.2">
      <c r="B208" s="283"/>
      <c r="C208" s="284"/>
      <c r="D208" s="324" t="s">
        <v>954</v>
      </c>
      <c r="E208" s="285"/>
      <c r="F208" s="241"/>
      <c r="G208" s="286"/>
      <c r="H208" s="241"/>
      <c r="I208" s="286"/>
      <c r="J208" s="241"/>
      <c r="K208" s="287"/>
      <c r="L208" s="287"/>
      <c r="M208" s="288"/>
      <c r="N208" s="175"/>
      <c r="O208" s="200"/>
      <c r="P208" s="200"/>
      <c r="Q208" s="200"/>
      <c r="R208" s="200"/>
      <c r="S208" s="200"/>
      <c r="T208" s="200"/>
      <c r="U208" s="200"/>
      <c r="V208" s="200"/>
      <c r="W208" s="200"/>
      <c r="X208" s="200"/>
      <c r="Y208" s="200"/>
      <c r="Z208" s="200"/>
      <c r="AA208" s="211"/>
      <c r="AB208" s="274"/>
      <c r="AC208" s="274"/>
      <c r="AD208" s="274"/>
      <c r="AE208" s="274"/>
      <c r="AF208" s="274"/>
      <c r="AG208" s="274"/>
    </row>
    <row r="209" spans="2:33" s="269" customFormat="1" outlineLevel="1" x14ac:dyDescent="0.2">
      <c r="B209" s="283"/>
      <c r="C209" s="284"/>
      <c r="D209" s="343" t="s">
        <v>955</v>
      </c>
      <c r="E209" s="285">
        <v>5000000</v>
      </c>
      <c r="F209" s="241">
        <v>1</v>
      </c>
      <c r="G209" s="286">
        <f t="shared" ref="G209:G212" si="58">+IF($F209&lt;&gt;"",HLOOKUP($F209,$O$5:$AL$6,2,FALSE),"")</f>
        <v>44197</v>
      </c>
      <c r="H209" s="241">
        <v>24</v>
      </c>
      <c r="I209" s="286">
        <f t="shared" ref="I209:I212" si="59">+IF($H209&lt;&gt;"",HLOOKUP($H209,$O$5:$AL$6,2,FALSE),"")</f>
        <v>44896</v>
      </c>
      <c r="J209" s="241">
        <f t="shared" ref="J209:J216" si="60">+IF($H209&lt;&gt;"",$H209-$F209+1,"")</f>
        <v>24</v>
      </c>
      <c r="K209" s="287">
        <v>0</v>
      </c>
      <c r="L209" s="287">
        <v>1</v>
      </c>
      <c r="M209" s="288">
        <f t="shared" ref="M209:M216" si="61">E209*K209*L209</f>
        <v>0</v>
      </c>
      <c r="N209" s="175"/>
      <c r="O209" s="200"/>
      <c r="P209" s="200"/>
      <c r="Q209" s="200"/>
      <c r="R209" s="200"/>
      <c r="S209" s="200"/>
      <c r="T209" s="200"/>
      <c r="U209" s="200"/>
      <c r="V209" s="200"/>
      <c r="W209" s="200"/>
      <c r="X209" s="200"/>
      <c r="Y209" s="200"/>
      <c r="Z209" s="200"/>
      <c r="AA209" s="211"/>
      <c r="AB209" s="274"/>
      <c r="AC209" s="274"/>
      <c r="AD209" s="274"/>
      <c r="AE209" s="274"/>
      <c r="AF209" s="274"/>
      <c r="AG209" s="274"/>
    </row>
    <row r="210" spans="2:33" s="269" customFormat="1" outlineLevel="1" x14ac:dyDescent="0.2">
      <c r="B210" s="283"/>
      <c r="C210" s="284"/>
      <c r="D210" s="343" t="s">
        <v>883</v>
      </c>
      <c r="E210" s="285">
        <v>0</v>
      </c>
      <c r="F210" s="241">
        <v>1</v>
      </c>
      <c r="G210" s="286">
        <f t="shared" si="58"/>
        <v>44197</v>
      </c>
      <c r="H210" s="241">
        <v>24</v>
      </c>
      <c r="I210" s="286">
        <f t="shared" si="59"/>
        <v>44896</v>
      </c>
      <c r="J210" s="241">
        <f t="shared" si="60"/>
        <v>24</v>
      </c>
      <c r="K210" s="287">
        <v>0</v>
      </c>
      <c r="L210" s="287">
        <v>0</v>
      </c>
      <c r="M210" s="288">
        <f t="shared" si="61"/>
        <v>0</v>
      </c>
      <c r="N210" s="175"/>
      <c r="O210" s="200"/>
      <c r="P210" s="200"/>
      <c r="Q210" s="200"/>
      <c r="R210" s="200"/>
      <c r="S210" s="200"/>
      <c r="T210" s="200"/>
      <c r="U210" s="200"/>
      <c r="V210" s="200"/>
      <c r="W210" s="200"/>
      <c r="X210" s="200"/>
      <c r="Y210" s="200"/>
      <c r="Z210" s="200"/>
      <c r="AA210" s="211"/>
      <c r="AB210" s="274"/>
      <c r="AC210" s="274"/>
      <c r="AD210" s="274"/>
      <c r="AE210" s="274"/>
      <c r="AF210" s="274"/>
      <c r="AG210" s="274"/>
    </row>
    <row r="211" spans="2:33" s="269" customFormat="1" outlineLevel="1" x14ac:dyDescent="0.2">
      <c r="B211" s="283"/>
      <c r="C211" s="284"/>
      <c r="D211" s="343" t="s">
        <v>956</v>
      </c>
      <c r="E211" s="285">
        <v>0</v>
      </c>
      <c r="F211" s="241">
        <v>1</v>
      </c>
      <c r="G211" s="286">
        <f t="shared" si="58"/>
        <v>44197</v>
      </c>
      <c r="H211" s="241">
        <v>24</v>
      </c>
      <c r="I211" s="286">
        <f t="shared" si="59"/>
        <v>44896</v>
      </c>
      <c r="J211" s="241">
        <f t="shared" si="60"/>
        <v>24</v>
      </c>
      <c r="K211" s="287">
        <v>0</v>
      </c>
      <c r="L211" s="287">
        <v>0</v>
      </c>
      <c r="M211" s="288">
        <f t="shared" si="61"/>
        <v>0</v>
      </c>
      <c r="N211" s="175"/>
      <c r="O211" s="200"/>
      <c r="P211" s="200"/>
      <c r="Q211" s="200"/>
      <c r="R211" s="200"/>
      <c r="S211" s="200"/>
      <c r="T211" s="200"/>
      <c r="U211" s="200"/>
      <c r="V211" s="200"/>
      <c r="W211" s="200"/>
      <c r="X211" s="200"/>
      <c r="Y211" s="200"/>
      <c r="Z211" s="200"/>
      <c r="AA211" s="211"/>
      <c r="AB211" s="274"/>
      <c r="AC211" s="274"/>
      <c r="AD211" s="274"/>
      <c r="AE211" s="274"/>
      <c r="AF211" s="274"/>
      <c r="AG211" s="274"/>
    </row>
    <row r="212" spans="2:33" s="269" customFormat="1" outlineLevel="1" x14ac:dyDescent="0.2">
      <c r="B212" s="283"/>
      <c r="C212" s="284"/>
      <c r="D212" s="343" t="s">
        <v>884</v>
      </c>
      <c r="E212" s="285">
        <v>0</v>
      </c>
      <c r="F212" s="241">
        <v>1</v>
      </c>
      <c r="G212" s="286">
        <f t="shared" si="58"/>
        <v>44197</v>
      </c>
      <c r="H212" s="241">
        <v>24</v>
      </c>
      <c r="I212" s="286">
        <f t="shared" si="59"/>
        <v>44896</v>
      </c>
      <c r="J212" s="241">
        <f t="shared" si="60"/>
        <v>24</v>
      </c>
      <c r="K212" s="287">
        <v>0</v>
      </c>
      <c r="L212" s="287">
        <v>0</v>
      </c>
      <c r="M212" s="288">
        <f t="shared" si="61"/>
        <v>0</v>
      </c>
      <c r="N212" s="175"/>
      <c r="O212" s="200"/>
      <c r="P212" s="200"/>
      <c r="Q212" s="200"/>
      <c r="R212" s="200"/>
      <c r="S212" s="200"/>
      <c r="T212" s="200"/>
      <c r="U212" s="200"/>
      <c r="V212" s="200"/>
      <c r="W212" s="200"/>
      <c r="X212" s="200"/>
      <c r="Y212" s="200"/>
      <c r="Z212" s="200"/>
      <c r="AA212" s="211"/>
      <c r="AB212" s="274"/>
      <c r="AC212" s="274"/>
      <c r="AD212" s="274"/>
      <c r="AE212" s="274"/>
      <c r="AF212" s="274"/>
      <c r="AG212" s="274"/>
    </row>
    <row r="213" spans="2:33" s="269" customFormat="1" outlineLevel="1" x14ac:dyDescent="0.2">
      <c r="B213" s="283"/>
      <c r="C213" s="284"/>
      <c r="D213" s="324" t="s">
        <v>957</v>
      </c>
      <c r="E213" s="285"/>
      <c r="F213" s="241"/>
      <c r="G213" s="286"/>
      <c r="H213" s="241"/>
      <c r="I213" s="286"/>
      <c r="J213" s="241"/>
      <c r="K213" s="287"/>
      <c r="L213" s="287"/>
      <c r="M213" s="288"/>
      <c r="N213" s="175"/>
      <c r="O213" s="200"/>
      <c r="P213" s="200"/>
      <c r="Q213" s="200"/>
      <c r="R213" s="200"/>
      <c r="S213" s="200"/>
      <c r="T213" s="200"/>
      <c r="U213" s="200"/>
      <c r="V213" s="200"/>
      <c r="W213" s="200"/>
      <c r="X213" s="200"/>
      <c r="Y213" s="200"/>
      <c r="Z213" s="200"/>
      <c r="AA213" s="211"/>
      <c r="AB213" s="274"/>
      <c r="AC213" s="274"/>
      <c r="AD213" s="274"/>
      <c r="AE213" s="274"/>
      <c r="AF213" s="274"/>
      <c r="AG213" s="274"/>
    </row>
    <row r="214" spans="2:33" s="269" customFormat="1" outlineLevel="1" x14ac:dyDescent="0.2">
      <c r="B214" s="283"/>
      <c r="C214" s="284"/>
      <c r="D214" s="343" t="s">
        <v>508</v>
      </c>
      <c r="E214" s="285">
        <v>0</v>
      </c>
      <c r="F214" s="241">
        <v>1</v>
      </c>
      <c r="G214" s="286">
        <f t="shared" ref="G214:G216" si="62">+IF($F214&lt;&gt;"",HLOOKUP($F214,$O$5:$AL$6,2,FALSE),"")</f>
        <v>44197</v>
      </c>
      <c r="H214" s="241">
        <v>24</v>
      </c>
      <c r="I214" s="286">
        <f t="shared" ref="I214:I216" si="63">+IF($H214&lt;&gt;"",HLOOKUP($H214,$O$5:$AL$6,2,FALSE),"")</f>
        <v>44896</v>
      </c>
      <c r="J214" s="241">
        <f t="shared" si="60"/>
        <v>24</v>
      </c>
      <c r="K214" s="287">
        <v>0</v>
      </c>
      <c r="L214" s="287">
        <v>1</v>
      </c>
      <c r="M214" s="288">
        <f t="shared" si="61"/>
        <v>0</v>
      </c>
      <c r="N214" s="175"/>
      <c r="O214" s="200"/>
      <c r="P214" s="200"/>
      <c r="Q214" s="200"/>
      <c r="R214" s="200"/>
      <c r="S214" s="200"/>
      <c r="T214" s="200"/>
      <c r="U214" s="200"/>
      <c r="V214" s="200"/>
      <c r="W214" s="200"/>
      <c r="X214" s="200"/>
      <c r="Y214" s="200"/>
      <c r="Z214" s="200"/>
      <c r="AA214" s="211"/>
      <c r="AB214" s="274"/>
      <c r="AC214" s="274"/>
      <c r="AD214" s="274"/>
      <c r="AE214" s="274"/>
      <c r="AF214" s="274"/>
      <c r="AG214" s="274"/>
    </row>
    <row r="215" spans="2:33" s="269" customFormat="1" outlineLevel="1" x14ac:dyDescent="0.2">
      <c r="B215" s="283"/>
      <c r="C215" s="284"/>
      <c r="D215" s="343" t="s">
        <v>958</v>
      </c>
      <c r="E215" s="285">
        <v>0</v>
      </c>
      <c r="F215" s="241">
        <v>1</v>
      </c>
      <c r="G215" s="286">
        <f t="shared" si="62"/>
        <v>44197</v>
      </c>
      <c r="H215" s="241">
        <v>24</v>
      </c>
      <c r="I215" s="286">
        <f t="shared" si="63"/>
        <v>44896</v>
      </c>
      <c r="J215" s="241">
        <f t="shared" si="60"/>
        <v>24</v>
      </c>
      <c r="K215" s="287">
        <v>0</v>
      </c>
      <c r="L215" s="287">
        <v>1</v>
      </c>
      <c r="M215" s="288">
        <f t="shared" si="61"/>
        <v>0</v>
      </c>
      <c r="N215" s="175"/>
      <c r="O215" s="200"/>
      <c r="P215" s="200"/>
      <c r="Q215" s="200"/>
      <c r="R215" s="200"/>
      <c r="S215" s="200"/>
      <c r="T215" s="200"/>
      <c r="U215" s="200"/>
      <c r="V215" s="200"/>
      <c r="W215" s="200"/>
      <c r="X215" s="200"/>
      <c r="Y215" s="200"/>
      <c r="Z215" s="200"/>
      <c r="AA215" s="211"/>
      <c r="AB215" s="274"/>
      <c r="AC215" s="274"/>
      <c r="AD215" s="274"/>
      <c r="AE215" s="274"/>
      <c r="AF215" s="274"/>
      <c r="AG215" s="274"/>
    </row>
    <row r="216" spans="2:33" s="269" customFormat="1" ht="13.5" outlineLevel="1" thickBot="1" x14ac:dyDescent="0.25">
      <c r="B216" s="289"/>
      <c r="C216" s="290"/>
      <c r="D216" s="391" t="s">
        <v>888</v>
      </c>
      <c r="E216" s="291">
        <v>0</v>
      </c>
      <c r="F216" s="259">
        <v>1</v>
      </c>
      <c r="G216" s="292">
        <f t="shared" si="62"/>
        <v>44197</v>
      </c>
      <c r="H216" s="259">
        <v>24</v>
      </c>
      <c r="I216" s="292">
        <f t="shared" si="63"/>
        <v>44896</v>
      </c>
      <c r="J216" s="259">
        <f t="shared" si="60"/>
        <v>24</v>
      </c>
      <c r="K216" s="293">
        <v>0</v>
      </c>
      <c r="L216" s="293">
        <v>1</v>
      </c>
      <c r="M216" s="294">
        <f t="shared" si="61"/>
        <v>0</v>
      </c>
      <c r="N216" s="175"/>
      <c r="O216" s="200"/>
      <c r="P216" s="200"/>
      <c r="Q216" s="200"/>
      <c r="R216" s="200"/>
      <c r="S216" s="200"/>
      <c r="T216" s="200"/>
      <c r="U216" s="200"/>
      <c r="V216" s="200"/>
      <c r="W216" s="200"/>
      <c r="X216" s="200"/>
      <c r="Y216" s="200"/>
      <c r="Z216" s="200"/>
      <c r="AA216" s="211"/>
      <c r="AB216" s="274"/>
      <c r="AC216" s="274"/>
      <c r="AD216" s="274"/>
      <c r="AE216" s="274"/>
      <c r="AF216" s="274"/>
      <c r="AG216" s="274"/>
    </row>
    <row r="217" spans="2:33" s="269" customFormat="1" ht="13.5" thickBot="1" x14ac:dyDescent="0.25">
      <c r="E217" s="295"/>
      <c r="I217" s="297" t="s">
        <v>959</v>
      </c>
      <c r="M217" s="298">
        <f>SUM(M191:M216)</f>
        <v>0</v>
      </c>
      <c r="N217" s="272"/>
      <c r="O217" s="273"/>
      <c r="P217" s="273"/>
      <c r="Q217" s="273"/>
      <c r="R217" s="273"/>
      <c r="S217" s="273"/>
      <c r="T217" s="273"/>
      <c r="U217" s="273"/>
      <c r="V217" s="273"/>
      <c r="W217" s="273"/>
      <c r="X217" s="273"/>
      <c r="Y217" s="273"/>
      <c r="Z217" s="273"/>
      <c r="AA217" s="273"/>
      <c r="AB217" s="274"/>
      <c r="AC217" s="274"/>
      <c r="AD217" s="274"/>
      <c r="AE217" s="274"/>
      <c r="AF217" s="274"/>
      <c r="AG217" s="274"/>
    </row>
    <row r="218" spans="2:33" s="269" customFormat="1" ht="13.5" thickBot="1" x14ac:dyDescent="0.25">
      <c r="D218" s="392" t="s">
        <v>960</v>
      </c>
      <c r="E218" s="393"/>
      <c r="F218" s="394">
        <f>+M217/1000000</f>
        <v>0</v>
      </c>
      <c r="N218" s="272"/>
      <c r="O218" s="273"/>
      <c r="P218" s="273"/>
      <c r="Q218" s="273"/>
      <c r="R218" s="273"/>
      <c r="S218" s="273"/>
      <c r="T218" s="273"/>
      <c r="U218" s="273"/>
      <c r="V218" s="273"/>
      <c r="W218" s="273"/>
      <c r="X218" s="273"/>
      <c r="Y218" s="273"/>
      <c r="Z218" s="273"/>
      <c r="AA218" s="274"/>
      <c r="AB218" s="274"/>
      <c r="AC218" s="274"/>
      <c r="AD218" s="274"/>
      <c r="AE218" s="274"/>
      <c r="AF218" s="274"/>
      <c r="AG218" s="274"/>
    </row>
    <row r="219" spans="2:33" s="269" customFormat="1" ht="13.5" thickBot="1" x14ac:dyDescent="0.25">
      <c r="D219" s="395"/>
      <c r="E219" s="393"/>
      <c r="F219" s="396"/>
      <c r="N219" s="272"/>
      <c r="O219" s="273"/>
      <c r="P219" s="273"/>
      <c r="Q219" s="273"/>
      <c r="R219" s="273"/>
      <c r="S219" s="273"/>
      <c r="T219" s="273"/>
      <c r="U219" s="273"/>
      <c r="V219" s="273"/>
      <c r="W219" s="273"/>
      <c r="X219" s="273"/>
      <c r="Y219" s="273"/>
      <c r="Z219" s="273"/>
      <c r="AA219" s="274"/>
      <c r="AB219" s="274"/>
      <c r="AC219" s="274"/>
      <c r="AD219" s="274"/>
      <c r="AE219" s="274"/>
      <c r="AF219" s="274"/>
      <c r="AG219" s="274"/>
    </row>
    <row r="220" spans="2:33" ht="13.5" thickBot="1" x14ac:dyDescent="0.25">
      <c r="B220" s="184"/>
      <c r="C220" s="185" t="s">
        <v>961</v>
      </c>
      <c r="D220" s="186"/>
      <c r="E220" s="186"/>
      <c r="F220" s="186"/>
      <c r="G220" s="186"/>
      <c r="H220" s="186"/>
      <c r="I220" s="186"/>
      <c r="J220" s="186"/>
      <c r="K220" s="186"/>
      <c r="L220" s="187"/>
      <c r="M220" s="188"/>
      <c r="O220" s="226"/>
      <c r="P220" s="226"/>
      <c r="Q220" s="226"/>
      <c r="R220" s="226"/>
      <c r="S220" s="226"/>
      <c r="T220" s="226"/>
      <c r="U220" s="226"/>
      <c r="V220" s="226"/>
      <c r="W220" s="226"/>
      <c r="X220" s="226"/>
      <c r="Y220" s="226"/>
      <c r="Z220" s="226"/>
      <c r="AA220" s="226"/>
      <c r="AB220" s="226"/>
      <c r="AC220" s="226"/>
      <c r="AD220" s="226"/>
      <c r="AE220" s="226"/>
      <c r="AF220" s="226"/>
      <c r="AG220" s="226"/>
    </row>
    <row r="221" spans="2:33" ht="13.5" customHeight="1" thickBot="1" x14ac:dyDescent="0.3">
      <c r="B221" s="477"/>
      <c r="C221" s="327"/>
      <c r="D221" s="479" t="s">
        <v>962</v>
      </c>
      <c r="E221" s="328" t="s">
        <v>837</v>
      </c>
      <c r="F221" s="470" t="s">
        <v>783</v>
      </c>
      <c r="G221" s="471"/>
      <c r="H221" s="471"/>
      <c r="I221" s="471"/>
      <c r="J221" s="472"/>
      <c r="K221" s="329" t="s">
        <v>517</v>
      </c>
      <c r="L221" s="329" t="s">
        <v>838</v>
      </c>
      <c r="M221" s="330" t="s">
        <v>784</v>
      </c>
      <c r="O221" s="232"/>
      <c r="P221" s="232"/>
      <c r="Q221" s="232"/>
      <c r="R221" s="232"/>
      <c r="S221" s="232"/>
      <c r="T221" s="232"/>
      <c r="U221" s="232"/>
      <c r="V221" s="232"/>
      <c r="W221" s="232"/>
      <c r="X221" s="232"/>
      <c r="Y221" s="232"/>
      <c r="Z221" s="232"/>
      <c r="AA221" s="473"/>
      <c r="AB221" s="226"/>
      <c r="AC221" s="226"/>
      <c r="AD221" s="226"/>
      <c r="AE221" s="226"/>
      <c r="AF221" s="226"/>
      <c r="AG221" s="226"/>
    </row>
    <row r="222" spans="2:33" ht="13.5" thickBot="1" x14ac:dyDescent="0.3">
      <c r="B222" s="478"/>
      <c r="C222" s="331"/>
      <c r="D222" s="480"/>
      <c r="E222" s="332"/>
      <c r="F222" s="193" t="s">
        <v>785</v>
      </c>
      <c r="G222" s="193" t="s">
        <v>786</v>
      </c>
      <c r="H222" s="193" t="s">
        <v>787</v>
      </c>
      <c r="I222" s="193" t="s">
        <v>788</v>
      </c>
      <c r="J222" s="193" t="s">
        <v>789</v>
      </c>
      <c r="K222" s="333"/>
      <c r="L222" s="333"/>
      <c r="M222" s="334"/>
      <c r="O222" s="309"/>
      <c r="P222" s="309"/>
      <c r="Q222" s="309"/>
      <c r="R222" s="309"/>
      <c r="S222" s="309"/>
      <c r="T222" s="309"/>
      <c r="U222" s="309"/>
      <c r="V222" s="309"/>
      <c r="W222" s="309"/>
      <c r="X222" s="309"/>
      <c r="Y222" s="309"/>
      <c r="Z222" s="309"/>
      <c r="AA222" s="473"/>
      <c r="AB222" s="226"/>
      <c r="AC222" s="226"/>
      <c r="AD222" s="226"/>
      <c r="AE222" s="226"/>
      <c r="AF222" s="226"/>
      <c r="AG222" s="226"/>
    </row>
    <row r="223" spans="2:33" outlineLevel="1" x14ac:dyDescent="0.2">
      <c r="B223" s="306"/>
      <c r="C223" s="198"/>
      <c r="D223" s="397" t="s">
        <v>963</v>
      </c>
      <c r="E223" s="398">
        <v>5000000</v>
      </c>
      <c r="F223" s="241">
        <v>1</v>
      </c>
      <c r="G223" s="286">
        <f>+IF($F223&lt;&gt;"",HLOOKUP($F223,$O$5:$AL$6,2,FALSE),"")</f>
        <v>44197</v>
      </c>
      <c r="H223" s="241">
        <v>24</v>
      </c>
      <c r="I223" s="286">
        <f>+IF($H223&lt;&gt;"",HLOOKUP($H223,$O$5:$AL$6,2,FALSE),"")</f>
        <v>44896</v>
      </c>
      <c r="J223" s="241">
        <f>+IF($H223&lt;&gt;"",$H223-$F223+1,"")</f>
        <v>24</v>
      </c>
      <c r="K223" s="287">
        <v>1</v>
      </c>
      <c r="L223" s="399">
        <v>1</v>
      </c>
      <c r="M223" s="288">
        <f>E223*K223</f>
        <v>5000000</v>
      </c>
      <c r="O223" s="200"/>
      <c r="P223" s="200"/>
      <c r="Q223" s="200"/>
      <c r="R223" s="200"/>
      <c r="S223" s="200"/>
      <c r="T223" s="200"/>
      <c r="U223" s="200"/>
      <c r="V223" s="200"/>
      <c r="W223" s="200"/>
      <c r="X223" s="200"/>
      <c r="Y223" s="200"/>
      <c r="Z223" s="200"/>
      <c r="AA223" s="211"/>
      <c r="AB223" s="226"/>
      <c r="AC223" s="226"/>
      <c r="AD223" s="226"/>
      <c r="AE223" s="226"/>
      <c r="AF223" s="226"/>
      <c r="AG223" s="226"/>
    </row>
    <row r="224" spans="2:33" outlineLevel="1" x14ac:dyDescent="0.2">
      <c r="B224" s="195"/>
      <c r="C224" s="241"/>
      <c r="D224" s="351" t="s">
        <v>964</v>
      </c>
      <c r="E224" s="311">
        <v>0</v>
      </c>
      <c r="F224" s="241">
        <v>1</v>
      </c>
      <c r="G224" s="286">
        <f t="shared" ref="G224:G228" si="64">+IF($F224&lt;&gt;"",HLOOKUP($F224,$O$5:$AL$6,2,FALSE),"")</f>
        <v>44197</v>
      </c>
      <c r="H224" s="241">
        <v>24</v>
      </c>
      <c r="I224" s="286">
        <f t="shared" ref="I224:I228" si="65">+IF($H224&lt;&gt;"",HLOOKUP($H224,$O$5:$AL$6,2,FALSE),"")</f>
        <v>44896</v>
      </c>
      <c r="J224" s="241">
        <f>+IF($H224&lt;&gt;"",$H224-$F224+1,"")</f>
        <v>24</v>
      </c>
      <c r="K224" s="287">
        <v>0</v>
      </c>
      <c r="L224" s="399">
        <v>1</v>
      </c>
      <c r="M224" s="288">
        <f>E224*K224</f>
        <v>0</v>
      </c>
      <c r="O224" s="200"/>
      <c r="P224" s="200"/>
      <c r="Q224" s="200"/>
      <c r="R224" s="200"/>
      <c r="S224" s="200"/>
      <c r="T224" s="200"/>
      <c r="U224" s="200"/>
      <c r="V224" s="200"/>
      <c r="W224" s="200"/>
      <c r="X224" s="200"/>
      <c r="Y224" s="200"/>
      <c r="Z224" s="200"/>
      <c r="AA224" s="211"/>
      <c r="AB224" s="226"/>
      <c r="AC224" s="226"/>
      <c r="AD224" s="226"/>
      <c r="AE224" s="226"/>
      <c r="AF224" s="226"/>
      <c r="AG224" s="226"/>
    </row>
    <row r="225" spans="2:33" outlineLevel="1" x14ac:dyDescent="0.2">
      <c r="B225" s="195"/>
      <c r="C225" s="241"/>
      <c r="D225" s="351" t="s">
        <v>965</v>
      </c>
      <c r="E225" s="311">
        <v>0</v>
      </c>
      <c r="F225" s="241">
        <v>1</v>
      </c>
      <c r="G225" s="286">
        <f t="shared" si="64"/>
        <v>44197</v>
      </c>
      <c r="H225" s="241">
        <v>24</v>
      </c>
      <c r="I225" s="286">
        <f t="shared" si="65"/>
        <v>44896</v>
      </c>
      <c r="J225" s="241">
        <f>+IF($H225&lt;&gt;"",$H225-$F225+1,"")</f>
        <v>24</v>
      </c>
      <c r="K225" s="287">
        <v>0</v>
      </c>
      <c r="L225" s="399">
        <v>1</v>
      </c>
      <c r="M225" s="288">
        <f t="shared" ref="M225:M227" si="66">E225*K225</f>
        <v>0</v>
      </c>
      <c r="O225" s="200"/>
      <c r="P225" s="200"/>
      <c r="Q225" s="200"/>
      <c r="R225" s="200"/>
      <c r="S225" s="200"/>
      <c r="T225" s="200"/>
      <c r="U225" s="200"/>
      <c r="V225" s="200"/>
      <c r="W225" s="200"/>
      <c r="X225" s="200"/>
      <c r="Y225" s="200"/>
      <c r="Z225" s="200"/>
      <c r="AA225" s="211"/>
      <c r="AB225" s="226"/>
      <c r="AC225" s="226"/>
      <c r="AD225" s="226"/>
      <c r="AE225" s="226"/>
      <c r="AF225" s="226"/>
      <c r="AG225" s="226"/>
    </row>
    <row r="226" spans="2:33" outlineLevel="1" x14ac:dyDescent="0.2">
      <c r="B226" s="195"/>
      <c r="C226" s="241"/>
      <c r="D226" s="351" t="s">
        <v>966</v>
      </c>
      <c r="E226" s="311">
        <v>0</v>
      </c>
      <c r="F226" s="241">
        <v>1</v>
      </c>
      <c r="G226" s="286">
        <f t="shared" si="64"/>
        <v>44197</v>
      </c>
      <c r="H226" s="241">
        <v>24</v>
      </c>
      <c r="I226" s="286">
        <f t="shared" si="65"/>
        <v>44896</v>
      </c>
      <c r="J226" s="241">
        <f t="shared" ref="J226:J227" si="67">+IF($H226&lt;&gt;"",$H226-$F226+1,"")</f>
        <v>24</v>
      </c>
      <c r="K226" s="287">
        <v>0</v>
      </c>
      <c r="L226" s="399">
        <v>1</v>
      </c>
      <c r="M226" s="288">
        <f t="shared" si="66"/>
        <v>0</v>
      </c>
      <c r="O226" s="200"/>
      <c r="P226" s="200"/>
      <c r="Q226" s="200"/>
      <c r="R226" s="200"/>
      <c r="S226" s="200"/>
      <c r="T226" s="200"/>
      <c r="U226" s="200"/>
      <c r="V226" s="200"/>
      <c r="W226" s="200"/>
      <c r="X226" s="200"/>
      <c r="Y226" s="200"/>
      <c r="Z226" s="200"/>
      <c r="AA226" s="211"/>
      <c r="AB226" s="226"/>
      <c r="AC226" s="226"/>
      <c r="AD226" s="226"/>
      <c r="AE226" s="226"/>
      <c r="AF226" s="226"/>
      <c r="AG226" s="226"/>
    </row>
    <row r="227" spans="2:33" outlineLevel="1" x14ac:dyDescent="0.2">
      <c r="B227" s="195"/>
      <c r="C227" s="241"/>
      <c r="D227" s="323" t="s">
        <v>967</v>
      </c>
      <c r="E227" s="311">
        <v>0</v>
      </c>
      <c r="F227" s="241">
        <v>1</v>
      </c>
      <c r="G227" s="286">
        <f t="shared" si="64"/>
        <v>44197</v>
      </c>
      <c r="H227" s="241">
        <v>24</v>
      </c>
      <c r="I227" s="286">
        <f t="shared" si="65"/>
        <v>44896</v>
      </c>
      <c r="J227" s="241">
        <f t="shared" si="67"/>
        <v>24</v>
      </c>
      <c r="K227" s="287">
        <v>0</v>
      </c>
      <c r="L227" s="399">
        <v>1</v>
      </c>
      <c r="M227" s="288">
        <f t="shared" si="66"/>
        <v>0</v>
      </c>
      <c r="O227" s="200"/>
      <c r="P227" s="200"/>
      <c r="Q227" s="200"/>
      <c r="R227" s="200"/>
      <c r="S227" s="200"/>
      <c r="T227" s="200"/>
      <c r="U227" s="200"/>
      <c r="V227" s="200"/>
      <c r="W227" s="200"/>
      <c r="X227" s="200"/>
      <c r="Y227" s="200"/>
      <c r="Z227" s="200"/>
      <c r="AA227" s="211"/>
      <c r="AB227" s="226"/>
      <c r="AC227" s="226"/>
      <c r="AD227" s="226"/>
      <c r="AE227" s="226"/>
      <c r="AF227" s="226"/>
      <c r="AG227" s="226"/>
    </row>
    <row r="228" spans="2:33" ht="13.5" outlineLevel="1" thickBot="1" x14ac:dyDescent="0.25">
      <c r="B228" s="257"/>
      <c r="C228" s="259"/>
      <c r="D228" s="325" t="s">
        <v>866</v>
      </c>
      <c r="E228" s="313">
        <v>0</v>
      </c>
      <c r="F228" s="259">
        <v>1</v>
      </c>
      <c r="G228" s="292">
        <f t="shared" si="64"/>
        <v>44197</v>
      </c>
      <c r="H228" s="259">
        <v>24</v>
      </c>
      <c r="I228" s="292">
        <f t="shared" si="65"/>
        <v>44896</v>
      </c>
      <c r="J228" s="259">
        <f>+IF($H228&lt;&gt;"",$H228-$F228+1,"")</f>
        <v>24</v>
      </c>
      <c r="K228" s="293">
        <v>0</v>
      </c>
      <c r="L228" s="400">
        <v>1</v>
      </c>
      <c r="M228" s="294">
        <f>E228*K228</f>
        <v>0</v>
      </c>
      <c r="O228" s="200"/>
      <c r="P228" s="200"/>
      <c r="Q228" s="200"/>
      <c r="R228" s="200"/>
      <c r="S228" s="200"/>
      <c r="T228" s="200"/>
      <c r="U228" s="200"/>
      <c r="V228" s="200"/>
      <c r="W228" s="200"/>
      <c r="X228" s="200"/>
      <c r="Y228" s="200"/>
      <c r="Z228" s="200"/>
      <c r="AA228" s="211"/>
      <c r="AB228" s="226"/>
      <c r="AC228" s="226"/>
      <c r="AD228" s="226"/>
      <c r="AE228" s="226"/>
      <c r="AF228" s="226"/>
      <c r="AG228" s="226"/>
    </row>
    <row r="229" spans="2:33" ht="13.5" outlineLevel="1" thickBot="1" x14ac:dyDescent="0.25">
      <c r="E229" s="181"/>
      <c r="F229" s="175"/>
      <c r="G229" s="175"/>
      <c r="I229" s="316" t="s">
        <v>968</v>
      </c>
      <c r="M229" s="298">
        <f>SUM(M223:M228)</f>
        <v>5000000</v>
      </c>
      <c r="O229" s="263"/>
      <c r="P229" s="263"/>
      <c r="Q229" s="263"/>
      <c r="R229" s="263"/>
      <c r="S229" s="263"/>
      <c r="T229" s="263"/>
      <c r="U229" s="263"/>
      <c r="V229" s="263"/>
      <c r="W229" s="263"/>
      <c r="X229" s="263"/>
      <c r="Y229" s="263"/>
      <c r="Z229" s="263"/>
      <c r="AA229" s="263"/>
      <c r="AB229" s="226"/>
      <c r="AC229" s="226"/>
      <c r="AD229" s="226"/>
      <c r="AE229" s="226"/>
      <c r="AF229" s="226"/>
      <c r="AG229" s="226"/>
    </row>
    <row r="230" spans="2:33" ht="13.5" thickBot="1" x14ac:dyDescent="0.3">
      <c r="D230" s="326" t="s">
        <v>969</v>
      </c>
      <c r="E230" s="265"/>
      <c r="F230" s="299">
        <f>M229/1000000</f>
        <v>5</v>
      </c>
      <c r="G230" s="175"/>
      <c r="O230" s="200"/>
      <c r="P230" s="200"/>
      <c r="Q230" s="200"/>
      <c r="R230" s="200"/>
      <c r="S230" s="200"/>
      <c r="T230" s="200"/>
      <c r="U230" s="200"/>
      <c r="V230" s="200"/>
      <c r="W230" s="200"/>
      <c r="X230" s="200"/>
      <c r="Y230" s="200"/>
      <c r="Z230" s="200"/>
      <c r="AA230" s="200"/>
      <c r="AB230" s="226"/>
      <c r="AC230" s="226"/>
      <c r="AD230" s="226"/>
      <c r="AE230" s="226"/>
      <c r="AF230" s="226"/>
      <c r="AG230" s="226"/>
    </row>
    <row r="231" spans="2:33" ht="13.5" thickBot="1" x14ac:dyDescent="0.3">
      <c r="F231" s="401"/>
      <c r="G231" s="401"/>
      <c r="H231" s="402"/>
      <c r="I231" s="402"/>
      <c r="J231" s="402"/>
      <c r="K231" s="402"/>
      <c r="L231" s="402"/>
      <c r="M231" s="402"/>
      <c r="O231" s="200"/>
      <c r="P231" s="200"/>
      <c r="Q231" s="200"/>
      <c r="R231" s="200"/>
      <c r="S231" s="200"/>
      <c r="T231" s="200"/>
      <c r="U231" s="200"/>
      <c r="V231" s="200"/>
      <c r="W231" s="200"/>
      <c r="X231" s="200"/>
      <c r="Y231" s="200"/>
      <c r="Z231" s="200"/>
      <c r="AA231" s="200"/>
      <c r="AB231" s="226"/>
      <c r="AC231" s="226"/>
      <c r="AD231" s="226"/>
      <c r="AE231" s="226"/>
      <c r="AF231" s="226"/>
      <c r="AG231" s="226"/>
    </row>
    <row r="232" spans="2:33" s="269" customFormat="1" ht="13.5" thickBot="1" x14ac:dyDescent="0.25">
      <c r="B232" s="270"/>
      <c r="C232" s="271" t="s">
        <v>970</v>
      </c>
      <c r="D232" s="187"/>
      <c r="E232" s="187"/>
      <c r="F232" s="187"/>
      <c r="G232" s="187"/>
      <c r="H232" s="187"/>
      <c r="I232" s="187"/>
      <c r="J232" s="187"/>
      <c r="K232" s="187"/>
      <c r="L232" s="187"/>
      <c r="M232" s="188"/>
      <c r="O232" s="274"/>
      <c r="P232" s="274"/>
      <c r="Q232" s="274"/>
      <c r="R232" s="274"/>
      <c r="S232" s="274"/>
      <c r="T232" s="274"/>
      <c r="U232" s="274"/>
      <c r="V232" s="274"/>
      <c r="W232" s="274"/>
      <c r="X232" s="274"/>
      <c r="Y232" s="274"/>
      <c r="Z232" s="274"/>
      <c r="AA232" s="274"/>
      <c r="AB232" s="274"/>
      <c r="AC232" s="274"/>
      <c r="AD232" s="274"/>
      <c r="AE232" s="274"/>
      <c r="AF232" s="274"/>
      <c r="AG232" s="274"/>
    </row>
    <row r="233" spans="2:33" s="269" customFormat="1" ht="13.5" customHeight="1" thickBot="1" x14ac:dyDescent="0.25">
      <c r="B233" s="486"/>
      <c r="C233" s="366"/>
      <c r="D233" s="488" t="s">
        <v>971</v>
      </c>
      <c r="E233" s="483" t="s">
        <v>837</v>
      </c>
      <c r="F233" s="403" t="s">
        <v>783</v>
      </c>
      <c r="G233" s="403"/>
      <c r="H233" s="403"/>
      <c r="I233" s="403"/>
      <c r="J233" s="403"/>
      <c r="K233" s="386" t="s">
        <v>517</v>
      </c>
      <c r="L233" s="386" t="s">
        <v>838</v>
      </c>
      <c r="M233" s="387" t="s">
        <v>784</v>
      </c>
      <c r="N233" s="175"/>
      <c r="O233" s="232"/>
      <c r="P233" s="232"/>
      <c r="Q233" s="232"/>
      <c r="R233" s="232"/>
      <c r="S233" s="232"/>
      <c r="T233" s="232"/>
      <c r="U233" s="232"/>
      <c r="V233" s="232"/>
      <c r="W233" s="232"/>
      <c r="X233" s="232"/>
      <c r="Y233" s="232"/>
      <c r="Z233" s="232"/>
      <c r="AA233" s="473"/>
      <c r="AB233" s="274"/>
      <c r="AC233" s="274"/>
      <c r="AD233" s="274"/>
      <c r="AE233" s="274"/>
      <c r="AF233" s="274"/>
      <c r="AG233" s="274"/>
    </row>
    <row r="234" spans="2:33" s="269" customFormat="1" ht="13.5" thickBot="1" x14ac:dyDescent="0.25">
      <c r="B234" s="487"/>
      <c r="C234" s="276"/>
      <c r="D234" s="489"/>
      <c r="E234" s="484"/>
      <c r="F234" s="279" t="s">
        <v>785</v>
      </c>
      <c r="G234" s="386" t="s">
        <v>786</v>
      </c>
      <c r="H234" s="279" t="s">
        <v>787</v>
      </c>
      <c r="I234" s="279" t="s">
        <v>788</v>
      </c>
      <c r="J234" s="279" t="s">
        <v>789</v>
      </c>
      <c r="K234" s="277"/>
      <c r="L234" s="277"/>
      <c r="M234" s="370"/>
      <c r="N234" s="175"/>
      <c r="O234" s="309"/>
      <c r="P234" s="309"/>
      <c r="Q234" s="309"/>
      <c r="R234" s="309"/>
      <c r="S234" s="309"/>
      <c r="T234" s="309"/>
      <c r="U234" s="309"/>
      <c r="V234" s="309"/>
      <c r="W234" s="309"/>
      <c r="X234" s="309"/>
      <c r="Y234" s="309"/>
      <c r="Z234" s="309"/>
      <c r="AA234" s="473"/>
      <c r="AB234" s="274"/>
      <c r="AC234" s="274"/>
      <c r="AD234" s="274"/>
      <c r="AE234" s="274"/>
      <c r="AF234" s="274"/>
      <c r="AG234" s="274"/>
    </row>
    <row r="235" spans="2:33" s="269" customFormat="1" outlineLevel="1" x14ac:dyDescent="0.2">
      <c r="B235" s="337"/>
      <c r="C235" s="339"/>
      <c r="D235" s="321" t="s">
        <v>972</v>
      </c>
      <c r="E235" s="311"/>
      <c r="F235" s="339"/>
      <c r="G235" s="340" t="str">
        <f>+IF($F235&lt;&gt;"",HLOOKUP($F235,$N$8:$Z$8,2,FALSE),"")</f>
        <v/>
      </c>
      <c r="H235" s="339"/>
      <c r="I235" s="340" t="str">
        <f>+IF($H235&lt;&gt;"",HLOOKUP($H235,$N$8:$Z$8,2,FALSE),"")</f>
        <v/>
      </c>
      <c r="J235" s="339" t="str">
        <f>+IF($H235&lt;&gt;"",$H235-$F235+1,"")</f>
        <v/>
      </c>
      <c r="K235" s="339"/>
      <c r="L235" s="339"/>
      <c r="M235" s="288"/>
      <c r="N235" s="175"/>
      <c r="O235" s="200"/>
      <c r="P235" s="200"/>
      <c r="Q235" s="200"/>
      <c r="R235" s="200"/>
      <c r="S235" s="200"/>
      <c r="T235" s="200"/>
      <c r="U235" s="200"/>
      <c r="V235" s="200"/>
      <c r="W235" s="200"/>
      <c r="X235" s="200"/>
      <c r="Y235" s="200"/>
      <c r="Z235" s="200"/>
      <c r="AA235" s="211"/>
      <c r="AB235" s="274"/>
      <c r="AC235" s="274"/>
      <c r="AD235" s="274"/>
      <c r="AE235" s="274"/>
      <c r="AF235" s="274"/>
      <c r="AG235" s="274"/>
    </row>
    <row r="236" spans="2:33" s="269" customFormat="1" outlineLevel="1" x14ac:dyDescent="0.2">
      <c r="B236" s="283"/>
      <c r="C236" s="284"/>
      <c r="D236" s="343" t="s">
        <v>973</v>
      </c>
      <c r="E236" s="285">
        <v>500000</v>
      </c>
      <c r="F236" s="241">
        <v>1</v>
      </c>
      <c r="G236" s="286">
        <f>+IF($F236&lt;&gt;"",HLOOKUP($F236,$O$5:$AL$6,2,FALSE),"")</f>
        <v>44197</v>
      </c>
      <c r="H236" s="241">
        <v>24</v>
      </c>
      <c r="I236" s="286">
        <f>+IF($H236&lt;&gt;"",HLOOKUP($H236,$O$5:$AL$6,2,FALSE),"")</f>
        <v>44896</v>
      </c>
      <c r="J236" s="241">
        <f>+IF($H236&lt;&gt;"",$H236-$F236+1,"")</f>
        <v>24</v>
      </c>
      <c r="K236" s="287">
        <v>0</v>
      </c>
      <c r="L236" s="287">
        <v>1</v>
      </c>
      <c r="M236" s="288">
        <f>E236*J236*K236*L236</f>
        <v>0</v>
      </c>
      <c r="N236" s="175"/>
      <c r="O236" s="200"/>
      <c r="P236" s="200"/>
      <c r="Q236" s="200"/>
      <c r="R236" s="200"/>
      <c r="S236" s="200"/>
      <c r="T236" s="200"/>
      <c r="U236" s="200"/>
      <c r="V236" s="200"/>
      <c r="W236" s="200"/>
      <c r="X236" s="200"/>
      <c r="Y236" s="200"/>
      <c r="Z236" s="200"/>
      <c r="AA236" s="211"/>
      <c r="AB236" s="274"/>
      <c r="AC236" s="274"/>
      <c r="AD236" s="274"/>
      <c r="AE236" s="274"/>
      <c r="AF236" s="274"/>
      <c r="AG236" s="274"/>
    </row>
    <row r="237" spans="2:33" s="269" customFormat="1" outlineLevel="1" x14ac:dyDescent="0.2">
      <c r="B237" s="283"/>
      <c r="C237" s="284"/>
      <c r="D237" s="343" t="s">
        <v>974</v>
      </c>
      <c r="E237" s="285">
        <v>3000000000</v>
      </c>
      <c r="F237" s="241">
        <v>1</v>
      </c>
      <c r="G237" s="286">
        <f t="shared" ref="G237:G238" si="68">+IF($F237&lt;&gt;"",HLOOKUP($F237,$O$5:$AL$6,2,FALSE),"")</f>
        <v>44197</v>
      </c>
      <c r="H237" s="241">
        <v>24</v>
      </c>
      <c r="I237" s="286">
        <f t="shared" ref="I237:I238" si="69">+IF($H237&lt;&gt;"",HLOOKUP($H237,$O$5:$AL$6,2,FALSE),"")</f>
        <v>44896</v>
      </c>
      <c r="J237" s="241">
        <f t="shared" ref="J237" si="70">+IF($H237&lt;&gt;"",$H237-$F237+1,"")</f>
        <v>24</v>
      </c>
      <c r="K237" s="287">
        <v>0</v>
      </c>
      <c r="L237" s="404">
        <v>1.6E-2</v>
      </c>
      <c r="M237" s="288">
        <f>E237*K237*L237</f>
        <v>0</v>
      </c>
      <c r="N237" s="175"/>
      <c r="O237" s="200"/>
      <c r="P237" s="200"/>
      <c r="Q237" s="200"/>
      <c r="R237" s="200"/>
      <c r="S237" s="200"/>
      <c r="T237" s="200"/>
      <c r="U237" s="200"/>
      <c r="V237" s="200"/>
      <c r="W237" s="200"/>
      <c r="X237" s="200"/>
      <c r="Y237" s="200"/>
      <c r="Z237" s="200"/>
      <c r="AA237" s="211"/>
      <c r="AB237" s="274"/>
      <c r="AC237" s="274"/>
      <c r="AD237" s="274"/>
      <c r="AE237" s="274"/>
      <c r="AF237" s="274"/>
      <c r="AG237" s="274"/>
    </row>
    <row r="238" spans="2:33" s="269" customFormat="1" ht="13.5" outlineLevel="1" thickBot="1" x14ac:dyDescent="0.25">
      <c r="B238" s="289"/>
      <c r="C238" s="290"/>
      <c r="D238" s="391" t="s">
        <v>866</v>
      </c>
      <c r="E238" s="313">
        <v>0</v>
      </c>
      <c r="F238" s="259">
        <v>1</v>
      </c>
      <c r="G238" s="292">
        <f t="shared" si="68"/>
        <v>44197</v>
      </c>
      <c r="H238" s="259">
        <v>24</v>
      </c>
      <c r="I238" s="292">
        <f t="shared" si="69"/>
        <v>44896</v>
      </c>
      <c r="J238" s="259">
        <f>+IF($H238&lt;&gt;"",$H238-$F238+1,"")</f>
        <v>24</v>
      </c>
      <c r="K238" s="293">
        <v>0</v>
      </c>
      <c r="L238" s="293">
        <v>1</v>
      </c>
      <c r="M238" s="294">
        <f t="shared" ref="M238" si="71">E238*J238*K238*L238</f>
        <v>0</v>
      </c>
      <c r="N238" s="175"/>
      <c r="O238" s="200"/>
      <c r="P238" s="200"/>
      <c r="Q238" s="200"/>
      <c r="R238" s="200"/>
      <c r="S238" s="200"/>
      <c r="T238" s="200"/>
      <c r="U238" s="200"/>
      <c r="V238" s="200"/>
      <c r="W238" s="200"/>
      <c r="X238" s="200"/>
      <c r="Y238" s="200"/>
      <c r="Z238" s="200"/>
      <c r="AA238" s="211"/>
      <c r="AB238" s="274"/>
      <c r="AC238" s="274"/>
      <c r="AD238" s="274"/>
      <c r="AE238" s="274"/>
      <c r="AF238" s="274"/>
      <c r="AG238" s="274"/>
    </row>
    <row r="239" spans="2:33" s="269" customFormat="1" ht="13.5" outlineLevel="1" thickBot="1" x14ac:dyDescent="0.25">
      <c r="E239" s="295"/>
      <c r="I239" s="297" t="s">
        <v>975</v>
      </c>
      <c r="M239" s="298">
        <f>SUM(M235:M238)</f>
        <v>0</v>
      </c>
      <c r="N239" s="175"/>
      <c r="O239" s="200"/>
      <c r="P239" s="200"/>
      <c r="Q239" s="200"/>
      <c r="R239" s="200"/>
      <c r="S239" s="200"/>
      <c r="T239" s="200"/>
      <c r="U239" s="200"/>
      <c r="V239" s="200"/>
      <c r="W239" s="200"/>
      <c r="X239" s="200"/>
      <c r="Y239" s="200"/>
      <c r="Z239" s="200"/>
      <c r="AA239" s="211"/>
      <c r="AB239" s="274"/>
      <c r="AC239" s="274"/>
      <c r="AD239" s="274"/>
      <c r="AE239" s="274"/>
      <c r="AF239" s="274"/>
      <c r="AG239" s="274"/>
    </row>
    <row r="240" spans="2:33" s="269" customFormat="1" ht="13.5" thickBot="1" x14ac:dyDescent="0.25">
      <c r="D240" s="326" t="s">
        <v>969</v>
      </c>
      <c r="E240" s="265"/>
      <c r="F240" s="299">
        <f>M239/1000000</f>
        <v>0</v>
      </c>
      <c r="N240" s="175"/>
      <c r="O240" s="263"/>
      <c r="P240" s="263"/>
      <c r="Q240" s="263"/>
      <c r="R240" s="263"/>
      <c r="S240" s="263"/>
      <c r="T240" s="263"/>
      <c r="U240" s="263"/>
      <c r="V240" s="263"/>
      <c r="W240" s="263"/>
      <c r="X240" s="263"/>
      <c r="Y240" s="263"/>
      <c r="Z240" s="263"/>
      <c r="AA240" s="263"/>
      <c r="AB240" s="274"/>
      <c r="AC240" s="274"/>
      <c r="AD240" s="274"/>
      <c r="AE240" s="274"/>
      <c r="AF240" s="274"/>
      <c r="AG240" s="274"/>
    </row>
    <row r="241" spans="1:33" s="269" customFormat="1" ht="13.5" thickBot="1" x14ac:dyDescent="0.25">
      <c r="D241" s="405"/>
      <c r="E241" s="200"/>
      <c r="F241" s="318"/>
      <c r="M241" s="406">
        <f>SUM(M5:M240)/2-M32+G46</f>
        <v>5377319187.4294415</v>
      </c>
      <c r="N241" s="175"/>
      <c r="O241" s="263"/>
      <c r="P241" s="263"/>
      <c r="Q241" s="263"/>
      <c r="R241" s="263"/>
      <c r="S241" s="263"/>
      <c r="T241" s="263"/>
      <c r="U241" s="263"/>
      <c r="V241" s="263"/>
      <c r="W241" s="263"/>
      <c r="X241" s="263"/>
      <c r="Y241" s="263"/>
      <c r="Z241" s="263"/>
      <c r="AA241" s="263"/>
      <c r="AB241" s="274"/>
      <c r="AC241" s="274"/>
      <c r="AD241" s="274"/>
      <c r="AE241" s="274"/>
      <c r="AF241" s="274"/>
      <c r="AG241" s="274"/>
    </row>
    <row r="242" spans="1:33" s="269" customFormat="1" ht="13.5" thickBot="1" x14ac:dyDescent="0.25">
      <c r="D242" s="405"/>
      <c r="E242" s="200"/>
      <c r="F242" s="318"/>
      <c r="N242" s="175"/>
      <c r="O242" s="232"/>
      <c r="P242" s="232"/>
      <c r="Q242" s="232"/>
      <c r="R242" s="232"/>
      <c r="S242" s="232"/>
      <c r="T242" s="232"/>
      <c r="U242" s="232"/>
      <c r="V242" s="232"/>
      <c r="W242" s="232"/>
      <c r="X242" s="232"/>
      <c r="Y242" s="232"/>
      <c r="Z242" s="232"/>
      <c r="AA242" s="263"/>
      <c r="AB242" s="274"/>
      <c r="AC242" s="274"/>
      <c r="AD242" s="274"/>
      <c r="AE242" s="274"/>
      <c r="AF242" s="274"/>
      <c r="AG242" s="274"/>
    </row>
    <row r="243" spans="1:33" s="274" customFormat="1" ht="13.5" thickBot="1" x14ac:dyDescent="0.25">
      <c r="A243" s="269"/>
      <c r="B243" s="269"/>
      <c r="C243" s="193" t="s">
        <v>976</v>
      </c>
      <c r="D243" s="193" t="s">
        <v>977</v>
      </c>
      <c r="E243" s="304" t="s">
        <v>2</v>
      </c>
      <c r="F243" s="193" t="s">
        <v>978</v>
      </c>
      <c r="G243" s="407" t="s">
        <v>979</v>
      </c>
      <c r="I243" s="269"/>
      <c r="J243" s="269"/>
      <c r="K243" s="269"/>
      <c r="L243" s="269"/>
      <c r="M243" s="269"/>
      <c r="N243" s="226"/>
      <c r="O243" s="309"/>
      <c r="P243" s="309"/>
      <c r="Q243" s="309"/>
      <c r="R243" s="309"/>
      <c r="S243" s="309"/>
      <c r="T243" s="309"/>
      <c r="U243" s="309"/>
      <c r="V243" s="309"/>
      <c r="W243" s="309"/>
      <c r="X243" s="309"/>
      <c r="Y243" s="309"/>
      <c r="Z243" s="309"/>
      <c r="AA243" s="263"/>
    </row>
    <row r="244" spans="1:33" ht="13.5" customHeight="1" x14ac:dyDescent="0.25">
      <c r="C244" s="306"/>
      <c r="D244" s="197" t="s">
        <v>980</v>
      </c>
      <c r="E244" s="408">
        <f>SUM(E245:E245)</f>
        <v>1125.425298775041</v>
      </c>
      <c r="F244" s="409">
        <f>F245</f>
        <v>0.20929114667508444</v>
      </c>
      <c r="G244" s="409">
        <f>G245</f>
        <v>5.5750030449144256E-2</v>
      </c>
      <c r="O244" s="263"/>
      <c r="P244" s="263"/>
      <c r="Q244" s="263"/>
      <c r="R244" s="263"/>
      <c r="S244" s="263"/>
      <c r="T244" s="263"/>
      <c r="U244" s="263"/>
      <c r="V244" s="263"/>
      <c r="W244" s="263"/>
      <c r="X244" s="263"/>
      <c r="Y244" s="263"/>
      <c r="Z244" s="263"/>
      <c r="AA244" s="410"/>
      <c r="AB244" s="411"/>
      <c r="AC244" s="226"/>
      <c r="AD244" s="226"/>
      <c r="AE244" s="226"/>
      <c r="AF244" s="226"/>
      <c r="AG244" s="226"/>
    </row>
    <row r="245" spans="1:33" x14ac:dyDescent="0.25">
      <c r="C245" s="195"/>
      <c r="D245" s="310" t="s">
        <v>981</v>
      </c>
      <c r="E245" s="311">
        <f>+$G$46/1000000</f>
        <v>1125.425298775041</v>
      </c>
      <c r="F245" s="412">
        <f>E245/$E$261</f>
        <v>0.20929114667508444</v>
      </c>
      <c r="G245" s="412">
        <f>E245/$E$262</f>
        <v>5.5750030449144256E-2</v>
      </c>
      <c r="O245" s="200"/>
      <c r="P245" s="200"/>
      <c r="Q245" s="200"/>
      <c r="R245" s="200"/>
      <c r="S245" s="200"/>
      <c r="T245" s="200"/>
      <c r="U245" s="200"/>
      <c r="V245" s="200"/>
      <c r="W245" s="200"/>
      <c r="X245" s="200"/>
      <c r="Y245" s="200"/>
      <c r="Z245" s="200"/>
      <c r="AA245" s="211"/>
      <c r="AB245" s="411"/>
      <c r="AC245" s="226"/>
      <c r="AD245" s="226"/>
      <c r="AE245" s="226"/>
      <c r="AF245" s="226"/>
      <c r="AG245" s="226"/>
    </row>
    <row r="246" spans="1:33" x14ac:dyDescent="0.25">
      <c r="C246" s="413"/>
      <c r="D246" s="414" t="s">
        <v>982</v>
      </c>
      <c r="E246" s="415">
        <f>SUM(E247:E251)</f>
        <v>48</v>
      </c>
      <c r="F246" s="416">
        <f>SUM(F247:F251)</f>
        <v>8.9263810324314765E-3</v>
      </c>
      <c r="G246" s="416">
        <f>SUM(G247:G251)</f>
        <v>2.3777690660336088E-3</v>
      </c>
      <c r="O246" s="263"/>
      <c r="P246" s="263"/>
      <c r="Q246" s="263"/>
      <c r="R246" s="263"/>
      <c r="S246" s="263"/>
      <c r="T246" s="263"/>
      <c r="U246" s="263"/>
      <c r="V246" s="263"/>
      <c r="W246" s="263"/>
      <c r="X246" s="263"/>
      <c r="Y246" s="263"/>
      <c r="Z246" s="263"/>
      <c r="AA246" s="410"/>
      <c r="AB246" s="411"/>
      <c r="AC246" s="226"/>
      <c r="AD246" s="226"/>
      <c r="AE246" s="226"/>
      <c r="AF246" s="226"/>
      <c r="AG246" s="226"/>
    </row>
    <row r="247" spans="1:33" x14ac:dyDescent="0.25">
      <c r="C247" s="195"/>
      <c r="D247" s="310" t="s">
        <v>983</v>
      </c>
      <c r="E247" s="252">
        <f>E56</f>
        <v>0</v>
      </c>
      <c r="F247" s="412">
        <f>E247/$E$261</f>
        <v>0</v>
      </c>
      <c r="G247" s="412">
        <f>E247/$E$262</f>
        <v>0</v>
      </c>
      <c r="O247" s="200"/>
      <c r="P247" s="200"/>
      <c r="Q247" s="200"/>
      <c r="R247" s="200"/>
      <c r="S247" s="200"/>
      <c r="T247" s="200"/>
      <c r="U247" s="200"/>
      <c r="V247" s="200"/>
      <c r="W247" s="200"/>
      <c r="X247" s="200"/>
      <c r="Y247" s="200"/>
      <c r="Z247" s="200"/>
      <c r="AA247" s="211"/>
      <c r="AB247" s="411"/>
      <c r="AC247" s="226"/>
      <c r="AD247" s="226"/>
      <c r="AE247" s="226"/>
      <c r="AF247" s="226"/>
      <c r="AG247" s="226"/>
    </row>
    <row r="248" spans="1:33" x14ac:dyDescent="0.25">
      <c r="C248" s="195"/>
      <c r="D248" s="310" t="s">
        <v>984</v>
      </c>
      <c r="E248" s="252">
        <f>+E67</f>
        <v>0</v>
      </c>
      <c r="F248" s="412">
        <f>E248/$E$261</f>
        <v>0</v>
      </c>
      <c r="G248" s="412">
        <f>E248/$E$262</f>
        <v>0</v>
      </c>
      <c r="O248" s="200"/>
      <c r="P248" s="200"/>
      <c r="Q248" s="200"/>
      <c r="R248" s="200"/>
      <c r="S248" s="200"/>
      <c r="T248" s="200"/>
      <c r="U248" s="200"/>
      <c r="V248" s="200"/>
      <c r="W248" s="200"/>
      <c r="X248" s="200"/>
      <c r="Y248" s="200"/>
      <c r="Z248" s="200"/>
      <c r="AA248" s="211"/>
      <c r="AB248" s="411"/>
      <c r="AC248" s="226"/>
      <c r="AD248" s="226"/>
      <c r="AE248" s="226"/>
      <c r="AF248" s="226"/>
      <c r="AG248" s="226"/>
    </row>
    <row r="249" spans="1:33" x14ac:dyDescent="0.25">
      <c r="C249" s="195"/>
      <c r="D249" s="310" t="s">
        <v>985</v>
      </c>
      <c r="E249" s="252">
        <f>F89</f>
        <v>8.4</v>
      </c>
      <c r="F249" s="412">
        <f>E249/$E$261</f>
        <v>1.5621166806755085E-3</v>
      </c>
      <c r="G249" s="412">
        <f>E249/$E$262</f>
        <v>4.1610958655588151E-4</v>
      </c>
      <c r="O249" s="200"/>
      <c r="P249" s="200"/>
      <c r="Q249" s="200"/>
      <c r="R249" s="200"/>
      <c r="S249" s="200"/>
      <c r="T249" s="200"/>
      <c r="U249" s="200"/>
      <c r="V249" s="200"/>
      <c r="W249" s="200"/>
      <c r="X249" s="200"/>
      <c r="Y249" s="200"/>
      <c r="Z249" s="200"/>
      <c r="AA249" s="211"/>
      <c r="AB249" s="411"/>
      <c r="AC249" s="226"/>
      <c r="AD249" s="226"/>
      <c r="AE249" s="226"/>
      <c r="AF249" s="226"/>
      <c r="AG249" s="226"/>
    </row>
    <row r="250" spans="1:33" x14ac:dyDescent="0.25">
      <c r="C250" s="195"/>
      <c r="D250" s="310" t="s">
        <v>986</v>
      </c>
      <c r="E250" s="252">
        <f>+F113</f>
        <v>3.6</v>
      </c>
      <c r="F250" s="412">
        <f>E250/$E$261</f>
        <v>6.6947857743236076E-4</v>
      </c>
      <c r="G250" s="412">
        <f>E250/$E$262</f>
        <v>1.7833267995252065E-4</v>
      </c>
      <c r="O250" s="200"/>
      <c r="P250" s="200"/>
      <c r="Q250" s="200"/>
      <c r="R250" s="200"/>
      <c r="S250" s="200"/>
      <c r="T250" s="200"/>
      <c r="U250" s="200"/>
      <c r="V250" s="200"/>
      <c r="W250" s="200"/>
      <c r="X250" s="200"/>
      <c r="Y250" s="200"/>
      <c r="Z250" s="200"/>
      <c r="AA250" s="211"/>
      <c r="AB250" s="411"/>
      <c r="AC250" s="226"/>
      <c r="AD250" s="226"/>
      <c r="AE250" s="226"/>
      <c r="AF250" s="226"/>
      <c r="AG250" s="226"/>
    </row>
    <row r="251" spans="1:33" x14ac:dyDescent="0.25">
      <c r="C251" s="195"/>
      <c r="D251" s="310" t="s">
        <v>987</v>
      </c>
      <c r="E251" s="252">
        <f>F130</f>
        <v>36</v>
      </c>
      <c r="F251" s="412">
        <f>E251/$E$261</f>
        <v>6.6947857743236078E-3</v>
      </c>
      <c r="G251" s="412">
        <f>E251/$E$262</f>
        <v>1.7833267995252065E-3</v>
      </c>
      <c r="O251" s="200"/>
      <c r="P251" s="200"/>
      <c r="Q251" s="200"/>
      <c r="R251" s="200"/>
      <c r="S251" s="200"/>
      <c r="T251" s="200"/>
      <c r="U251" s="200"/>
      <c r="V251" s="200"/>
      <c r="W251" s="200"/>
      <c r="X251" s="200"/>
      <c r="Y251" s="200"/>
      <c r="Z251" s="200"/>
      <c r="AA251" s="211"/>
      <c r="AB251" s="411"/>
      <c r="AC251" s="226"/>
      <c r="AD251" s="226"/>
      <c r="AE251" s="226"/>
      <c r="AF251" s="226"/>
      <c r="AG251" s="226"/>
    </row>
    <row r="252" spans="1:33" x14ac:dyDescent="0.25">
      <c r="C252" s="413"/>
      <c r="D252" s="414" t="s">
        <v>988</v>
      </c>
      <c r="E252" s="415">
        <f>SUM(E253:E254)</f>
        <v>4198.8938886544001</v>
      </c>
      <c r="F252" s="416">
        <f>F253+F254</f>
        <v>0.78085264093493911</v>
      </c>
      <c r="G252" s="416">
        <f>G253+G254</f>
        <v>0.20799999999999996</v>
      </c>
      <c r="O252" s="263"/>
      <c r="P252" s="263"/>
      <c r="Q252" s="263"/>
      <c r="R252" s="263"/>
      <c r="S252" s="263"/>
      <c r="T252" s="263"/>
      <c r="U252" s="263"/>
      <c r="V252" s="263"/>
      <c r="W252" s="263"/>
      <c r="X252" s="263"/>
      <c r="Y252" s="263"/>
      <c r="Z252" s="263"/>
      <c r="AA252" s="410"/>
      <c r="AB252" s="411"/>
      <c r="AC252" s="226"/>
      <c r="AD252" s="226"/>
      <c r="AE252" s="226"/>
      <c r="AF252" s="226"/>
      <c r="AG252" s="226"/>
    </row>
    <row r="253" spans="1:33" x14ac:dyDescent="0.25">
      <c r="C253" s="195"/>
      <c r="D253" s="205" t="s">
        <v>989</v>
      </c>
      <c r="E253" s="215">
        <f>F171</f>
        <v>4120.1646282421298</v>
      </c>
      <c r="F253" s="417">
        <f>E253/$E$261</f>
        <v>0.76621165391740897</v>
      </c>
      <c r="G253" s="417">
        <f>E253/$E$262</f>
        <v>0.20409999999999998</v>
      </c>
      <c r="O253" s="200"/>
      <c r="P253" s="200"/>
      <c r="Q253" s="200"/>
      <c r="R253" s="200"/>
      <c r="S253" s="200"/>
      <c r="T253" s="200"/>
      <c r="U253" s="200"/>
      <c r="V253" s="200"/>
      <c r="W253" s="200"/>
      <c r="X253" s="200"/>
      <c r="Y253" s="200"/>
      <c r="Z253" s="200"/>
      <c r="AA253" s="211"/>
      <c r="AB253" s="411"/>
      <c r="AC253" s="226"/>
      <c r="AD253" s="226"/>
      <c r="AE253" s="226"/>
      <c r="AF253" s="226"/>
      <c r="AG253" s="226"/>
    </row>
    <row r="254" spans="1:33" x14ac:dyDescent="0.25">
      <c r="C254" s="195"/>
      <c r="D254" s="205" t="s">
        <v>990</v>
      </c>
      <c r="E254" s="215">
        <f>F186</f>
        <v>78.729260412270008</v>
      </c>
      <c r="F254" s="417">
        <f>E254/$E$261</f>
        <v>1.464098701753011E-2</v>
      </c>
      <c r="G254" s="417">
        <f>E254/$E$262</f>
        <v>3.9000000000000003E-3</v>
      </c>
      <c r="O254" s="200"/>
      <c r="P254" s="200"/>
      <c r="Q254" s="200"/>
      <c r="R254" s="200"/>
      <c r="S254" s="200"/>
      <c r="T254" s="200"/>
      <c r="U254" s="200"/>
      <c r="V254" s="200"/>
      <c r="W254" s="200"/>
      <c r="X254" s="200"/>
      <c r="Y254" s="200"/>
      <c r="Z254" s="200"/>
      <c r="AA254" s="211"/>
      <c r="AB254" s="411"/>
      <c r="AC254" s="226"/>
      <c r="AD254" s="226"/>
      <c r="AE254" s="226"/>
      <c r="AF254" s="226"/>
      <c r="AG254" s="226"/>
    </row>
    <row r="255" spans="1:33" x14ac:dyDescent="0.25">
      <c r="C255" s="413"/>
      <c r="D255" s="414" t="s">
        <v>991</v>
      </c>
      <c r="E255" s="415">
        <f>E256</f>
        <v>0</v>
      </c>
      <c r="F255" s="416">
        <f>F256</f>
        <v>0</v>
      </c>
      <c r="G255" s="416">
        <f>G256</f>
        <v>0</v>
      </c>
      <c r="O255" s="263"/>
      <c r="P255" s="263"/>
      <c r="Q255" s="263"/>
      <c r="R255" s="263"/>
      <c r="S255" s="263"/>
      <c r="T255" s="263"/>
      <c r="U255" s="263"/>
      <c r="V255" s="263"/>
      <c r="W255" s="263"/>
      <c r="X255" s="263"/>
      <c r="Y255" s="263"/>
      <c r="Z255" s="263"/>
      <c r="AA255" s="410"/>
      <c r="AB255" s="411"/>
      <c r="AC255" s="226"/>
      <c r="AD255" s="226"/>
      <c r="AE255" s="226"/>
      <c r="AF255" s="226"/>
      <c r="AG255" s="226"/>
    </row>
    <row r="256" spans="1:33" x14ac:dyDescent="0.25">
      <c r="C256" s="195"/>
      <c r="D256" s="310" t="s">
        <v>992</v>
      </c>
      <c r="E256" s="252">
        <f>F218</f>
        <v>0</v>
      </c>
      <c r="F256" s="412">
        <f>E256/$E$261</f>
        <v>0</v>
      </c>
      <c r="G256" s="412">
        <f>E256/$E$262</f>
        <v>0</v>
      </c>
      <c r="O256" s="200"/>
      <c r="P256" s="200"/>
      <c r="Q256" s="200"/>
      <c r="R256" s="200"/>
      <c r="S256" s="200"/>
      <c r="T256" s="200"/>
      <c r="U256" s="200"/>
      <c r="V256" s="200"/>
      <c r="W256" s="200"/>
      <c r="X256" s="200"/>
      <c r="Y256" s="200"/>
      <c r="Z256" s="200"/>
      <c r="AA256" s="211"/>
      <c r="AB256" s="411"/>
      <c r="AC256" s="226"/>
      <c r="AD256" s="226"/>
      <c r="AE256" s="226"/>
      <c r="AF256" s="226"/>
      <c r="AG256" s="226"/>
    </row>
    <row r="257" spans="3:33" x14ac:dyDescent="0.25">
      <c r="C257" s="413"/>
      <c r="D257" s="414" t="s">
        <v>993</v>
      </c>
      <c r="E257" s="415">
        <f>E258</f>
        <v>5</v>
      </c>
      <c r="F257" s="416">
        <f>F258</f>
        <v>9.2983135754494547E-4</v>
      </c>
      <c r="G257" s="416">
        <f>G258</f>
        <v>2.4768427771183424E-4</v>
      </c>
      <c r="O257" s="263"/>
      <c r="P257" s="263"/>
      <c r="Q257" s="263"/>
      <c r="R257" s="263"/>
      <c r="S257" s="263"/>
      <c r="T257" s="263"/>
      <c r="U257" s="263"/>
      <c r="V257" s="263"/>
      <c r="W257" s="263"/>
      <c r="X257" s="263"/>
      <c r="Y257" s="263"/>
      <c r="Z257" s="263"/>
      <c r="AA257" s="410"/>
      <c r="AB257" s="411"/>
      <c r="AC257" s="226"/>
      <c r="AD257" s="226"/>
      <c r="AE257" s="226"/>
      <c r="AF257" s="226"/>
      <c r="AG257" s="226"/>
    </row>
    <row r="258" spans="3:33" x14ac:dyDescent="0.25">
      <c r="C258" s="195"/>
      <c r="D258" s="310" t="s">
        <v>994</v>
      </c>
      <c r="E258" s="252">
        <f>F230</f>
        <v>5</v>
      </c>
      <c r="F258" s="412">
        <f>E258/$E$261</f>
        <v>9.2983135754494547E-4</v>
      </c>
      <c r="G258" s="412">
        <f>E258/$E$262</f>
        <v>2.4768427771183424E-4</v>
      </c>
      <c r="O258" s="200"/>
      <c r="P258" s="200"/>
      <c r="Q258" s="200"/>
      <c r="R258" s="200"/>
      <c r="S258" s="200"/>
      <c r="T258" s="200"/>
      <c r="U258" s="200"/>
      <c r="V258" s="200"/>
      <c r="W258" s="200"/>
      <c r="X258" s="200"/>
      <c r="Y258" s="200"/>
      <c r="Z258" s="200"/>
      <c r="AA258" s="211"/>
      <c r="AB258" s="411"/>
      <c r="AC258" s="226"/>
      <c r="AD258" s="226"/>
      <c r="AE258" s="226"/>
      <c r="AF258" s="226"/>
      <c r="AG258" s="226"/>
    </row>
    <row r="259" spans="3:33" x14ac:dyDescent="0.25">
      <c r="C259" s="413"/>
      <c r="D259" s="414" t="s">
        <v>995</v>
      </c>
      <c r="E259" s="415">
        <f>E260</f>
        <v>0</v>
      </c>
      <c r="F259" s="416">
        <f>F260</f>
        <v>0</v>
      </c>
      <c r="G259" s="416">
        <f>G260</f>
        <v>0</v>
      </c>
      <c r="O259" s="263"/>
      <c r="P259" s="263"/>
      <c r="Q259" s="263"/>
      <c r="R259" s="263"/>
      <c r="S259" s="263"/>
      <c r="T259" s="263"/>
      <c r="U259" s="263"/>
      <c r="V259" s="263"/>
      <c r="W259" s="263"/>
      <c r="X259" s="263"/>
      <c r="Y259" s="263"/>
      <c r="Z259" s="263"/>
      <c r="AA259" s="211"/>
      <c r="AB259" s="411"/>
      <c r="AC259" s="226"/>
      <c r="AD259" s="226"/>
      <c r="AE259" s="226"/>
      <c r="AF259" s="226"/>
      <c r="AG259" s="226"/>
    </row>
    <row r="260" spans="3:33" ht="13.5" thickBot="1" x14ac:dyDescent="0.3">
      <c r="C260" s="195"/>
      <c r="D260" s="310" t="s">
        <v>996</v>
      </c>
      <c r="E260" s="252">
        <f>F240</f>
        <v>0</v>
      </c>
      <c r="F260" s="412">
        <f>E260/$E$261</f>
        <v>0</v>
      </c>
      <c r="G260" s="412">
        <f>E260/$E$262</f>
        <v>0</v>
      </c>
      <c r="O260" s="263"/>
      <c r="P260" s="263"/>
      <c r="Q260" s="263"/>
      <c r="R260" s="263"/>
      <c r="S260" s="263"/>
      <c r="T260" s="263"/>
      <c r="U260" s="263"/>
      <c r="V260" s="263"/>
      <c r="W260" s="263"/>
      <c r="X260" s="263"/>
      <c r="Y260" s="263"/>
      <c r="Z260" s="263"/>
      <c r="AA260" s="211"/>
      <c r="AB260" s="411"/>
      <c r="AC260" s="226"/>
      <c r="AD260" s="226"/>
      <c r="AE260" s="226"/>
      <c r="AF260" s="226"/>
      <c r="AG260" s="226"/>
    </row>
    <row r="261" spans="3:33" ht="13.5" thickBot="1" x14ac:dyDescent="0.3">
      <c r="C261" s="418"/>
      <c r="D261" s="419" t="s">
        <v>997</v>
      </c>
      <c r="E261" s="420">
        <f>+SUM(E244:E260)/2</f>
        <v>5377.3191874294407</v>
      </c>
      <c r="F261" s="421">
        <f>+SUM(F244:F260)/2</f>
        <v>1</v>
      </c>
      <c r="G261" s="422">
        <f>+SUM(G244:G260)/2</f>
        <v>0.26637548379288967</v>
      </c>
      <c r="O261" s="263"/>
      <c r="P261" s="263"/>
      <c r="Q261" s="263"/>
      <c r="R261" s="263"/>
      <c r="S261" s="263"/>
      <c r="T261" s="263"/>
      <c r="U261" s="263"/>
      <c r="V261" s="263"/>
      <c r="W261" s="263"/>
      <c r="X261" s="263"/>
      <c r="Y261" s="263"/>
      <c r="Z261" s="263"/>
      <c r="AA261" s="211"/>
      <c r="AB261" s="411"/>
      <c r="AC261" s="226"/>
      <c r="AD261" s="226"/>
      <c r="AE261" s="226"/>
      <c r="AF261" s="226"/>
      <c r="AG261" s="226"/>
    </row>
    <row r="262" spans="3:33" x14ac:dyDescent="0.25">
      <c r="D262" s="423" t="s">
        <v>998</v>
      </c>
      <c r="E262" s="424">
        <f>20186989849.3/1000000</f>
        <v>20186.9898493</v>
      </c>
      <c r="F262" s="424"/>
      <c r="G262" s="175"/>
      <c r="O262" s="263"/>
      <c r="P262" s="263"/>
      <c r="Q262" s="263"/>
      <c r="R262" s="263"/>
      <c r="S262" s="263"/>
      <c r="T262" s="263"/>
      <c r="U262" s="263"/>
      <c r="V262" s="263"/>
      <c r="W262" s="263"/>
      <c r="X262" s="263"/>
      <c r="Y262" s="263"/>
      <c r="Z262" s="263"/>
      <c r="AA262" s="211"/>
      <c r="AB262" s="411"/>
      <c r="AC262" s="226"/>
      <c r="AD262" s="226"/>
      <c r="AE262" s="226"/>
      <c r="AF262" s="226"/>
      <c r="AG262" s="226"/>
    </row>
    <row r="263" spans="3:33" x14ac:dyDescent="0.25">
      <c r="D263" s="425" t="s">
        <v>999</v>
      </c>
      <c r="E263" s="424">
        <f>E261</f>
        <v>5377.3191874294407</v>
      </c>
      <c r="F263" s="426">
        <f>E263/E262</f>
        <v>0.26637548379288967</v>
      </c>
      <c r="G263" s="175"/>
      <c r="I263" s="494" t="s">
        <v>1000</v>
      </c>
      <c r="J263" s="494"/>
      <c r="K263" s="494"/>
      <c r="L263" s="494"/>
      <c r="M263" s="494"/>
      <c r="O263" s="263"/>
      <c r="P263" s="263"/>
      <c r="Q263" s="263"/>
      <c r="R263" s="263"/>
      <c r="S263" s="263"/>
      <c r="T263" s="263"/>
      <c r="U263" s="263"/>
      <c r="V263" s="263"/>
      <c r="W263" s="263"/>
      <c r="X263" s="263"/>
      <c r="Y263" s="263"/>
      <c r="Z263" s="263"/>
      <c r="AA263" s="211"/>
      <c r="AB263" s="411"/>
      <c r="AC263" s="226"/>
      <c r="AD263" s="226"/>
      <c r="AE263" s="226"/>
      <c r="AF263" s="226"/>
      <c r="AG263" s="226"/>
    </row>
    <row r="264" spans="3:33" ht="12.75" customHeight="1" x14ac:dyDescent="0.25">
      <c r="D264" s="425" t="s">
        <v>1001</v>
      </c>
      <c r="E264" s="181">
        <f>E262*F264</f>
        <v>201.86989849299999</v>
      </c>
      <c r="F264" s="427">
        <v>0.01</v>
      </c>
      <c r="G264" s="175"/>
      <c r="I264" s="428" t="s">
        <v>1002</v>
      </c>
      <c r="J264" s="428"/>
      <c r="K264" s="428"/>
      <c r="L264" s="428"/>
      <c r="M264" s="429">
        <f>E262*1000000</f>
        <v>20186989849.299999</v>
      </c>
      <c r="N264" s="430"/>
      <c r="O264" s="263"/>
      <c r="P264" s="263"/>
      <c r="Q264" s="263"/>
      <c r="R264" s="263"/>
      <c r="S264" s="263"/>
      <c r="T264" s="263"/>
      <c r="U264" s="263"/>
      <c r="V264" s="263"/>
      <c r="W264" s="263"/>
      <c r="X264" s="263"/>
      <c r="Y264" s="263"/>
      <c r="Z264" s="263"/>
      <c r="AA264" s="211"/>
      <c r="AB264" s="411"/>
      <c r="AC264" s="226"/>
      <c r="AD264" s="226"/>
      <c r="AE264" s="226"/>
      <c r="AF264" s="226"/>
      <c r="AG264" s="226"/>
    </row>
    <row r="265" spans="3:33" ht="12.75" customHeight="1" x14ac:dyDescent="0.25">
      <c r="D265" s="425" t="s">
        <v>1003</v>
      </c>
      <c r="E265" s="181">
        <f>E262*F265</f>
        <v>807.47959397199998</v>
      </c>
      <c r="F265" s="427">
        <v>0.04</v>
      </c>
      <c r="G265" s="175"/>
      <c r="I265" s="428"/>
      <c r="J265" s="428"/>
      <c r="K265" s="428"/>
      <c r="L265" s="428"/>
      <c r="M265" s="431">
        <f>SUM(K266:L268)</f>
        <v>6386668679.8944407</v>
      </c>
      <c r="N265" s="432"/>
      <c r="O265" s="226"/>
      <c r="P265" s="226"/>
      <c r="Q265" s="226"/>
      <c r="R265" s="226"/>
      <c r="S265" s="226"/>
      <c r="T265" s="226"/>
      <c r="U265" s="226"/>
      <c r="V265" s="226"/>
      <c r="W265" s="226"/>
      <c r="X265" s="226"/>
      <c r="Y265" s="226"/>
      <c r="Z265" s="226"/>
      <c r="AA265" s="226"/>
      <c r="AB265" s="226"/>
      <c r="AC265" s="226"/>
      <c r="AD265" s="226"/>
      <c r="AE265" s="226"/>
      <c r="AF265" s="226"/>
      <c r="AG265" s="226"/>
    </row>
    <row r="266" spans="3:33" x14ac:dyDescent="0.25">
      <c r="D266" s="433" t="s">
        <v>516</v>
      </c>
      <c r="E266" s="434">
        <f>SUM(E262:E265)</f>
        <v>26573.658529194443</v>
      </c>
      <c r="F266" s="435">
        <f>F263+F264+F265</f>
        <v>0.31637548379288966</v>
      </c>
      <c r="G266" s="175"/>
      <c r="I266" s="428" t="s">
        <v>801</v>
      </c>
      <c r="J266" s="436">
        <f>F263</f>
        <v>0.26637548379288967</v>
      </c>
      <c r="K266" s="493">
        <f>E263*1000000</f>
        <v>5377319187.4294405</v>
      </c>
      <c r="L266" s="493"/>
      <c r="M266" s="428"/>
      <c r="O266" s="200"/>
      <c r="P266" s="200"/>
      <c r="Q266" s="200"/>
      <c r="R266" s="200"/>
      <c r="S266" s="200"/>
      <c r="T266" s="200"/>
      <c r="U266" s="200"/>
      <c r="V266" s="200"/>
      <c r="W266" s="200"/>
      <c r="X266" s="200"/>
      <c r="Y266" s="200"/>
      <c r="Z266" s="200"/>
      <c r="AA266" s="200"/>
      <c r="AB266" s="200"/>
      <c r="AC266" s="200"/>
      <c r="AD266" s="200"/>
      <c r="AE266" s="226"/>
      <c r="AF266" s="226"/>
      <c r="AG266" s="226"/>
    </row>
    <row r="267" spans="3:33" x14ac:dyDescent="0.25">
      <c r="E267" s="175"/>
      <c r="F267" s="175"/>
      <c r="G267" s="175"/>
      <c r="I267" s="436" t="s">
        <v>1004</v>
      </c>
      <c r="J267" s="436">
        <f>F264</f>
        <v>0.01</v>
      </c>
      <c r="K267" s="493">
        <f>E265*1000000</f>
        <v>807479593.972</v>
      </c>
      <c r="L267" s="493"/>
      <c r="M267" s="428"/>
      <c r="O267" s="200"/>
      <c r="P267" s="200"/>
      <c r="Q267" s="200"/>
      <c r="R267" s="200"/>
      <c r="S267" s="200"/>
      <c r="T267" s="200"/>
      <c r="U267" s="200"/>
      <c r="V267" s="200"/>
      <c r="W267" s="200"/>
      <c r="X267" s="200"/>
      <c r="Y267" s="200"/>
      <c r="Z267" s="200"/>
      <c r="AA267" s="200"/>
      <c r="AB267" s="200"/>
      <c r="AC267" s="200"/>
      <c r="AD267" s="200"/>
      <c r="AE267" s="226"/>
      <c r="AF267" s="226"/>
      <c r="AG267" s="226"/>
    </row>
    <row r="268" spans="3:33" x14ac:dyDescent="0.25">
      <c r="E268" s="175"/>
      <c r="F268" s="175"/>
      <c r="G268" s="175"/>
      <c r="I268" s="428" t="s">
        <v>39</v>
      </c>
      <c r="J268" s="436">
        <f>F265</f>
        <v>0.04</v>
      </c>
      <c r="K268" s="493">
        <f>E264*1000000</f>
        <v>201869898.493</v>
      </c>
      <c r="L268" s="493"/>
      <c r="M268" s="428"/>
      <c r="O268" s="200"/>
      <c r="P268" s="200"/>
      <c r="Q268" s="200"/>
      <c r="R268" s="200"/>
      <c r="S268" s="200"/>
      <c r="T268" s="200"/>
      <c r="U268" s="200"/>
      <c r="V268" s="200"/>
      <c r="W268" s="200"/>
      <c r="X268" s="200"/>
      <c r="Y268" s="200"/>
      <c r="Z268" s="200"/>
      <c r="AA268" s="200"/>
      <c r="AB268" s="200"/>
      <c r="AC268" s="200"/>
      <c r="AD268" s="200"/>
      <c r="AE268" s="226"/>
      <c r="AF268" s="226"/>
      <c r="AG268" s="226"/>
    </row>
    <row r="269" spans="3:33" x14ac:dyDescent="0.25">
      <c r="L269" s="437" t="s">
        <v>516</v>
      </c>
      <c r="M269" s="438">
        <f>SUM(M264:N268)</f>
        <v>26573658529.194439</v>
      </c>
      <c r="O269" s="200"/>
      <c r="P269" s="200"/>
      <c r="Q269" s="200"/>
      <c r="R269" s="200"/>
      <c r="S269" s="200"/>
      <c r="T269" s="200"/>
      <c r="U269" s="200"/>
      <c r="V269" s="200"/>
      <c r="W269" s="200"/>
      <c r="X269" s="200"/>
      <c r="Y269" s="200"/>
      <c r="Z269" s="200"/>
      <c r="AA269" s="200"/>
      <c r="AB269" s="200"/>
      <c r="AC269" s="200"/>
      <c r="AD269" s="200"/>
      <c r="AE269" s="226"/>
      <c r="AF269" s="226"/>
      <c r="AG269" s="226"/>
    </row>
    <row r="270" spans="3:33" x14ac:dyDescent="0.25">
      <c r="E270" s="175"/>
      <c r="O270" s="200"/>
      <c r="P270" s="200"/>
      <c r="Q270" s="200"/>
      <c r="R270" s="200"/>
      <c r="S270" s="200"/>
      <c r="T270" s="200"/>
      <c r="U270" s="200"/>
      <c r="V270" s="200"/>
      <c r="W270" s="200"/>
      <c r="X270" s="200"/>
      <c r="Y270" s="200"/>
      <c r="Z270" s="200"/>
      <c r="AA270" s="200"/>
      <c r="AB270" s="226"/>
      <c r="AC270" s="226"/>
      <c r="AD270" s="226"/>
      <c r="AE270" s="226"/>
      <c r="AF270" s="226"/>
      <c r="AG270" s="226"/>
    </row>
    <row r="271" spans="3:33" x14ac:dyDescent="0.25">
      <c r="E271" s="175"/>
      <c r="I271" s="175" t="s">
        <v>1005</v>
      </c>
      <c r="O271" s="200"/>
      <c r="P271" s="200"/>
      <c r="Q271" s="200"/>
      <c r="R271" s="200"/>
      <c r="S271" s="200"/>
      <c r="T271" s="200"/>
      <c r="U271" s="200"/>
      <c r="V271" s="200"/>
      <c r="W271" s="200"/>
      <c r="X271" s="200"/>
      <c r="Y271" s="200"/>
      <c r="Z271" s="200"/>
      <c r="AA271" s="200"/>
      <c r="AB271" s="226"/>
      <c r="AC271" s="226"/>
      <c r="AD271" s="226"/>
      <c r="AE271" s="226"/>
      <c r="AF271" s="226"/>
      <c r="AG271" s="226"/>
    </row>
    <row r="272" spans="3:33" x14ac:dyDescent="0.25">
      <c r="E272" s="175"/>
      <c r="I272" s="175" t="s">
        <v>1006</v>
      </c>
      <c r="O272" s="200"/>
      <c r="P272" s="200"/>
      <c r="Q272" s="200"/>
      <c r="R272" s="200"/>
      <c r="S272" s="200"/>
      <c r="T272" s="200"/>
      <c r="U272" s="200"/>
      <c r="V272" s="200"/>
      <c r="W272" s="200"/>
      <c r="X272" s="200"/>
      <c r="Y272" s="200"/>
      <c r="Z272" s="200"/>
      <c r="AA272" s="200"/>
      <c r="AB272" s="226"/>
      <c r="AC272" s="226"/>
      <c r="AD272" s="226"/>
      <c r="AE272" s="226"/>
      <c r="AF272" s="226"/>
      <c r="AG272" s="226"/>
    </row>
    <row r="273" spans="1:44" x14ac:dyDescent="0.25">
      <c r="E273" s="175"/>
      <c r="I273" s="175" t="s">
        <v>1007</v>
      </c>
      <c r="O273" s="200"/>
      <c r="P273" s="200"/>
      <c r="Q273" s="200"/>
      <c r="R273" s="200"/>
      <c r="S273" s="200"/>
      <c r="T273" s="200"/>
      <c r="U273" s="200"/>
      <c r="V273" s="200"/>
      <c r="W273" s="200"/>
      <c r="X273" s="200"/>
      <c r="Y273" s="200"/>
      <c r="Z273" s="200"/>
      <c r="AA273" s="200"/>
      <c r="AB273" s="226"/>
      <c r="AC273" s="226"/>
      <c r="AD273" s="226"/>
      <c r="AE273" s="226"/>
      <c r="AF273" s="226"/>
      <c r="AG273" s="226"/>
    </row>
    <row r="274" spans="1:44" x14ac:dyDescent="0.25">
      <c r="E274" s="175"/>
      <c r="O274" s="200"/>
      <c r="P274" s="200"/>
      <c r="Q274" s="200"/>
      <c r="R274" s="200"/>
      <c r="S274" s="200"/>
      <c r="T274" s="200"/>
      <c r="U274" s="200"/>
      <c r="V274" s="200"/>
      <c r="W274" s="200"/>
      <c r="X274" s="200"/>
      <c r="Y274" s="200"/>
      <c r="Z274" s="200"/>
      <c r="AA274" s="200"/>
      <c r="AB274" s="226"/>
      <c r="AC274" s="226"/>
      <c r="AD274" s="226"/>
      <c r="AE274" s="226"/>
      <c r="AF274" s="226"/>
      <c r="AG274" s="226"/>
    </row>
    <row r="275" spans="1:44" x14ac:dyDescent="0.25">
      <c r="E275" s="175"/>
      <c r="I275" s="494" t="s">
        <v>1000</v>
      </c>
      <c r="J275" s="494"/>
      <c r="K275" s="494"/>
      <c r="L275" s="494"/>
      <c r="M275" s="494"/>
      <c r="O275" s="200"/>
      <c r="P275" s="200"/>
      <c r="Q275" s="200"/>
      <c r="R275" s="200"/>
      <c r="S275" s="200"/>
      <c r="T275" s="200"/>
      <c r="U275" s="200"/>
      <c r="V275" s="200"/>
      <c r="W275" s="200"/>
      <c r="X275" s="200"/>
      <c r="Y275" s="200"/>
      <c r="Z275" s="200"/>
      <c r="AA275" s="200"/>
      <c r="AB275" s="226"/>
      <c r="AC275" s="226"/>
      <c r="AD275" s="226"/>
      <c r="AE275" s="226"/>
      <c r="AF275" s="226"/>
      <c r="AG275" s="226"/>
    </row>
    <row r="276" spans="1:44" x14ac:dyDescent="0.25">
      <c r="E276" s="175"/>
      <c r="I276" s="428" t="s">
        <v>1002</v>
      </c>
      <c r="J276" s="428"/>
      <c r="K276" s="428"/>
      <c r="L276" s="428"/>
      <c r="M276" s="429">
        <f>M264/0.9335762395</f>
        <v>21623290091.564075</v>
      </c>
      <c r="O276" s="200"/>
      <c r="P276" s="200"/>
      <c r="Q276" s="200"/>
      <c r="R276" s="200"/>
      <c r="S276" s="200"/>
      <c r="T276" s="200"/>
      <c r="U276" s="200"/>
      <c r="V276" s="200"/>
      <c r="W276" s="200"/>
      <c r="X276" s="200"/>
      <c r="Y276" s="200"/>
      <c r="Z276" s="200"/>
      <c r="AA276" s="200"/>
      <c r="AB276" s="226"/>
      <c r="AC276" s="226"/>
      <c r="AD276" s="226"/>
      <c r="AE276" s="226"/>
      <c r="AF276" s="226"/>
      <c r="AG276" s="226"/>
    </row>
    <row r="277" spans="1:44" s="183" customFormat="1" x14ac:dyDescent="0.25">
      <c r="A277" s="175"/>
      <c r="B277" s="175"/>
      <c r="C277" s="175"/>
      <c r="F277" s="181"/>
      <c r="G277" s="181"/>
      <c r="H277" s="175"/>
      <c r="I277" s="428"/>
      <c r="J277" s="428"/>
      <c r="K277" s="428"/>
      <c r="L277" s="428"/>
      <c r="M277" s="431">
        <f>SUM(K278:L280)</f>
        <v>6486987027.469223</v>
      </c>
      <c r="N277" s="175"/>
      <c r="O277" s="200"/>
      <c r="P277" s="200"/>
      <c r="Q277" s="200"/>
      <c r="R277" s="200"/>
      <c r="S277" s="200"/>
      <c r="T277" s="200"/>
      <c r="U277" s="200"/>
      <c r="V277" s="200"/>
      <c r="W277" s="200"/>
      <c r="X277" s="200"/>
      <c r="Y277" s="200"/>
      <c r="Z277" s="200"/>
      <c r="AA277" s="200"/>
      <c r="AB277" s="226"/>
      <c r="AC277" s="226"/>
      <c r="AD277" s="226"/>
      <c r="AE277" s="226"/>
      <c r="AF277" s="226"/>
      <c r="AG277" s="226"/>
      <c r="AH277" s="175"/>
      <c r="AI277" s="175"/>
      <c r="AJ277" s="175"/>
      <c r="AK277" s="175"/>
      <c r="AL277" s="175"/>
      <c r="AM277" s="175"/>
      <c r="AN277" s="175"/>
      <c r="AO277" s="175"/>
      <c r="AP277" s="175"/>
      <c r="AQ277" s="175"/>
      <c r="AR277" s="175"/>
    </row>
    <row r="278" spans="1:44" s="183" customFormat="1" x14ac:dyDescent="0.25">
      <c r="A278" s="175"/>
      <c r="B278" s="175"/>
      <c r="C278" s="175"/>
      <c r="D278" s="175"/>
      <c r="F278" s="181"/>
      <c r="G278" s="181"/>
      <c r="H278" s="175"/>
      <c r="I278" s="428" t="s">
        <v>801</v>
      </c>
      <c r="J278" s="436">
        <v>0.22</v>
      </c>
      <c r="K278" s="493">
        <f>M276*J278</f>
        <v>4757123820.1440964</v>
      </c>
      <c r="L278" s="493"/>
      <c r="M278" s="428"/>
      <c r="N278" s="175"/>
      <c r="O278" s="200"/>
      <c r="P278" s="200"/>
      <c r="Q278" s="200"/>
      <c r="R278" s="200"/>
      <c r="S278" s="200"/>
      <c r="T278" s="200"/>
      <c r="U278" s="200"/>
      <c r="V278" s="200"/>
      <c r="W278" s="200"/>
      <c r="X278" s="200"/>
      <c r="Y278" s="200"/>
      <c r="Z278" s="200"/>
      <c r="AA278" s="200"/>
      <c r="AB278" s="226"/>
      <c r="AC278" s="226"/>
      <c r="AD278" s="226"/>
      <c r="AE278" s="226"/>
      <c r="AF278" s="226"/>
      <c r="AG278" s="226"/>
      <c r="AH278" s="175"/>
      <c r="AI278" s="175"/>
      <c r="AJ278" s="175"/>
      <c r="AK278" s="175"/>
      <c r="AL278" s="175"/>
      <c r="AM278" s="175"/>
      <c r="AN278" s="175"/>
      <c r="AO278" s="175"/>
      <c r="AP278" s="175"/>
      <c r="AQ278" s="175"/>
      <c r="AR278" s="175"/>
    </row>
    <row r="279" spans="1:44" x14ac:dyDescent="0.25">
      <c r="I279" s="436" t="s">
        <v>1004</v>
      </c>
      <c r="J279" s="436">
        <v>0.04</v>
      </c>
      <c r="K279" s="493">
        <f>M276*J279</f>
        <v>864931603.66256309</v>
      </c>
      <c r="L279" s="493"/>
      <c r="M279" s="428"/>
      <c r="O279" s="200"/>
      <c r="P279" s="200"/>
      <c r="Q279" s="200"/>
      <c r="R279" s="200"/>
      <c r="S279" s="200"/>
      <c r="T279" s="200"/>
      <c r="U279" s="200"/>
      <c r="V279" s="200"/>
      <c r="W279" s="200"/>
      <c r="X279" s="200"/>
      <c r="Y279" s="200"/>
      <c r="Z279" s="200"/>
      <c r="AA279" s="200"/>
      <c r="AB279" s="226"/>
      <c r="AC279" s="226"/>
      <c r="AD279" s="226"/>
      <c r="AE279" s="226"/>
      <c r="AF279" s="226"/>
      <c r="AG279" s="226"/>
    </row>
    <row r="280" spans="1:44" x14ac:dyDescent="0.25">
      <c r="I280" s="428" t="s">
        <v>39</v>
      </c>
      <c r="J280" s="436">
        <v>0.04</v>
      </c>
      <c r="K280" s="493">
        <f>M276*J280</f>
        <v>864931603.66256309</v>
      </c>
      <c r="L280" s="493"/>
      <c r="M280" s="428"/>
      <c r="O280" s="200"/>
      <c r="P280" s="200"/>
      <c r="Q280" s="200"/>
      <c r="R280" s="200"/>
      <c r="S280" s="200"/>
      <c r="T280" s="200"/>
      <c r="U280" s="200"/>
      <c r="V280" s="200"/>
      <c r="W280" s="200"/>
      <c r="X280" s="200"/>
      <c r="Y280" s="200"/>
      <c r="Z280" s="200"/>
      <c r="AA280" s="200"/>
      <c r="AB280" s="226"/>
      <c r="AC280" s="226"/>
      <c r="AD280" s="226"/>
      <c r="AE280" s="226"/>
      <c r="AF280" s="226"/>
      <c r="AG280" s="226"/>
    </row>
    <row r="281" spans="1:44" x14ac:dyDescent="0.25">
      <c r="L281" s="437" t="s">
        <v>516</v>
      </c>
      <c r="M281" s="438">
        <f>SUM(M276:N280)</f>
        <v>28110277119.033298</v>
      </c>
      <c r="O281" s="200"/>
      <c r="P281" s="200"/>
      <c r="Q281" s="200"/>
      <c r="R281" s="200"/>
      <c r="S281" s="200"/>
      <c r="T281" s="200"/>
      <c r="U281" s="200"/>
      <c r="V281" s="200"/>
      <c r="W281" s="200"/>
      <c r="X281" s="200"/>
      <c r="Y281" s="200"/>
      <c r="Z281" s="200"/>
      <c r="AA281" s="200"/>
      <c r="AB281" s="226"/>
      <c r="AC281" s="226"/>
      <c r="AD281" s="226"/>
      <c r="AE281" s="226"/>
      <c r="AF281" s="226"/>
      <c r="AG281" s="226"/>
    </row>
    <row r="282" spans="1:44" x14ac:dyDescent="0.25">
      <c r="M282" s="430"/>
      <c r="O282" s="200"/>
      <c r="P282" s="200"/>
      <c r="Q282" s="200"/>
      <c r="R282" s="200"/>
      <c r="S282" s="200"/>
      <c r="T282" s="200"/>
      <c r="U282" s="200"/>
      <c r="V282" s="200"/>
      <c r="W282" s="200"/>
      <c r="X282" s="200"/>
      <c r="Y282" s="200"/>
      <c r="Z282" s="200"/>
      <c r="AA282" s="200"/>
      <c r="AB282" s="226"/>
      <c r="AC282" s="226"/>
      <c r="AD282" s="226"/>
      <c r="AE282" s="226"/>
      <c r="AF282" s="226"/>
      <c r="AG282" s="226"/>
    </row>
    <row r="283" spans="1:44" x14ac:dyDescent="0.25">
      <c r="O283" s="200"/>
      <c r="P283" s="200"/>
      <c r="Q283" s="200"/>
      <c r="R283" s="200"/>
      <c r="S283" s="200"/>
      <c r="T283" s="200"/>
      <c r="U283" s="200"/>
      <c r="V283" s="200"/>
      <c r="W283" s="200"/>
      <c r="X283" s="200"/>
      <c r="Y283" s="200"/>
      <c r="Z283" s="200"/>
      <c r="AA283" s="200"/>
      <c r="AB283" s="226"/>
      <c r="AC283" s="226"/>
      <c r="AD283" s="226"/>
      <c r="AE283" s="226"/>
      <c r="AF283" s="226"/>
      <c r="AG283" s="226"/>
    </row>
    <row r="284" spans="1:44" x14ac:dyDescent="0.25">
      <c r="O284" s="200"/>
      <c r="P284" s="200"/>
      <c r="Q284" s="200"/>
      <c r="R284" s="200"/>
      <c r="S284" s="200"/>
      <c r="T284" s="200"/>
      <c r="U284" s="200"/>
      <c r="V284" s="200"/>
      <c r="W284" s="200"/>
      <c r="X284" s="200"/>
      <c r="Y284" s="200"/>
      <c r="Z284" s="200"/>
      <c r="AA284" s="200"/>
      <c r="AB284" s="226"/>
      <c r="AC284" s="226"/>
      <c r="AD284" s="226"/>
      <c r="AE284" s="226"/>
      <c r="AF284" s="226"/>
      <c r="AG284" s="226"/>
    </row>
    <row r="285" spans="1:44" x14ac:dyDescent="0.25">
      <c r="O285" s="200"/>
      <c r="P285" s="200"/>
      <c r="Q285" s="200"/>
      <c r="R285" s="200"/>
      <c r="S285" s="200"/>
      <c r="T285" s="200"/>
      <c r="U285" s="200"/>
      <c r="V285" s="200"/>
      <c r="W285" s="200"/>
      <c r="X285" s="200"/>
      <c r="Y285" s="200"/>
      <c r="Z285" s="200"/>
      <c r="AA285" s="200"/>
      <c r="AB285" s="226"/>
      <c r="AC285" s="226"/>
      <c r="AD285" s="226"/>
      <c r="AE285" s="226"/>
      <c r="AF285" s="226"/>
      <c r="AG285" s="226"/>
    </row>
    <row r="286" spans="1:44" x14ac:dyDescent="0.25">
      <c r="O286" s="200"/>
      <c r="P286" s="200"/>
      <c r="Q286" s="200"/>
      <c r="R286" s="200"/>
      <c r="S286" s="200"/>
      <c r="T286" s="200"/>
      <c r="U286" s="200"/>
      <c r="V286" s="200"/>
      <c r="W286" s="200"/>
      <c r="X286" s="200"/>
      <c r="Y286" s="200"/>
      <c r="Z286" s="200"/>
      <c r="AA286" s="200"/>
      <c r="AB286" s="226"/>
      <c r="AC286" s="226"/>
      <c r="AD286" s="226"/>
      <c r="AE286" s="226"/>
      <c r="AF286" s="226"/>
      <c r="AG286" s="226"/>
    </row>
    <row r="287" spans="1:44" x14ac:dyDescent="0.25">
      <c r="O287" s="200"/>
      <c r="P287" s="200"/>
      <c r="Q287" s="200"/>
      <c r="R287" s="200"/>
      <c r="S287" s="200"/>
      <c r="T287" s="200"/>
      <c r="U287" s="200"/>
      <c r="V287" s="200"/>
      <c r="W287" s="200"/>
      <c r="X287" s="200"/>
      <c r="Y287" s="200"/>
      <c r="Z287" s="200"/>
      <c r="AA287" s="200"/>
      <c r="AB287" s="226"/>
      <c r="AC287" s="226"/>
      <c r="AD287" s="226"/>
      <c r="AE287" s="226"/>
      <c r="AF287" s="226"/>
      <c r="AG287" s="226"/>
    </row>
    <row r="288" spans="1:44" x14ac:dyDescent="0.25">
      <c r="O288" s="200"/>
      <c r="P288" s="200"/>
      <c r="Q288" s="200"/>
      <c r="R288" s="200"/>
      <c r="S288" s="200"/>
      <c r="T288" s="200"/>
      <c r="U288" s="200"/>
      <c r="V288" s="200"/>
      <c r="W288" s="200"/>
      <c r="X288" s="200"/>
      <c r="Y288" s="200"/>
      <c r="Z288" s="200"/>
      <c r="AA288" s="200"/>
      <c r="AB288" s="226"/>
      <c r="AC288" s="226"/>
      <c r="AD288" s="226"/>
      <c r="AE288" s="226"/>
      <c r="AF288" s="226"/>
      <c r="AG288" s="226"/>
    </row>
    <row r="289" spans="15:33" x14ac:dyDescent="0.25">
      <c r="O289" s="200"/>
      <c r="P289" s="200"/>
      <c r="Q289" s="200"/>
      <c r="R289" s="200"/>
      <c r="S289" s="200"/>
      <c r="T289" s="200"/>
      <c r="U289" s="200"/>
      <c r="V289" s="200"/>
      <c r="W289" s="200"/>
      <c r="X289" s="200"/>
      <c r="Y289" s="200"/>
      <c r="Z289" s="200"/>
      <c r="AA289" s="200"/>
      <c r="AB289" s="226"/>
      <c r="AC289" s="226"/>
      <c r="AD289" s="226"/>
      <c r="AE289" s="226"/>
      <c r="AF289" s="226"/>
      <c r="AG289" s="226"/>
    </row>
    <row r="290" spans="15:33" x14ac:dyDescent="0.25">
      <c r="O290" s="200"/>
      <c r="P290" s="200"/>
      <c r="Q290" s="200"/>
      <c r="R290" s="200"/>
      <c r="S290" s="200"/>
      <c r="T290" s="200"/>
      <c r="U290" s="200"/>
      <c r="V290" s="200"/>
      <c r="W290" s="200"/>
      <c r="X290" s="200"/>
      <c r="Y290" s="200"/>
      <c r="Z290" s="200"/>
      <c r="AA290" s="200"/>
      <c r="AB290" s="226"/>
      <c r="AC290" s="226"/>
      <c r="AD290" s="226"/>
      <c r="AE290" s="226"/>
      <c r="AF290" s="226"/>
      <c r="AG290" s="226"/>
    </row>
    <row r="291" spans="15:33" x14ac:dyDescent="0.25">
      <c r="O291" s="200"/>
      <c r="P291" s="200"/>
      <c r="Q291" s="200"/>
      <c r="R291" s="200"/>
      <c r="S291" s="200"/>
      <c r="T291" s="200"/>
      <c r="U291" s="200"/>
      <c r="V291" s="200"/>
      <c r="W291" s="200"/>
      <c r="X291" s="200"/>
      <c r="Y291" s="200"/>
      <c r="Z291" s="200"/>
      <c r="AA291" s="200"/>
      <c r="AB291" s="226"/>
      <c r="AC291" s="226"/>
      <c r="AD291" s="226"/>
      <c r="AE291" s="226"/>
      <c r="AF291" s="226"/>
      <c r="AG291" s="226"/>
    </row>
    <row r="292" spans="15:33" x14ac:dyDescent="0.25">
      <c r="O292" s="200"/>
      <c r="P292" s="200"/>
      <c r="Q292" s="200"/>
      <c r="R292" s="200"/>
      <c r="S292" s="200"/>
      <c r="T292" s="200"/>
      <c r="U292" s="200"/>
      <c r="V292" s="200"/>
      <c r="W292" s="200"/>
      <c r="X292" s="200"/>
      <c r="Y292" s="200"/>
      <c r="Z292" s="200"/>
      <c r="AA292" s="200"/>
      <c r="AB292" s="226"/>
      <c r="AC292" s="226"/>
      <c r="AD292" s="226"/>
      <c r="AE292" s="226"/>
      <c r="AF292" s="226"/>
      <c r="AG292" s="226"/>
    </row>
    <row r="293" spans="15:33" x14ac:dyDescent="0.25">
      <c r="O293" s="200"/>
      <c r="P293" s="200"/>
      <c r="Q293" s="200"/>
      <c r="R293" s="200"/>
      <c r="S293" s="200"/>
      <c r="T293" s="200"/>
      <c r="U293" s="200"/>
      <c r="V293" s="200"/>
      <c r="W293" s="200"/>
      <c r="X293" s="200"/>
      <c r="Y293" s="200"/>
      <c r="Z293" s="200"/>
      <c r="AA293" s="200"/>
      <c r="AB293" s="226"/>
      <c r="AC293" s="226"/>
      <c r="AD293" s="226"/>
      <c r="AE293" s="226"/>
      <c r="AF293" s="226"/>
      <c r="AG293" s="226"/>
    </row>
    <row r="294" spans="15:33" x14ac:dyDescent="0.25">
      <c r="O294" s="200"/>
      <c r="P294" s="200"/>
      <c r="Q294" s="200"/>
      <c r="R294" s="200"/>
      <c r="S294" s="200"/>
      <c r="T294" s="200"/>
      <c r="U294" s="200"/>
      <c r="V294" s="200"/>
      <c r="W294" s="200"/>
      <c r="X294" s="200"/>
      <c r="Y294" s="200"/>
      <c r="Z294" s="200"/>
      <c r="AA294" s="200"/>
      <c r="AB294" s="226"/>
      <c r="AC294" s="226"/>
      <c r="AD294" s="226"/>
      <c r="AE294" s="226"/>
      <c r="AF294" s="226"/>
      <c r="AG294" s="226"/>
    </row>
    <row r="295" spans="15:33" x14ac:dyDescent="0.25">
      <c r="O295" s="200"/>
      <c r="P295" s="200"/>
      <c r="Q295" s="200"/>
      <c r="R295" s="200"/>
      <c r="S295" s="200"/>
      <c r="T295" s="200"/>
      <c r="U295" s="200"/>
      <c r="V295" s="200"/>
      <c r="W295" s="200"/>
      <c r="X295" s="200"/>
      <c r="Y295" s="200"/>
      <c r="Z295" s="200"/>
      <c r="AA295" s="200"/>
      <c r="AB295" s="226"/>
      <c r="AC295" s="226"/>
      <c r="AD295" s="226"/>
      <c r="AE295" s="226"/>
      <c r="AF295" s="226"/>
      <c r="AG295" s="226"/>
    </row>
    <row r="296" spans="15:33" x14ac:dyDescent="0.25">
      <c r="O296" s="200"/>
      <c r="P296" s="200"/>
      <c r="Q296" s="200"/>
      <c r="R296" s="200"/>
      <c r="S296" s="200"/>
      <c r="T296" s="200"/>
      <c r="U296" s="200"/>
      <c r="V296" s="200"/>
      <c r="W296" s="200"/>
      <c r="X296" s="200"/>
      <c r="Y296" s="200"/>
      <c r="Z296" s="200"/>
      <c r="AA296" s="200"/>
      <c r="AB296" s="226"/>
      <c r="AC296" s="226"/>
      <c r="AD296" s="226"/>
      <c r="AE296" s="226"/>
      <c r="AF296" s="226"/>
      <c r="AG296" s="226"/>
    </row>
  </sheetData>
  <mergeCells count="53">
    <mergeCell ref="K280:L280"/>
    <mergeCell ref="B233:B234"/>
    <mergeCell ref="D233:D234"/>
    <mergeCell ref="E233:E234"/>
    <mergeCell ref="AA233:AA234"/>
    <mergeCell ref="I263:M263"/>
    <mergeCell ref="K266:L266"/>
    <mergeCell ref="K267:L267"/>
    <mergeCell ref="K268:L268"/>
    <mergeCell ref="I275:M275"/>
    <mergeCell ref="K278:L278"/>
    <mergeCell ref="K279:L279"/>
    <mergeCell ref="B189:B190"/>
    <mergeCell ref="D189:D190"/>
    <mergeCell ref="F189:J189"/>
    <mergeCell ref="AA189:AA190"/>
    <mergeCell ref="B221:B222"/>
    <mergeCell ref="D221:D222"/>
    <mergeCell ref="F221:J221"/>
    <mergeCell ref="AA221:AA222"/>
    <mergeCell ref="B154:B155"/>
    <mergeCell ref="D154:D155"/>
    <mergeCell ref="F154:J154"/>
    <mergeCell ref="AA154:AA155"/>
    <mergeCell ref="B173:B174"/>
    <mergeCell ref="D173:D174"/>
    <mergeCell ref="E173:E174"/>
    <mergeCell ref="F173:J173"/>
    <mergeCell ref="AA173:AA174"/>
    <mergeCell ref="B116:B117"/>
    <mergeCell ref="D116:D117"/>
    <mergeCell ref="F116:J116"/>
    <mergeCell ref="AA116:AA117"/>
    <mergeCell ref="B134:B135"/>
    <mergeCell ref="D134:D135"/>
    <mergeCell ref="E134:E135"/>
    <mergeCell ref="F134:F135"/>
    <mergeCell ref="AA134:AA135"/>
    <mergeCell ref="B92:B93"/>
    <mergeCell ref="D92:D93"/>
    <mergeCell ref="F92:J92"/>
    <mergeCell ref="AA92:AA93"/>
    <mergeCell ref="B5:B6"/>
    <mergeCell ref="C5:C6"/>
    <mergeCell ref="D5:D6"/>
    <mergeCell ref="E5:E6"/>
    <mergeCell ref="F5:F6"/>
    <mergeCell ref="G5:G6"/>
    <mergeCell ref="M5:M6"/>
    <mergeCell ref="AA35:AA36"/>
    <mergeCell ref="I36:L36"/>
    <mergeCell ref="AA59:AA60"/>
    <mergeCell ref="AA71:AA72"/>
  </mergeCells>
  <pageMargins left="0.70866141732283472" right="0.70866141732283472" top="0.74803149606299213" bottom="0.74803149606299213" header="0.31496062992125984" footer="0.31496062992125984"/>
  <pageSetup paperSize="9" scale="48" fitToHeight="5" orientation="portrait" horizontalDpi="4294967293" r:id="rId1"/>
  <rowBreaks count="3" manualBreakCount="3">
    <brk id="35" min="1" max="14" man="1"/>
    <brk id="172" min="1" max="14" man="1"/>
    <brk id="24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Resumen caso 2</vt:lpstr>
      <vt:lpstr>Resumen caso ideal</vt:lpstr>
      <vt:lpstr>Presupuesto - OBRA</vt:lpstr>
      <vt:lpstr>Presupuesto Interventoria</vt:lpstr>
      <vt:lpstr>AIU - Obra</vt:lpstr>
      <vt:lpstr>'AIU - Obra'!Área_de_impresión</vt:lpstr>
      <vt:lpstr>'Presupuesto Interventoria'!solver_adj</vt:lpstr>
      <vt:lpstr>'Presupuesto Interventoria'!solver_lhs1</vt:lpstr>
      <vt:lpstr>'Presupuesto Interventoria'!solver_opt</vt:lpstr>
      <vt:lpstr>'Presupuesto Interventoria'!solver_rhs1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Concejo</cp:lastModifiedBy>
  <cp:lastPrinted>2020-10-08T18:26:48Z</cp:lastPrinted>
  <dcterms:created xsi:type="dcterms:W3CDTF">2020-06-24T23:13:05Z</dcterms:created>
  <dcterms:modified xsi:type="dcterms:W3CDTF">2020-11-27T19:57:48Z</dcterms:modified>
</cp:coreProperties>
</file>